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O:\2016-2017 Program Year\GRACE\"/>
    </mc:Choice>
  </mc:AlternateContent>
  <xr:revisionPtr revIDLastSave="76" documentId="11_62B2ED16E215719704EECA2461C174F9AD487718" xr6:coauthVersionLast="47" xr6:coauthVersionMax="47" xr10:uidLastSave="{1E26DA20-2D89-4CE3-A8AC-4D404C496652}"/>
  <bookViews>
    <workbookView xWindow="0" yWindow="0" windowWidth="14370" windowHeight="7425" tabRatio="500" xr2:uid="{00000000-000D-0000-FFFF-FFFF00000000}"/>
  </bookViews>
  <sheets>
    <sheet name="2016-17 EOY KPI report" sheetId="10" r:id="rId1"/>
    <sheet name="2016-17 FAFSA Numbers" sheetId="11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1" l="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6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L36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6" i="11"/>
  <c r="P35" i="11"/>
  <c r="L35" i="11"/>
  <c r="G35" i="11"/>
  <c r="P34" i="11"/>
  <c r="L34" i="11"/>
  <c r="G34" i="11"/>
  <c r="F31" i="11"/>
  <c r="E31" i="11"/>
  <c r="G31" i="11"/>
  <c r="H31" i="11"/>
  <c r="D31" i="11"/>
  <c r="I31" i="11"/>
  <c r="J31" i="11"/>
  <c r="R30" i="11"/>
  <c r="M30" i="11"/>
  <c r="N30" i="11"/>
  <c r="I30" i="11"/>
  <c r="J30" i="11"/>
  <c r="R29" i="11"/>
  <c r="M29" i="11"/>
  <c r="N29" i="11"/>
  <c r="I29" i="11"/>
  <c r="J29" i="11"/>
  <c r="R28" i="11"/>
  <c r="M28" i="11"/>
  <c r="N28" i="11"/>
  <c r="I28" i="11"/>
  <c r="J28" i="11"/>
  <c r="R27" i="11"/>
  <c r="M27" i="11"/>
  <c r="N27" i="11"/>
  <c r="I27" i="11"/>
  <c r="J27" i="11"/>
  <c r="R26" i="11"/>
  <c r="M26" i="11"/>
  <c r="N26" i="11"/>
  <c r="I26" i="11"/>
  <c r="J26" i="11"/>
  <c r="R25" i="11"/>
  <c r="M25" i="11"/>
  <c r="N25" i="11"/>
  <c r="I25" i="11"/>
  <c r="J25" i="11"/>
  <c r="R24" i="11"/>
  <c r="M24" i="11"/>
  <c r="N24" i="11"/>
  <c r="I24" i="11"/>
  <c r="J24" i="11"/>
  <c r="R23" i="11"/>
  <c r="M23" i="11"/>
  <c r="N23" i="11"/>
  <c r="I23" i="11"/>
  <c r="J23" i="11"/>
  <c r="R22" i="11"/>
  <c r="M22" i="11"/>
  <c r="N22" i="11"/>
  <c r="I22" i="11"/>
  <c r="J22" i="11"/>
  <c r="R21" i="11"/>
  <c r="M21" i="11"/>
  <c r="N21" i="11"/>
  <c r="I21" i="11"/>
  <c r="J21" i="11"/>
  <c r="R20" i="11"/>
  <c r="M20" i="11"/>
  <c r="N20" i="11"/>
  <c r="I20" i="11"/>
  <c r="J20" i="11"/>
  <c r="R19" i="11"/>
  <c r="M19" i="11"/>
  <c r="N19" i="11"/>
  <c r="I19" i="11"/>
  <c r="J19" i="11"/>
  <c r="R18" i="11"/>
  <c r="M18" i="11"/>
  <c r="N18" i="11"/>
  <c r="I18" i="11"/>
  <c r="J18" i="11"/>
  <c r="R17" i="11"/>
  <c r="M17" i="11"/>
  <c r="N17" i="11"/>
  <c r="I17" i="11"/>
  <c r="J17" i="11"/>
  <c r="R16" i="11"/>
  <c r="M16" i="11"/>
  <c r="N16" i="11"/>
  <c r="I16" i="11"/>
  <c r="J16" i="11"/>
  <c r="R15" i="11"/>
  <c r="M15" i="11"/>
  <c r="N15" i="11"/>
  <c r="I15" i="11"/>
  <c r="J15" i="11"/>
  <c r="R14" i="11"/>
  <c r="M14" i="11"/>
  <c r="N14" i="11"/>
  <c r="I14" i="11"/>
  <c r="J14" i="11"/>
  <c r="R13" i="11"/>
  <c r="M13" i="11"/>
  <c r="N13" i="11"/>
  <c r="I13" i="11"/>
  <c r="J13" i="11"/>
  <c r="R12" i="11"/>
  <c r="M12" i="11"/>
  <c r="N12" i="11"/>
  <c r="I12" i="11"/>
  <c r="J12" i="11"/>
  <c r="R11" i="11"/>
  <c r="M11" i="11"/>
  <c r="N11" i="11"/>
  <c r="I11" i="11"/>
  <c r="J11" i="11"/>
  <c r="R10" i="11"/>
  <c r="M10" i="11"/>
  <c r="N10" i="11"/>
  <c r="I10" i="11"/>
  <c r="J10" i="11"/>
  <c r="R9" i="11"/>
  <c r="M9" i="11"/>
  <c r="N9" i="11"/>
  <c r="I9" i="11"/>
  <c r="J9" i="11"/>
  <c r="R8" i="11"/>
  <c r="M8" i="11"/>
  <c r="N8" i="11"/>
  <c r="I8" i="11"/>
  <c r="J8" i="11"/>
  <c r="R7" i="11"/>
  <c r="M7" i="11"/>
  <c r="N7" i="11"/>
  <c r="I7" i="11"/>
  <c r="J7" i="11"/>
  <c r="R6" i="11"/>
  <c r="M6" i="11"/>
  <c r="N6" i="11"/>
  <c r="I6" i="11"/>
  <c r="J6" i="11"/>
  <c r="R5" i="11"/>
  <c r="M5" i="11"/>
  <c r="N5" i="11"/>
  <c r="I5" i="11"/>
  <c r="J5" i="11"/>
</calcChain>
</file>

<file path=xl/sharedStrings.xml><?xml version="1.0" encoding="utf-8"?>
<sst xmlns="http://schemas.openxmlformats.org/spreadsheetml/2006/main" count="378" uniqueCount="247">
  <si>
    <t>Charlottesville High School</t>
  </si>
  <si>
    <t>Nelson County High School</t>
  </si>
  <si>
    <t>Fluvanna County High School</t>
  </si>
  <si>
    <t>Louisa County High School</t>
  </si>
  <si>
    <t>Orange County High School</t>
  </si>
  <si>
    <t>William Monroe High School</t>
  </si>
  <si>
    <t>T.C. Williams High School</t>
  </si>
  <si>
    <t>Tunstall High School</t>
  </si>
  <si>
    <t>George Washington High School</t>
  </si>
  <si>
    <t>Magna Vista High School</t>
  </si>
  <si>
    <t>Martinsville High School</t>
  </si>
  <si>
    <t>Buckingham County High School</t>
  </si>
  <si>
    <t>Patrick County High School</t>
  </si>
  <si>
    <t>Armstrong High School</t>
  </si>
  <si>
    <t>Huguenot High School</t>
  </si>
  <si>
    <t xml:space="preserve">Washington and Lee High School </t>
  </si>
  <si>
    <t>Bassett High School</t>
  </si>
  <si>
    <t>Dan River High School</t>
  </si>
  <si>
    <t>Rappahannock High School</t>
  </si>
  <si>
    <t>Chatham High School (Virginia)</t>
  </si>
  <si>
    <t>Lancaster High School (UVA)</t>
  </si>
  <si>
    <t>Northumberland High School</t>
  </si>
  <si>
    <t>Gretna High School</t>
  </si>
  <si>
    <t>John Burton High School</t>
  </si>
  <si>
    <t>Amelia County High School</t>
  </si>
  <si>
    <t>Central High School (Virginia)</t>
  </si>
  <si>
    <t>Program Avg</t>
  </si>
  <si>
    <t>Program Total</t>
  </si>
  <si>
    <t>National Avg</t>
  </si>
  <si>
    <t>National Total</t>
  </si>
  <si>
    <t>Student Totals: Seniors</t>
  </si>
  <si>
    <t>Specific Interactions: 1-on-1s: Total</t>
  </si>
  <si>
    <t>Specific Interactions: Group: Total</t>
  </si>
  <si>
    <t>Specific Interactions: 1-on-1s: At least one</t>
  </si>
  <si>
    <t>Specific Interactions: Group: At least one</t>
  </si>
  <si>
    <t>Specific Interactions: Parent Meetings</t>
  </si>
  <si>
    <t>Specific Interactions: Parent Meetings: At least one</t>
  </si>
  <si>
    <t>Total Interactions: Met with 1+ Times (Group and 1:1)</t>
  </si>
  <si>
    <t>Total Interactions: Met with 3+ Times (Group and 1:1)</t>
  </si>
  <si>
    <t>Total Interactions: Met with 5+ Times (Group and 1:1)</t>
  </si>
  <si>
    <t>Total Interactions: Met with 10+ Times (Group and 1:1)</t>
  </si>
  <si>
    <t>College Awareness: Campus Visits</t>
  </si>
  <si>
    <t>College Awareness: Campus Visits: At least one</t>
  </si>
  <si>
    <t>College Awareness: College Fair</t>
  </si>
  <si>
    <t>College Awareness: College Fairs: At least one</t>
  </si>
  <si>
    <t>College Awareness: College Rep Visits</t>
  </si>
  <si>
    <t>College Awareness: College Rep Visits: At least one</t>
  </si>
  <si>
    <t>ACT/SATs: Completed</t>
  </si>
  <si>
    <t>ACT/SATs: Registered for SAT or ACT</t>
  </si>
  <si>
    <t>ACT/SATs: Registered for SAT</t>
  </si>
  <si>
    <t>ACT/SATs: Registered for ACT</t>
  </si>
  <si>
    <t>ACT/SATs: Assisted Registration with SAT or ACT</t>
  </si>
  <si>
    <t>ACT/SATs: Assisted Registration with SAT</t>
  </si>
  <si>
    <t>ACT/SATs: Assisted Registration with ACT</t>
  </si>
  <si>
    <t>ACT/SATs: Waiver</t>
  </si>
  <si>
    <t>ACT/SATs: Assisted Waiver</t>
  </si>
  <si>
    <t>ACT/SATs: SAT/ACT Prep Meetings</t>
  </si>
  <si>
    <t>ACT/SATs: SAT/ACT Prep Meetings: At least one</t>
  </si>
  <si>
    <t>College Apps Submitted: 1+ Apps</t>
  </si>
  <si>
    <t>College Apps Submitted: 3+ Apps</t>
  </si>
  <si>
    <t>College Apps Submitted: 5+ Apps</t>
  </si>
  <si>
    <t>College Apps Submitted: Total # Submitted</t>
  </si>
  <si>
    <t>College Apps Accepted: 1+ Apps</t>
  </si>
  <si>
    <t>College Apps Accepted: 3+ Apps</t>
  </si>
  <si>
    <t>College Apps Accepted: 5+ Apps</t>
  </si>
  <si>
    <t>College Apps Accepted: Total # Accepted</t>
  </si>
  <si>
    <t>College Waivers: Students w/ 1+</t>
  </si>
  <si>
    <t>College Waivers: Total # Waivers</t>
  </si>
  <si>
    <t>College Waivers: Total Waiver $</t>
  </si>
  <si>
    <t>Institutional Aid: Students w/ 1+</t>
  </si>
  <si>
    <t>Institutional Aid: Total $</t>
  </si>
  <si>
    <t>Institutional Aid: Students w/ 1+ Award Letter Reviews</t>
  </si>
  <si>
    <t>Institutional Aid: Total Award Letter Meetings</t>
  </si>
  <si>
    <t>FAFSA: Submitted</t>
  </si>
  <si>
    <t>Scholarships: Students w/ 1+</t>
  </si>
  <si>
    <t>Scholarships: Total $</t>
  </si>
  <si>
    <t>FAFSA rates by 4/28</t>
  </si>
  <si>
    <t>HS Demos --&gt;</t>
  </si>
  <si>
    <t>Additional FAFSA info --&gt;</t>
  </si>
  <si>
    <t>FAFSA rates by Week 6</t>
  </si>
  <si>
    <t>FAFSA rates by Week 14</t>
  </si>
  <si>
    <t>FAFSA rates by 1/20</t>
  </si>
  <si>
    <t>FAFSA rates by 2/10</t>
  </si>
  <si>
    <t>FAFSA rates by 3/3</t>
  </si>
  <si>
    <t>Program</t>
  </si>
  <si>
    <t>School</t>
  </si>
  <si>
    <t>2015-2016 senior enrollment</t>
  </si>
  <si>
    <t>2016-2017 senior enrollment</t>
  </si>
  <si>
    <t># FAFSAs completed by 6/30/17</t>
  </si>
  <si>
    <t>% FAFSA completed by 6/30/17</t>
  </si>
  <si>
    <t># FAFSAs completed by 6/30/16</t>
  </si>
  <si>
    <t>% FAFSA completed by 6/30/16</t>
  </si>
  <si>
    <t>%pt change from  15-16 to 16-17</t>
  </si>
  <si>
    <t># FAFSAs submitted by Y/YY/17</t>
  </si>
  <si>
    <t>% FAFSA submitted by Y/YY/17</t>
  </si>
  <si>
    <t># FAFSAs submitted by Y/YY/16</t>
  </si>
  <si>
    <t>% FAFSA submitted by Y/YY/16</t>
  </si>
  <si>
    <t># FAFSAs submitted by 4/28/17</t>
  </si>
  <si>
    <t>% FAFSA submitted by 4/28/17</t>
  </si>
  <si>
    <t># FAFSAs submitted by 4/28/16</t>
  </si>
  <si>
    <t>% FAFSA submitted by 4/28/16</t>
  </si>
  <si>
    <t>Street Address</t>
  </si>
  <si>
    <t>City</t>
  </si>
  <si>
    <t>State</t>
  </si>
  <si>
    <t>Zip</t>
  </si>
  <si>
    <t>School District</t>
  </si>
  <si>
    <t>County</t>
  </si>
  <si>
    <t>Junior enrollment</t>
  </si>
  <si>
    <t>Soph. enrollment</t>
  </si>
  <si>
    <t>Freshmen enrollment</t>
  </si>
  <si>
    <t>% Hispanic or Latino</t>
  </si>
  <si>
    <t>%Asian</t>
  </si>
  <si>
    <t>%White</t>
  </si>
  <si>
    <t>% American Indian or Alaska Native</t>
  </si>
  <si>
    <t>% Black or African-American</t>
  </si>
  <si>
    <t>% Native Hawaain or Pacific Islander</t>
  </si>
  <si>
    <t>% Two or More Races</t>
  </si>
  <si>
    <t>% eligible F/R</t>
  </si>
  <si>
    <t>%male</t>
  </si>
  <si>
    <t>%female</t>
  </si>
  <si>
    <t>% other</t>
  </si>
  <si>
    <t>% Special Education</t>
  </si>
  <si>
    <t>%English Language Learners</t>
  </si>
  <si>
    <t>2016 graduation rate</t>
  </si>
  <si>
    <t>School Type</t>
  </si>
  <si>
    <t>CEEB Code</t>
  </si>
  <si>
    <t>NCES Code</t>
  </si>
  <si>
    <t>Year when CAC entered the high school</t>
  </si>
  <si>
    <t>Seniors Submitted 17-18 FAFSA by 11/4/16 (Week 6)</t>
  </si>
  <si>
    <t>Seniors Submitted 16-17 FAFSA by 2/5/16 (Week 6)</t>
  </si>
  <si>
    <t>Week 6 2017/18 cycle - 2016/2017 cycle difference</t>
  </si>
  <si>
    <t>% FAFSA submitted by 11/4/16</t>
  </si>
  <si>
    <t># FAFSAs submitted through 12/30/16 (Week 14)</t>
  </si>
  <si>
    <t># FAFSAs submitted through 4/1/16 (Week 14)</t>
  </si>
  <si>
    <t># FAFSAs submitted through 1/20/2017</t>
  </si>
  <si>
    <t># FAFSAs submitted through 1/20/2016</t>
  </si>
  <si>
    <t># FAFSAs submitted through 2/10/2017</t>
  </si>
  <si>
    <t># FAFSAs submitted through 2/10/2016</t>
  </si>
  <si>
    <t># FAFSAs submitted through 3/3/17</t>
  </si>
  <si>
    <t># FAFSAs submitted through 3/316</t>
  </si>
  <si>
    <t>UVA</t>
  </si>
  <si>
    <t>John I. Burton High School</t>
  </si>
  <si>
    <t>109 11th St SW</t>
  </si>
  <si>
    <t>Norton</t>
  </si>
  <si>
    <t>VA</t>
  </si>
  <si>
    <t>Norton City Public Schools</t>
  </si>
  <si>
    <t>Norton City</t>
  </si>
  <si>
    <t>Rural</t>
  </si>
  <si>
    <t>2005-2006</t>
  </si>
  <si>
    <t>100 Dry Circle</t>
  </si>
  <si>
    <t>Tunstall</t>
  </si>
  <si>
    <t>Pittsylvania County Public Schools</t>
  </si>
  <si>
    <t>Pittsylvania</t>
  </si>
  <si>
    <t>701 Broad Street</t>
  </si>
  <si>
    <t>Danville</t>
  </si>
  <si>
    <t>Danville City Public Schools</t>
  </si>
  <si>
    <t>2015-2016</t>
  </si>
  <si>
    <t>12576 Lee Highway</t>
  </si>
  <si>
    <t>Warsaw</t>
  </si>
  <si>
    <t>Richmond County Public Schools</t>
  </si>
  <si>
    <t>2006-2007</t>
  </si>
  <si>
    <t>85 Riverside Drive</t>
  </si>
  <si>
    <t>Bassett</t>
  </si>
  <si>
    <t>Henry County Public Schools</t>
  </si>
  <si>
    <t>Henry</t>
  </si>
  <si>
    <t>351 Commonwealth Blvd</t>
  </si>
  <si>
    <t>Martinsville</t>
  </si>
  <si>
    <t>Martinsville City Public Schools</t>
  </si>
  <si>
    <t>Martinsville City</t>
  </si>
  <si>
    <t>Town</t>
  </si>
  <si>
    <t>2007-2008</t>
  </si>
  <si>
    <t>P.O. Box 398</t>
  </si>
  <si>
    <t>Gretna</t>
  </si>
  <si>
    <t>Central High School</t>
  </si>
  <si>
    <t>5000 Warrior Drive</t>
  </si>
  <si>
    <t>Wise County Public Schools</t>
  </si>
  <si>
    <t>Wise</t>
  </si>
  <si>
    <t>254 Monroe Drive</t>
  </si>
  <si>
    <t>Stanardsville</t>
  </si>
  <si>
    <t>Greene County Public Schools</t>
  </si>
  <si>
    <t>Greene</t>
  </si>
  <si>
    <t>215 Cougar Lane</t>
  </si>
  <si>
    <t>Stuart</t>
  </si>
  <si>
    <t>Patrick County Public Schools</t>
  </si>
  <si>
    <t>Patrick</t>
  </si>
  <si>
    <t>701 Magna Vista School Road</t>
  </si>
  <si>
    <t>Ridgeway</t>
  </si>
  <si>
    <t>2016-2017</t>
  </si>
  <si>
    <t>3330 King Street</t>
  </si>
  <si>
    <t>Alexandria</t>
  </si>
  <si>
    <t>Alexandria City Public Schools</t>
  </si>
  <si>
    <t>Alexandria City</t>
  </si>
  <si>
    <t>6919 Thomas Nelson Highway</t>
  </si>
  <si>
    <t>Lovingston</t>
  </si>
  <si>
    <t>Nelson County Public Schools</t>
  </si>
  <si>
    <t>Nelson</t>
  </si>
  <si>
    <t>1400 Melbourne Rd</t>
  </si>
  <si>
    <t>Charlottesville</t>
  </si>
  <si>
    <t>Charlottesville City Public Schools</t>
  </si>
  <si>
    <t>Charlottesville City</t>
  </si>
  <si>
    <t>100 Dan River Wildcat Circle</t>
  </si>
  <si>
    <t>Ringgold</t>
  </si>
  <si>
    <t>Chatham High School</t>
  </si>
  <si>
    <t>100 Chatham Cavalier Cir.</t>
  </si>
  <si>
    <t>Chatham</t>
  </si>
  <si>
    <t>1918 Thomas Jefferson Parkway</t>
  </si>
  <si>
    <t>Palmyra</t>
  </si>
  <si>
    <t>Fluvanna County Public Schools</t>
  </si>
  <si>
    <t>Fluvanna</t>
  </si>
  <si>
    <t>Washington &amp; Lee High School</t>
  </si>
  <si>
    <t>16380 Kings Highway</t>
  </si>
  <si>
    <t>Montross</t>
  </si>
  <si>
    <t>Westmoreland County Public Schools</t>
  </si>
  <si>
    <t>78 Knights Road</t>
  </si>
  <si>
    <t>Buckingham</t>
  </si>
  <si>
    <t>Buckingham County Public Schools</t>
  </si>
  <si>
    <t>2014-2015</t>
  </si>
  <si>
    <t>7945 Forest Hill Avenue</t>
  </si>
  <si>
    <t>Richmond</t>
  </si>
  <si>
    <t>Richmond City Public Schools</t>
  </si>
  <si>
    <t>Richmond City</t>
  </si>
  <si>
    <t>Northumberland County High School</t>
  </si>
  <si>
    <t>201 Academic Lane</t>
  </si>
  <si>
    <t>Heathsville</t>
  </si>
  <si>
    <t>Northumberland County Public Schools</t>
  </si>
  <si>
    <t>Northumberland</t>
  </si>
  <si>
    <t>Suburban</t>
  </si>
  <si>
    <t>201 Selma Road</t>
  </si>
  <si>
    <t>Orange</t>
  </si>
  <si>
    <t>Orange County Public Schools</t>
  </si>
  <si>
    <t>8500 Otterburn Road</t>
  </si>
  <si>
    <t>Amelia</t>
  </si>
  <si>
    <t>Amelia County Public Schools</t>
  </si>
  <si>
    <t>757 Davis Highway Mineral</t>
  </si>
  <si>
    <t>Mineral</t>
  </si>
  <si>
    <t>Louisa County Public Schools</t>
  </si>
  <si>
    <t>Louisa</t>
  </si>
  <si>
    <t>Lancaster High School</t>
  </si>
  <si>
    <t>8815 Mary Ball Road</t>
  </si>
  <si>
    <t>Lancaster</t>
  </si>
  <si>
    <t>Lancaster County Public Schools</t>
  </si>
  <si>
    <t>2300 Cool Lane</t>
  </si>
  <si>
    <t>TOTAL</t>
  </si>
  <si>
    <t>% FAFSA submission range</t>
  </si>
  <si>
    <t>25th percentile</t>
  </si>
  <si>
    <t>50th percentile</t>
  </si>
  <si>
    <t>75th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</si>
</sst>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Calibri"/>
    </font>
    <font>
      <b/>
      <sz val="12"/>
      <color rgb="FF000000"/>
      <name val="Calibri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sz val="10"/>
      <name val="Arial"/>
    </font>
    <font>
      <sz val="12"/>
      <color rgb="FFFF0000"/>
      <name val="Calibri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49494"/>
        <bgColor rgb="FF000000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68">
    <xf numFmtId="0" fontId="0" fillId="0" borderId="0" xfId="0"/>
    <xf numFmtId="0" fontId="4" fillId="0" borderId="0" xfId="0" applyFo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164" fontId="4" fillId="0" borderId="0" xfId="0" applyNumberFormat="1" applyFont="1"/>
    <xf numFmtId="0" fontId="6" fillId="0" borderId="0" xfId="20"/>
    <xf numFmtId="0" fontId="7" fillId="0" borderId="1" xfId="20" applyFont="1" applyBorder="1"/>
    <xf numFmtId="0" fontId="7" fillId="0" borderId="2" xfId="20" applyFont="1" applyBorder="1"/>
    <xf numFmtId="0" fontId="7" fillId="0" borderId="11" xfId="20" applyFont="1" applyBorder="1"/>
    <xf numFmtId="0" fontId="7" fillId="0" borderId="1" xfId="20" applyFont="1" applyBorder="1" applyAlignment="1">
      <alignment horizontal="center"/>
    </xf>
    <xf numFmtId="0" fontId="7" fillId="0" borderId="11" xfId="20" applyFont="1" applyBorder="1" applyAlignment="1">
      <alignment horizontal="center"/>
    </xf>
    <xf numFmtId="0" fontId="7" fillId="0" borderId="2" xfId="20" applyFont="1" applyBorder="1" applyAlignment="1">
      <alignment horizontal="center"/>
    </xf>
    <xf numFmtId="0" fontId="8" fillId="0" borderId="0" xfId="20" applyFont="1" applyAlignment="1">
      <alignment horizontal="center" vertical="center"/>
    </xf>
    <xf numFmtId="0" fontId="8" fillId="0" borderId="0" xfId="20" applyFont="1" applyAlignment="1">
      <alignment horizontal="left" vertical="center"/>
    </xf>
    <xf numFmtId="0" fontId="8" fillId="0" borderId="1" xfId="20" applyFont="1" applyBorder="1" applyAlignment="1">
      <alignment horizontal="left" vertical="center"/>
    </xf>
    <xf numFmtId="0" fontId="8" fillId="0" borderId="11" xfId="20" applyFont="1" applyBorder="1" applyAlignment="1">
      <alignment horizontal="left" vertical="center"/>
    </xf>
    <xf numFmtId="0" fontId="7" fillId="0" borderId="0" xfId="20" applyFont="1" applyAlignment="1">
      <alignment horizontal="center"/>
    </xf>
    <xf numFmtId="0" fontId="7" fillId="0" borderId="0" xfId="20" applyFont="1"/>
    <xf numFmtId="0" fontId="9" fillId="0" borderId="3" xfId="20" applyFont="1" applyBorder="1" applyAlignment="1">
      <alignment wrapText="1"/>
    </xf>
    <xf numFmtId="0" fontId="9" fillId="0" borderId="4" xfId="2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3" xfId="20" applyFont="1" applyBorder="1" applyAlignment="1">
      <alignment horizontal="center" wrapText="1"/>
    </xf>
    <xf numFmtId="0" fontId="9" fillId="0" borderId="0" xfId="20" applyFont="1" applyAlignment="1">
      <alignment horizontal="center" wrapText="1"/>
    </xf>
    <xf numFmtId="0" fontId="9" fillId="0" borderId="4" xfId="20" applyFont="1" applyBorder="1" applyAlignment="1">
      <alignment horizontal="center" wrapText="1"/>
    </xf>
    <xf numFmtId="49" fontId="9" fillId="0" borderId="3" xfId="20" applyNumberFormat="1" applyFont="1" applyBorder="1" applyAlignment="1">
      <alignment horizontal="center" wrapText="1"/>
    </xf>
    <xf numFmtId="49" fontId="9" fillId="0" borderId="0" xfId="20" applyNumberFormat="1" applyFont="1" applyAlignment="1">
      <alignment horizontal="center" wrapText="1"/>
    </xf>
    <xf numFmtId="0" fontId="9" fillId="0" borderId="0" xfId="20" applyFont="1" applyAlignment="1">
      <alignment wrapText="1"/>
    </xf>
    <xf numFmtId="0" fontId="10" fillId="0" borderId="0" xfId="20" applyFont="1" applyAlignment="1">
      <alignment wrapText="1"/>
    </xf>
    <xf numFmtId="49" fontId="9" fillId="0" borderId="0" xfId="20" applyNumberFormat="1" applyFont="1" applyAlignment="1">
      <alignment wrapText="1"/>
    </xf>
    <xf numFmtId="0" fontId="6" fillId="0" borderId="3" xfId="20" applyBorder="1"/>
    <xf numFmtId="0" fontId="6" fillId="0" borderId="4" xfId="20" applyBorder="1"/>
    <xf numFmtId="0" fontId="11" fillId="0" borderId="0" xfId="0" applyFont="1" applyAlignment="1">
      <alignment horizontal="center"/>
    </xf>
    <xf numFmtId="0" fontId="6" fillId="0" borderId="3" xfId="20" applyBorder="1" applyAlignment="1">
      <alignment horizontal="center"/>
    </xf>
    <xf numFmtId="0" fontId="12" fillId="0" borderId="0" xfId="0" applyFont="1"/>
    <xf numFmtId="9" fontId="6" fillId="0" borderId="0" xfId="1" applyFont="1" applyBorder="1" applyAlignment="1">
      <alignment horizontal="center"/>
    </xf>
    <xf numFmtId="9" fontId="6" fillId="0" borderId="4" xfId="20" applyNumberFormat="1" applyBorder="1" applyAlignment="1">
      <alignment horizontal="center"/>
    </xf>
    <xf numFmtId="0" fontId="6" fillId="0" borderId="0" xfId="20" applyAlignment="1">
      <alignment horizontal="center"/>
    </xf>
    <xf numFmtId="9" fontId="6" fillId="0" borderId="4" xfId="1" applyFont="1" applyBorder="1" applyAlignment="1">
      <alignment horizontal="center"/>
    </xf>
    <xf numFmtId="0" fontId="6" fillId="0" borderId="4" xfId="20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5" xfId="20" applyBorder="1"/>
    <xf numFmtId="0" fontId="6" fillId="0" borderId="7" xfId="20" applyBorder="1"/>
    <xf numFmtId="0" fontId="12" fillId="0" borderId="12" xfId="0" applyFont="1" applyBorder="1" applyAlignment="1">
      <alignment horizontal="center"/>
    </xf>
    <xf numFmtId="0" fontId="6" fillId="0" borderId="5" xfId="20" applyBorder="1" applyAlignment="1">
      <alignment horizontal="center"/>
    </xf>
    <xf numFmtId="9" fontId="6" fillId="0" borderId="6" xfId="1" applyFont="1" applyBorder="1" applyAlignment="1">
      <alignment horizontal="center"/>
    </xf>
    <xf numFmtId="0" fontId="6" fillId="0" borderId="6" xfId="20" applyBorder="1" applyAlignment="1">
      <alignment horizontal="center"/>
    </xf>
    <xf numFmtId="9" fontId="6" fillId="0" borderId="7" xfId="20" applyNumberFormat="1" applyBorder="1" applyAlignment="1">
      <alignment horizontal="center"/>
    </xf>
    <xf numFmtId="9" fontId="6" fillId="0" borderId="7" xfId="1" applyFont="1" applyBorder="1" applyAlignment="1">
      <alignment horizontal="center"/>
    </xf>
    <xf numFmtId="0" fontId="6" fillId="0" borderId="6" xfId="20" applyBorder="1"/>
    <xf numFmtId="0" fontId="6" fillId="0" borderId="7" xfId="20" applyBorder="1" applyAlignment="1">
      <alignment horizontal="center"/>
    </xf>
    <xf numFmtId="0" fontId="13" fillId="3" borderId="8" xfId="20" applyFont="1" applyFill="1" applyBorder="1"/>
    <xf numFmtId="0" fontId="13" fillId="3" borderId="9" xfId="20" applyFont="1" applyFill="1" applyBorder="1"/>
    <xf numFmtId="0" fontId="5" fillId="3" borderId="9" xfId="0" applyFont="1" applyFill="1" applyBorder="1" applyAlignment="1">
      <alignment horizontal="center"/>
    </xf>
    <xf numFmtId="0" fontId="5" fillId="3" borderId="9" xfId="0" applyFont="1" applyFill="1" applyBorder="1"/>
    <xf numFmtId="9" fontId="13" fillId="3" borderId="9" xfId="1" applyFont="1" applyFill="1" applyBorder="1" applyAlignment="1">
      <alignment horizontal="center"/>
    </xf>
    <xf numFmtId="9" fontId="13" fillId="3" borderId="10" xfId="20" applyNumberFormat="1" applyFont="1" applyFill="1" applyBorder="1" applyAlignment="1">
      <alignment horizontal="center"/>
    </xf>
    <xf numFmtId="0" fontId="13" fillId="0" borderId="0" xfId="20" applyFont="1" applyAlignment="1">
      <alignment horizontal="center"/>
    </xf>
    <xf numFmtId="9" fontId="13" fillId="0" borderId="0" xfId="1" applyFont="1" applyBorder="1" applyAlignment="1">
      <alignment horizontal="center"/>
    </xf>
    <xf numFmtId="9" fontId="13" fillId="0" borderId="0" xfId="20" applyNumberFormat="1" applyFont="1" applyAlignment="1">
      <alignment horizontal="center"/>
    </xf>
    <xf numFmtId="0" fontId="13" fillId="0" borderId="0" xfId="20" applyFont="1"/>
    <xf numFmtId="0" fontId="13" fillId="0" borderId="0" xfId="20" applyFont="1" applyAlignment="1">
      <alignment horizontal="left"/>
    </xf>
    <xf numFmtId="0" fontId="14" fillId="0" borderId="0" xfId="20" applyFont="1"/>
    <xf numFmtId="9" fontId="6" fillId="0" borderId="0" xfId="1" applyFont="1" applyBorder="1" applyAlignment="1"/>
    <xf numFmtId="0" fontId="8" fillId="0" borderId="1" xfId="20" applyFont="1" applyBorder="1" applyAlignment="1">
      <alignment horizontal="center" vertical="center"/>
    </xf>
    <xf numFmtId="0" fontId="8" fillId="0" borderId="2" xfId="20" applyFont="1" applyBorder="1" applyAlignment="1">
      <alignment horizontal="center" vertical="center"/>
    </xf>
    <xf numFmtId="0" fontId="8" fillId="0" borderId="11" xfId="20" applyFont="1" applyBorder="1" applyAlignment="1">
      <alignment horizontal="center" vertical="center"/>
    </xf>
  </cellXfs>
  <cellStyles count="21">
    <cellStyle name="Followed Hyperlink" xfId="9" builtinId="9" hidden="1"/>
    <cellStyle name="Followed Hyperlink" xfId="17" builtinId="9" hidden="1"/>
    <cellStyle name="Followed Hyperlink" xfId="13" builtinId="9" hidden="1"/>
    <cellStyle name="Followed Hyperlink" xfId="11" builtinId="9" hidden="1"/>
    <cellStyle name="Followed Hyperlink" xfId="19" builtinId="9" hidden="1"/>
    <cellStyle name="Followed Hyperlink" xfId="5" builtinId="9" hidden="1"/>
    <cellStyle name="Followed Hyperlink" xfId="3" builtinId="9" hidden="1"/>
    <cellStyle name="Followed Hyperlink" xfId="7" builtinId="9" hidden="1"/>
    <cellStyle name="Followed Hyperlink" xfId="15" builtinId="9" hidden="1"/>
    <cellStyle name="Hyperlink" xfId="18" builtinId="8" hidden="1"/>
    <cellStyle name="Hyperlink" xfId="14" builtinId="8" hidden="1"/>
    <cellStyle name="Hyperlink" xfId="16" builtinId="8" hidden="1"/>
    <cellStyle name="Hyperlink" xfId="8" builtinId="8" hidden="1"/>
    <cellStyle name="Hyperlink" xfId="10" builtinId="8" hidden="1"/>
    <cellStyle name="Hyperlink" xfId="12" builtinId="8" hidden="1"/>
    <cellStyle name="Hyperlink" xfId="2" builtinId="8" hidden="1"/>
    <cellStyle name="Hyperlink" xfId="6" builtinId="8" hidden="1"/>
    <cellStyle name="Hyperlink" xfId="4" builtinId="8" hidden="1"/>
    <cellStyle name="Normal" xfId="0" builtinId="0"/>
    <cellStyle name="Normal 2" xfId="20" xr:uid="{00000000-0005-0000-0000-000013000000}"/>
    <cellStyle name="Percent" xfId="1" builtinId="5"/>
  </cellStyles>
  <dxfs count="25"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ivate\var\folders\k6\q3_hnm9x4m3_tr64qhzy3y9c0000gp\T\TemporaryItems\Outlook%20Temp\2016-17EOYFAFS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erkeley"/>
      <sheetName val="Boston"/>
      <sheetName val="Brown"/>
      <sheetName val="CAC Atlanta"/>
      <sheetName val="Chicago"/>
      <sheetName val="Davidson"/>
      <sheetName val="Duke"/>
      <sheetName val="Kansas"/>
      <sheetName val="Missouri"/>
      <sheetName val="MSU"/>
      <sheetName val="NCSU"/>
      <sheetName val="NYU"/>
      <sheetName val="Penn"/>
      <sheetName val="TAMU"/>
      <sheetName val="TCU"/>
      <sheetName val="Trinity"/>
      <sheetName val="UGA"/>
      <sheetName val="Umich"/>
      <sheetName val="UNC"/>
      <sheetName val="USC"/>
      <sheetName val="UT"/>
      <sheetName val="UVA"/>
      <sheetName val="WashU"/>
      <sheetName val="School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T1" t="str">
            <v># FAFSAs submitted by 6/30/17</v>
          </cell>
          <cell r="AU1" t="str">
            <v># FAFSAs submitted by 6/30/16</v>
          </cell>
          <cell r="AV1" t="str">
            <v># FAFSAs submitted by Y/YY/17</v>
          </cell>
          <cell r="AW1" t="str">
            <v># FAFSAs submitted by Y/YY/16</v>
          </cell>
        </row>
        <row r="2">
          <cell r="AT2">
            <v>91</v>
          </cell>
          <cell r="AU2">
            <v>71</v>
          </cell>
          <cell r="BB2" t="str">
            <v>MissouriEast High School</v>
          </cell>
        </row>
        <row r="3">
          <cell r="AT3">
            <v>87</v>
          </cell>
          <cell r="AU3">
            <v>96</v>
          </cell>
          <cell r="BB3" t="str">
            <v>MissouriJennings High School</v>
          </cell>
        </row>
        <row r="4">
          <cell r="AT4">
            <v>92</v>
          </cell>
          <cell r="AU4">
            <v>75</v>
          </cell>
          <cell r="BB4" t="str">
            <v>MissouriNortheast High School</v>
          </cell>
        </row>
        <row r="5">
          <cell r="AT5">
            <v>59</v>
          </cell>
          <cell r="AU5">
            <v>62</v>
          </cell>
          <cell r="BB5" t="str">
            <v>MissouriPaseo Academy</v>
          </cell>
        </row>
        <row r="6">
          <cell r="AT6">
            <v>111</v>
          </cell>
          <cell r="AU6">
            <v>103</v>
          </cell>
          <cell r="BB6" t="str">
            <v>MissouriSoldan International Studies High School</v>
          </cell>
        </row>
        <row r="7">
          <cell r="AT7">
            <v>83</v>
          </cell>
          <cell r="AU7">
            <v>89</v>
          </cell>
          <cell r="BB7" t="str">
            <v>MissouriVan Horn High School</v>
          </cell>
        </row>
        <row r="8">
          <cell r="AT8">
            <v>26</v>
          </cell>
          <cell r="AU8">
            <v>41</v>
          </cell>
          <cell r="BB8" t="str">
            <v>PennJuniata Valley HS</v>
          </cell>
        </row>
        <row r="9">
          <cell r="AT9">
            <v>58</v>
          </cell>
          <cell r="AU9">
            <v>45</v>
          </cell>
          <cell r="BB9" t="str">
            <v>PennMount Union HS</v>
          </cell>
        </row>
        <row r="10">
          <cell r="AT10">
            <v>63</v>
          </cell>
          <cell r="AU10">
            <v>90</v>
          </cell>
          <cell r="BB10" t="str">
            <v>ChicagoGage Park HS</v>
          </cell>
        </row>
        <row r="11">
          <cell r="AT11">
            <v>67</v>
          </cell>
          <cell r="AU11">
            <v>68</v>
          </cell>
          <cell r="BB11" t="str">
            <v>MissouriRiverview Gardens High School</v>
          </cell>
        </row>
        <row r="12">
          <cell r="AT12">
            <v>68</v>
          </cell>
          <cell r="AU12">
            <v>76</v>
          </cell>
          <cell r="BB12" t="str">
            <v>MissouriSalem High School</v>
          </cell>
        </row>
        <row r="13">
          <cell r="AT13">
            <v>131</v>
          </cell>
          <cell r="AU13">
            <v>156</v>
          </cell>
          <cell r="BB13" t="str">
            <v>ChicagoRich South HS</v>
          </cell>
        </row>
        <row r="14">
          <cell r="AT14">
            <v>184</v>
          </cell>
          <cell r="AU14">
            <v>152</v>
          </cell>
          <cell r="BB14" t="str">
            <v>MissouriRitenour High School</v>
          </cell>
        </row>
        <row r="15">
          <cell r="AT15">
            <v>347</v>
          </cell>
          <cell r="AU15">
            <v>331</v>
          </cell>
          <cell r="BB15" t="str">
            <v>UTAkins High School</v>
          </cell>
        </row>
        <row r="16">
          <cell r="AT16">
            <v>441</v>
          </cell>
          <cell r="AU16">
            <v>358</v>
          </cell>
          <cell r="BB16" t="str">
            <v>UTAmericas HS</v>
          </cell>
        </row>
        <row r="17">
          <cell r="AT17">
            <v>244</v>
          </cell>
          <cell r="AU17">
            <v>249</v>
          </cell>
          <cell r="BB17" t="str">
            <v>UTConnally High School</v>
          </cell>
        </row>
        <row r="18">
          <cell r="AT18">
            <v>668</v>
          </cell>
          <cell r="AU18">
            <v>554</v>
          </cell>
          <cell r="BB18" t="str">
            <v>UTEl Dorado HS</v>
          </cell>
        </row>
        <row r="19">
          <cell r="AT19">
            <v>269</v>
          </cell>
          <cell r="AU19">
            <v>256</v>
          </cell>
          <cell r="BB19" t="str">
            <v>UTHutto HS</v>
          </cell>
        </row>
        <row r="20">
          <cell r="AT20">
            <v>106</v>
          </cell>
          <cell r="AU20">
            <v>61</v>
          </cell>
          <cell r="BB20" t="str">
            <v>UTKIPP Austin Collegiate</v>
          </cell>
        </row>
        <row r="21">
          <cell r="AT21">
            <v>108</v>
          </cell>
          <cell r="AU21">
            <v>126</v>
          </cell>
          <cell r="BB21" t="str">
            <v>UTLanier High School</v>
          </cell>
        </row>
        <row r="22">
          <cell r="AT22">
            <v>193</v>
          </cell>
          <cell r="AU22">
            <v>173</v>
          </cell>
          <cell r="BB22" t="str">
            <v>UTManor HS</v>
          </cell>
        </row>
        <row r="23">
          <cell r="AT23">
            <v>294</v>
          </cell>
          <cell r="AU23">
            <v>297</v>
          </cell>
          <cell r="BB23" t="str">
            <v>UTPSJA Memorial High School</v>
          </cell>
        </row>
        <row r="24">
          <cell r="AT24">
            <v>341</v>
          </cell>
          <cell r="AU24">
            <v>325</v>
          </cell>
          <cell r="BB24" t="str">
            <v>UTSocorro HS</v>
          </cell>
        </row>
        <row r="25">
          <cell r="AT25">
            <v>147</v>
          </cell>
          <cell r="AU25">
            <v>104</v>
          </cell>
          <cell r="BB25" t="str">
            <v>UTTravis HS</v>
          </cell>
        </row>
        <row r="26">
          <cell r="AT26">
            <v>213</v>
          </cell>
          <cell r="AU26">
            <v>250</v>
          </cell>
          <cell r="BB26" t="str">
            <v>ChicagoBenito Juarez Comm. Academy</v>
          </cell>
        </row>
        <row r="27">
          <cell r="AT27">
            <v>41</v>
          </cell>
          <cell r="AU27">
            <v>52</v>
          </cell>
          <cell r="BB27" t="str">
            <v>ChicagoFrederick Douglass HS</v>
          </cell>
        </row>
        <row r="28">
          <cell r="AT28">
            <v>88</v>
          </cell>
          <cell r="AU28">
            <v>78</v>
          </cell>
          <cell r="BB28" t="str">
            <v>ChicagoMichele Clark HS</v>
          </cell>
        </row>
        <row r="29">
          <cell r="AT29">
            <v>96</v>
          </cell>
          <cell r="AU29">
            <v>89</v>
          </cell>
          <cell r="BB29" t="str">
            <v>ChicagoWells Academy</v>
          </cell>
        </row>
        <row r="30">
          <cell r="AT30">
            <v>96</v>
          </cell>
          <cell r="AU30">
            <v>75</v>
          </cell>
          <cell r="BB30" t="str">
            <v>MissouriBayless High School</v>
          </cell>
        </row>
        <row r="31">
          <cell r="AT31">
            <v>63</v>
          </cell>
          <cell r="AU31">
            <v>66</v>
          </cell>
          <cell r="BB31" t="str">
            <v>MissouriCentral Academy of Excellence</v>
          </cell>
        </row>
        <row r="32">
          <cell r="AT32">
            <v>217</v>
          </cell>
          <cell r="AU32">
            <v>170</v>
          </cell>
          <cell r="BB32" t="str">
            <v>MissouriGateway STEM High School</v>
          </cell>
        </row>
        <row r="33">
          <cell r="AT33">
            <v>55</v>
          </cell>
          <cell r="AU33">
            <v>40</v>
          </cell>
          <cell r="BB33" t="str">
            <v>MissouriHancock High School</v>
          </cell>
        </row>
        <row r="34">
          <cell r="AT34">
            <v>103</v>
          </cell>
          <cell r="AU34">
            <v>127</v>
          </cell>
          <cell r="BB34" t="str">
            <v>MissouriMcCluer High School</v>
          </cell>
        </row>
        <row r="35">
          <cell r="AT35">
            <v>65</v>
          </cell>
          <cell r="AU35">
            <v>59</v>
          </cell>
          <cell r="BB35" t="str">
            <v>MissouriMcCluer South -Berkeley High</v>
          </cell>
        </row>
        <row r="36">
          <cell r="AT36">
            <v>71</v>
          </cell>
          <cell r="AU36">
            <v>57</v>
          </cell>
          <cell r="BB36" t="str">
            <v>MissouriNormandy High School</v>
          </cell>
        </row>
        <row r="37">
          <cell r="AT37">
            <v>187</v>
          </cell>
          <cell r="AU37">
            <v>197</v>
          </cell>
          <cell r="BB37" t="str">
            <v>MissouriNorth Kansas City High School</v>
          </cell>
        </row>
        <row r="38">
          <cell r="AT38">
            <v>87</v>
          </cell>
          <cell r="AU38">
            <v>90</v>
          </cell>
          <cell r="BB38" t="str">
            <v>MissouriPotosi High School</v>
          </cell>
        </row>
        <row r="39">
          <cell r="AT39">
            <v>150</v>
          </cell>
          <cell r="AU39">
            <v>146</v>
          </cell>
          <cell r="BB39" t="str">
            <v>MissouriRuskin Senior High School</v>
          </cell>
        </row>
        <row r="40">
          <cell r="AT40">
            <v>89</v>
          </cell>
          <cell r="AU40">
            <v>72</v>
          </cell>
          <cell r="BB40" t="str">
            <v>MissouriSt. Clair High School</v>
          </cell>
        </row>
        <row r="41">
          <cell r="AT41">
            <v>65</v>
          </cell>
          <cell r="AU41">
            <v>65</v>
          </cell>
          <cell r="BB41" t="str">
            <v>MissouriSt. James High School</v>
          </cell>
        </row>
        <row r="42">
          <cell r="AT42">
            <v>120</v>
          </cell>
          <cell r="AU42">
            <v>83</v>
          </cell>
          <cell r="BB42" t="str">
            <v>MissouriSullivan High School</v>
          </cell>
        </row>
        <row r="43">
          <cell r="AT43">
            <v>181</v>
          </cell>
          <cell r="AU43">
            <v>144</v>
          </cell>
          <cell r="BB43" t="str">
            <v>MissouriWinnetonka High School</v>
          </cell>
        </row>
        <row r="44">
          <cell r="AT44">
            <v>401</v>
          </cell>
          <cell r="AU44">
            <v>336</v>
          </cell>
          <cell r="BB44" t="str">
            <v>UTLa Joya HS</v>
          </cell>
        </row>
        <row r="45">
          <cell r="AT45">
            <v>135</v>
          </cell>
          <cell r="AU45">
            <v>150</v>
          </cell>
          <cell r="BB45" t="str">
            <v>MissouriRaytown South High School</v>
          </cell>
        </row>
        <row r="46">
          <cell r="AT46">
            <v>182</v>
          </cell>
          <cell r="AU46">
            <v>192</v>
          </cell>
          <cell r="BB46" t="str">
            <v>MissouriRaytown High School</v>
          </cell>
        </row>
        <row r="47">
          <cell r="AT47">
            <v>73</v>
          </cell>
          <cell r="AU47">
            <v>59</v>
          </cell>
          <cell r="BB47" t="str">
            <v>MissouriCarnahan High School of the Future</v>
          </cell>
        </row>
        <row r="48">
          <cell r="AT48">
            <v>100</v>
          </cell>
          <cell r="AU48">
            <v>106</v>
          </cell>
          <cell r="BB48" t="str">
            <v>MissouriCenter High School</v>
          </cell>
        </row>
        <row r="49">
          <cell r="AT49">
            <v>197</v>
          </cell>
          <cell r="AU49">
            <v>188</v>
          </cell>
          <cell r="BB49" t="str">
            <v>MissouriFort Osage High School</v>
          </cell>
        </row>
        <row r="50">
          <cell r="AT50">
            <v>136</v>
          </cell>
          <cell r="AU50">
            <v>110</v>
          </cell>
          <cell r="BB50" t="str">
            <v>MissouriHillcrest High School</v>
          </cell>
        </row>
        <row r="51">
          <cell r="AT51">
            <v>75</v>
          </cell>
          <cell r="AU51">
            <v>60</v>
          </cell>
          <cell r="BB51" t="str">
            <v>MissouriKennett High School</v>
          </cell>
        </row>
        <row r="52">
          <cell r="AT52">
            <v>73</v>
          </cell>
          <cell r="AU52">
            <v>49</v>
          </cell>
          <cell r="BB52" t="str">
            <v>MissouriNew Madrid Central High</v>
          </cell>
        </row>
        <row r="53">
          <cell r="AT53">
            <v>181</v>
          </cell>
          <cell r="AU53">
            <v>179</v>
          </cell>
          <cell r="BB53" t="str">
            <v>MissouriParkview High School</v>
          </cell>
        </row>
        <row r="54">
          <cell r="AT54">
            <v>73</v>
          </cell>
          <cell r="AU54">
            <v>69</v>
          </cell>
          <cell r="BB54" t="str">
            <v>MissouriRoosevelt High School</v>
          </cell>
        </row>
        <row r="55">
          <cell r="AT55">
            <v>128</v>
          </cell>
          <cell r="AU55">
            <v>93</v>
          </cell>
          <cell r="BB55" t="str">
            <v>MissouriSikeston High School</v>
          </cell>
        </row>
        <row r="56">
          <cell r="AT56">
            <v>44</v>
          </cell>
          <cell r="AU56" t="str">
            <v>&lt;5</v>
          </cell>
          <cell r="BB56" t="str">
            <v>MissouriSoutheast High School</v>
          </cell>
        </row>
        <row r="57">
          <cell r="AT57">
            <v>158</v>
          </cell>
          <cell r="AU57">
            <v>121</v>
          </cell>
          <cell r="BB57" t="str">
            <v>MissouriWest Plains High School</v>
          </cell>
        </row>
        <row r="58">
          <cell r="AT58">
            <v>451</v>
          </cell>
          <cell r="AU58">
            <v>330</v>
          </cell>
          <cell r="BB58" t="str">
            <v>UTDeSoto High School</v>
          </cell>
        </row>
        <row r="59">
          <cell r="AT59">
            <v>182</v>
          </cell>
          <cell r="AU59">
            <v>166</v>
          </cell>
          <cell r="BB59" t="str">
            <v>UTMadison HS</v>
          </cell>
        </row>
        <row r="60">
          <cell r="AT60">
            <v>130</v>
          </cell>
          <cell r="AU60">
            <v>110</v>
          </cell>
          <cell r="BB60" t="str">
            <v>ChicagoRich East High School</v>
          </cell>
        </row>
        <row r="61">
          <cell r="AT61">
            <v>204</v>
          </cell>
          <cell r="AU61">
            <v>212</v>
          </cell>
          <cell r="BB61" t="str">
            <v>MissouriCentral High School</v>
          </cell>
        </row>
        <row r="62">
          <cell r="AT62">
            <v>78</v>
          </cell>
          <cell r="AU62">
            <v>80</v>
          </cell>
          <cell r="BB62" t="str">
            <v>MissouriCentral Visual and Performing Arts</v>
          </cell>
        </row>
        <row r="63">
          <cell r="AT63">
            <v>40</v>
          </cell>
          <cell r="AU63">
            <v>28</v>
          </cell>
          <cell r="BB63" t="str">
            <v>MissouriCleveland NJROTC Academy</v>
          </cell>
        </row>
        <row r="64">
          <cell r="AT64">
            <v>262</v>
          </cell>
          <cell r="AU64">
            <v>195</v>
          </cell>
          <cell r="BB64" t="str">
            <v>MissouriMcCluer North High School</v>
          </cell>
        </row>
        <row r="65">
          <cell r="AT65">
            <v>142</v>
          </cell>
          <cell r="AU65">
            <v>127</v>
          </cell>
          <cell r="BB65" t="str">
            <v>MissouriWilliam Chrisman High School</v>
          </cell>
        </row>
        <row r="66">
          <cell r="AT66">
            <v>304</v>
          </cell>
          <cell r="AU66">
            <v>237</v>
          </cell>
          <cell r="BB66" t="str">
            <v>UTPSJA Southwest Early College High School</v>
          </cell>
        </row>
        <row r="67">
          <cell r="AT67">
            <v>96</v>
          </cell>
          <cell r="AU67">
            <v>135</v>
          </cell>
          <cell r="BB67" t="str">
            <v>BrownMount Pleasant High School</v>
          </cell>
        </row>
        <row r="68">
          <cell r="AT68">
            <v>73</v>
          </cell>
          <cell r="AU68">
            <v>65</v>
          </cell>
          <cell r="BB68" t="str">
            <v>UVAAmelia County High School</v>
          </cell>
        </row>
        <row r="69">
          <cell r="AT69">
            <v>91</v>
          </cell>
          <cell r="AU69">
            <v>93</v>
          </cell>
          <cell r="BB69" t="str">
            <v>UVACentral High School</v>
          </cell>
        </row>
        <row r="70">
          <cell r="AT70">
            <v>78</v>
          </cell>
          <cell r="AU70">
            <v>76</v>
          </cell>
          <cell r="BB70" t="str">
            <v>UVAGretna High School</v>
          </cell>
        </row>
        <row r="71">
          <cell r="AT71">
            <v>38</v>
          </cell>
          <cell r="AU71">
            <v>33</v>
          </cell>
          <cell r="BB71" t="str">
            <v>UVAJohn I. Burton High School</v>
          </cell>
        </row>
        <row r="72">
          <cell r="AT72">
            <v>74</v>
          </cell>
          <cell r="AU72">
            <v>75</v>
          </cell>
          <cell r="BB72" t="str">
            <v>UVANelson County High School</v>
          </cell>
        </row>
        <row r="73">
          <cell r="AT73">
            <v>436</v>
          </cell>
          <cell r="AU73">
            <v>436</v>
          </cell>
          <cell r="BB73" t="str">
            <v>UVAT.C. Williams High School</v>
          </cell>
        </row>
        <row r="74">
          <cell r="AT74">
            <v>150</v>
          </cell>
          <cell r="AU74">
            <v>138</v>
          </cell>
          <cell r="BB74" t="str">
            <v>UVATunstall High School</v>
          </cell>
        </row>
        <row r="75">
          <cell r="AT75">
            <v>155</v>
          </cell>
          <cell r="AU75">
            <v>153</v>
          </cell>
          <cell r="BB75" t="str">
            <v>UVABassett High School</v>
          </cell>
        </row>
        <row r="76">
          <cell r="AT76">
            <v>163</v>
          </cell>
          <cell r="AU76">
            <v>140</v>
          </cell>
          <cell r="BB76" t="str">
            <v>UVACharlottesville High School</v>
          </cell>
        </row>
        <row r="77">
          <cell r="AT77">
            <v>88</v>
          </cell>
          <cell r="AU77">
            <v>88</v>
          </cell>
          <cell r="BB77" t="str">
            <v>UVAChatham High School</v>
          </cell>
        </row>
        <row r="78">
          <cell r="AT78">
            <v>86</v>
          </cell>
          <cell r="AU78">
            <v>86</v>
          </cell>
          <cell r="BB78" t="str">
            <v>UVADan River High School</v>
          </cell>
        </row>
        <row r="79">
          <cell r="AT79">
            <v>143</v>
          </cell>
          <cell r="AU79">
            <v>122</v>
          </cell>
          <cell r="BB79" t="str">
            <v>UVAHuguenot High School</v>
          </cell>
        </row>
        <row r="80">
          <cell r="AT80">
            <v>111</v>
          </cell>
          <cell r="AU80">
            <v>97</v>
          </cell>
          <cell r="BB80" t="str">
            <v>UVAPatrick County High School</v>
          </cell>
        </row>
        <row r="81">
          <cell r="AT81">
            <v>62</v>
          </cell>
          <cell r="AU81">
            <v>45</v>
          </cell>
          <cell r="BB81" t="str">
            <v>UVARappahannock High School</v>
          </cell>
        </row>
        <row r="82">
          <cell r="AT82">
            <v>60</v>
          </cell>
          <cell r="AU82">
            <v>64</v>
          </cell>
          <cell r="BB82" t="str">
            <v>UVAWashington &amp; Lee High School</v>
          </cell>
        </row>
        <row r="83">
          <cell r="AT83">
            <v>169</v>
          </cell>
          <cell r="AU83">
            <v>199</v>
          </cell>
          <cell r="BB83" t="str">
            <v>BerkeleyJesse M. Bethel HS</v>
          </cell>
        </row>
        <row r="84">
          <cell r="AT84">
            <v>74</v>
          </cell>
          <cell r="AU84">
            <v>84</v>
          </cell>
          <cell r="BB84" t="str">
            <v>BrownCentral Falls High School</v>
          </cell>
        </row>
        <row r="85">
          <cell r="AT85">
            <v>149</v>
          </cell>
          <cell r="AU85">
            <v>182</v>
          </cell>
          <cell r="BB85" t="str">
            <v>BrownCentral High School</v>
          </cell>
        </row>
        <row r="86">
          <cell r="AT86">
            <v>61</v>
          </cell>
          <cell r="AU86">
            <v>71</v>
          </cell>
          <cell r="BB86" t="str">
            <v>BrownE-Cubed Academy</v>
          </cell>
        </row>
        <row r="87">
          <cell r="AT87">
            <v>109</v>
          </cell>
          <cell r="AU87">
            <v>103</v>
          </cell>
          <cell r="BB87" t="str">
            <v>BrownWest Warwick High School</v>
          </cell>
        </row>
        <row r="88">
          <cell r="AT88">
            <v>130</v>
          </cell>
          <cell r="AU88">
            <v>148</v>
          </cell>
          <cell r="BB88" t="str">
            <v>UNCBen L. Smith High School</v>
          </cell>
        </row>
        <row r="89">
          <cell r="AT89">
            <v>76</v>
          </cell>
          <cell r="AU89">
            <v>55</v>
          </cell>
          <cell r="BB89" t="str">
            <v>UNCChatham Central HS</v>
          </cell>
        </row>
        <row r="90">
          <cell r="AT90">
            <v>113</v>
          </cell>
          <cell r="AU90">
            <v>67</v>
          </cell>
          <cell r="BB90" t="str">
            <v>UNCGraham High School</v>
          </cell>
        </row>
        <row r="91">
          <cell r="AT91">
            <v>177</v>
          </cell>
          <cell r="AU91">
            <v>136</v>
          </cell>
          <cell r="BB91" t="str">
            <v>UNCHillside High School</v>
          </cell>
        </row>
        <row r="92">
          <cell r="AT92">
            <v>86</v>
          </cell>
          <cell r="AU92">
            <v>77</v>
          </cell>
          <cell r="BB92" t="str">
            <v>UNCHugh M. Cummings High School</v>
          </cell>
        </row>
        <row r="93">
          <cell r="AT93">
            <v>192</v>
          </cell>
          <cell r="AU93">
            <v>182</v>
          </cell>
          <cell r="BB93" t="str">
            <v>UNCJames B. Dudley High School</v>
          </cell>
        </row>
        <row r="94">
          <cell r="AT94">
            <v>84</v>
          </cell>
          <cell r="AU94">
            <v>92</v>
          </cell>
          <cell r="BB94" t="str">
            <v>UNCJordan Matthews High school</v>
          </cell>
        </row>
        <row r="95">
          <cell r="AT95">
            <v>127</v>
          </cell>
          <cell r="AU95">
            <v>111</v>
          </cell>
          <cell r="BB95" t="str">
            <v>UNCSouthern School of Energy and Sustainability</v>
          </cell>
        </row>
        <row r="96">
          <cell r="AT96">
            <v>85</v>
          </cell>
          <cell r="AU96">
            <v>81</v>
          </cell>
          <cell r="BB96" t="str">
            <v>UVAMartinsville High School</v>
          </cell>
        </row>
        <row r="97">
          <cell r="AT97">
            <v>115</v>
          </cell>
          <cell r="AU97">
            <v>114</v>
          </cell>
          <cell r="BB97" t="str">
            <v>BrownCharles E. Shea Senior High School</v>
          </cell>
        </row>
        <row r="98">
          <cell r="AT98">
            <v>48</v>
          </cell>
          <cell r="AU98">
            <v>82</v>
          </cell>
          <cell r="BB98" t="str">
            <v>BrownDr. Jorge Alvarez High School</v>
          </cell>
        </row>
        <row r="99">
          <cell r="AT99">
            <v>127</v>
          </cell>
          <cell r="AU99">
            <v>127</v>
          </cell>
          <cell r="BB99" t="str">
            <v>BrownWilliam E. Tolman Senior High School</v>
          </cell>
        </row>
        <row r="100">
          <cell r="AT100">
            <v>68</v>
          </cell>
          <cell r="AU100">
            <v>87</v>
          </cell>
          <cell r="BB100" t="str">
            <v>BrownWilliam S. Rogers Senior High School</v>
          </cell>
        </row>
        <row r="101">
          <cell r="AT101">
            <v>128</v>
          </cell>
          <cell r="AU101">
            <v>154</v>
          </cell>
          <cell r="BB101" t="str">
            <v>BrownWoonsocket High School</v>
          </cell>
        </row>
        <row r="102">
          <cell r="AT102">
            <v>75</v>
          </cell>
          <cell r="AU102">
            <v>63</v>
          </cell>
          <cell r="BB102" t="str">
            <v>PennChambersburg Area Magnet School</v>
          </cell>
        </row>
        <row r="103">
          <cell r="AT103">
            <v>234</v>
          </cell>
          <cell r="AU103">
            <v>220</v>
          </cell>
          <cell r="BB103" t="str">
            <v>PennChambersburg Area Senior HS</v>
          </cell>
        </row>
        <row r="104">
          <cell r="AT104">
            <v>124</v>
          </cell>
          <cell r="AU104">
            <v>131</v>
          </cell>
          <cell r="BB104" t="str">
            <v>PennDonegal HS</v>
          </cell>
        </row>
        <row r="105">
          <cell r="AT105">
            <v>91</v>
          </cell>
          <cell r="AU105">
            <v>81</v>
          </cell>
          <cell r="BB105" t="str">
            <v>PennHuntingdon Area HS</v>
          </cell>
        </row>
        <row r="106">
          <cell r="AT106">
            <v>145</v>
          </cell>
          <cell r="AU106">
            <v>112</v>
          </cell>
          <cell r="BB106" t="str">
            <v>PennManheim Central HS</v>
          </cell>
        </row>
        <row r="107">
          <cell r="AT107">
            <v>50</v>
          </cell>
          <cell r="AU107">
            <v>33</v>
          </cell>
          <cell r="BB107" t="str">
            <v>PennSouthern Huntingdon County HS</v>
          </cell>
        </row>
        <row r="108">
          <cell r="AT108">
            <v>61</v>
          </cell>
          <cell r="AU108">
            <v>76</v>
          </cell>
          <cell r="BB108" t="str">
            <v>UNCBertie High School</v>
          </cell>
        </row>
        <row r="109">
          <cell r="AT109">
            <v>68</v>
          </cell>
          <cell r="AU109">
            <v>61</v>
          </cell>
          <cell r="BB109" t="str">
            <v>UNCCaldwell Early College HS</v>
          </cell>
        </row>
        <row r="110">
          <cell r="AT110">
            <v>94</v>
          </cell>
          <cell r="AU110">
            <v>104</v>
          </cell>
          <cell r="BB110" t="str">
            <v>UNCDalton L. McMichael High School</v>
          </cell>
        </row>
        <row r="111">
          <cell r="AT111">
            <v>147</v>
          </cell>
          <cell r="AU111">
            <v>121</v>
          </cell>
          <cell r="BB111" t="str">
            <v>UNCGaringer High School</v>
          </cell>
        </row>
        <row r="112">
          <cell r="AT112">
            <v>89</v>
          </cell>
          <cell r="AU112">
            <v>118</v>
          </cell>
          <cell r="BB112" t="str">
            <v>UNCHertford HS</v>
          </cell>
        </row>
        <row r="113">
          <cell r="AT113">
            <v>124</v>
          </cell>
          <cell r="AU113">
            <v>126</v>
          </cell>
          <cell r="BB113" t="str">
            <v>UNCHibriten HS</v>
          </cell>
        </row>
        <row r="114">
          <cell r="AT114">
            <v>124</v>
          </cell>
          <cell r="AU114">
            <v>118</v>
          </cell>
          <cell r="BB114" t="str">
            <v>UNCJ.M. Morehead High School</v>
          </cell>
        </row>
        <row r="115">
          <cell r="AT115">
            <v>34</v>
          </cell>
          <cell r="AU115">
            <v>48</v>
          </cell>
          <cell r="BB115" t="str">
            <v>UNCNorthwest Halifax HighSchool</v>
          </cell>
        </row>
        <row r="116">
          <cell r="AT116">
            <v>105</v>
          </cell>
          <cell r="AU116">
            <v>85</v>
          </cell>
          <cell r="BB116" t="str">
            <v>UNCReidsville High School</v>
          </cell>
        </row>
        <row r="117">
          <cell r="AT117">
            <v>120</v>
          </cell>
          <cell r="AU117">
            <v>129</v>
          </cell>
          <cell r="BB117" t="str">
            <v>UNCRockingham County High School</v>
          </cell>
        </row>
        <row r="118">
          <cell r="AT118">
            <v>27</v>
          </cell>
          <cell r="AU118">
            <v>26</v>
          </cell>
          <cell r="BB118" t="str">
            <v>UNCSE Halifax HS</v>
          </cell>
        </row>
        <row r="119">
          <cell r="AT119">
            <v>202</v>
          </cell>
          <cell r="AU119">
            <v>229</v>
          </cell>
          <cell r="BB119" t="str">
            <v>UNCSouth Caldwell High School</v>
          </cell>
        </row>
        <row r="120">
          <cell r="AT120">
            <v>57</v>
          </cell>
          <cell r="AU120">
            <v>59</v>
          </cell>
          <cell r="BB120" t="str">
            <v>UNCSouth Robeson High School</v>
          </cell>
        </row>
        <row r="121">
          <cell r="AT121">
            <v>45</v>
          </cell>
          <cell r="AU121">
            <v>49</v>
          </cell>
          <cell r="BB121" t="str">
            <v>UNCWarren County High School</v>
          </cell>
        </row>
        <row r="122">
          <cell r="AT122">
            <v>22</v>
          </cell>
          <cell r="AU122">
            <v>31</v>
          </cell>
          <cell r="BB122" t="str">
            <v>UNCWarren County New Tech</v>
          </cell>
        </row>
        <row r="123">
          <cell r="AT123">
            <v>6</v>
          </cell>
          <cell r="AU123">
            <v>28</v>
          </cell>
          <cell r="BB123" t="str">
            <v>UNCWeldon High School</v>
          </cell>
        </row>
        <row r="124">
          <cell r="AT124">
            <v>113</v>
          </cell>
          <cell r="AU124">
            <v>99</v>
          </cell>
          <cell r="BB124" t="str">
            <v>UNCWest Caldwell High School</v>
          </cell>
        </row>
        <row r="125">
          <cell r="AT125">
            <v>152</v>
          </cell>
          <cell r="AU125">
            <v>162</v>
          </cell>
          <cell r="BB125" t="str">
            <v>UNCWest Charlotte High School</v>
          </cell>
        </row>
        <row r="126">
          <cell r="AT126">
            <v>204</v>
          </cell>
          <cell r="AU126">
            <v>219</v>
          </cell>
          <cell r="BB126" t="str">
            <v>UNCWest Mecklenburg High School</v>
          </cell>
        </row>
        <row r="127">
          <cell r="AT127">
            <v>264</v>
          </cell>
          <cell r="AU127">
            <v>257</v>
          </cell>
          <cell r="BB127" t="str">
            <v>BerkeleyAbraham Lincoln HS</v>
          </cell>
        </row>
        <row r="128">
          <cell r="AT128">
            <v>100</v>
          </cell>
          <cell r="AU128">
            <v>88</v>
          </cell>
          <cell r="BB128" t="str">
            <v>PennJames Buchanan HS</v>
          </cell>
        </row>
        <row r="129">
          <cell r="AT129">
            <v>169</v>
          </cell>
          <cell r="AU129">
            <v>150</v>
          </cell>
          <cell r="BB129" t="str">
            <v>UGAClarke Central HS</v>
          </cell>
        </row>
        <row r="130">
          <cell r="AT130">
            <v>264</v>
          </cell>
          <cell r="AU130">
            <v>202</v>
          </cell>
          <cell r="BB130" t="str">
            <v>UGAMeadowcreek HS</v>
          </cell>
        </row>
        <row r="131">
          <cell r="AT131">
            <v>92</v>
          </cell>
          <cell r="AU131">
            <v>85</v>
          </cell>
          <cell r="BB131" t="str">
            <v>UGAWestside HS</v>
          </cell>
        </row>
        <row r="132">
          <cell r="AT132">
            <v>179</v>
          </cell>
          <cell r="AU132">
            <v>144</v>
          </cell>
          <cell r="BB132" t="str">
            <v>UmichJackson High School</v>
          </cell>
        </row>
        <row r="133">
          <cell r="AT133">
            <v>72</v>
          </cell>
          <cell r="AU133">
            <v>68</v>
          </cell>
          <cell r="BB133" t="str">
            <v>UmichSaginaw High School</v>
          </cell>
        </row>
        <row r="134">
          <cell r="AT134">
            <v>93</v>
          </cell>
          <cell r="AU134">
            <v>94</v>
          </cell>
          <cell r="BB134" t="str">
            <v>UNCLexington Senior High School</v>
          </cell>
        </row>
        <row r="135">
          <cell r="AT135">
            <v>23</v>
          </cell>
          <cell r="AU135">
            <v>26</v>
          </cell>
          <cell r="BB135" t="str">
            <v>UNCNorth Edgecombe HS</v>
          </cell>
        </row>
        <row r="136">
          <cell r="AT136">
            <v>59</v>
          </cell>
          <cell r="AU136">
            <v>84</v>
          </cell>
          <cell r="BB136" t="str">
            <v>UNCTarboro High School</v>
          </cell>
        </row>
        <row r="137">
          <cell r="AT137">
            <v>87</v>
          </cell>
          <cell r="AU137">
            <v>72</v>
          </cell>
          <cell r="BB137" t="str">
            <v>UNCThomasville HS</v>
          </cell>
        </row>
        <row r="138">
          <cell r="AT138">
            <v>102</v>
          </cell>
          <cell r="AU138">
            <v>87</v>
          </cell>
          <cell r="BB138" t="str">
            <v>BostonBoston Community Leadership Academy</v>
          </cell>
        </row>
        <row r="139">
          <cell r="AT139">
            <v>79</v>
          </cell>
          <cell r="AU139">
            <v>83</v>
          </cell>
          <cell r="BB139" t="str">
            <v>BrownProvidence Career and Technical Academy</v>
          </cell>
        </row>
        <row r="140">
          <cell r="AT140">
            <v>67</v>
          </cell>
          <cell r="AU140">
            <v>71</v>
          </cell>
          <cell r="BB140" t="str">
            <v>PennBiglerville HS</v>
          </cell>
        </row>
        <row r="141">
          <cell r="AT141">
            <v>429</v>
          </cell>
          <cell r="AU141">
            <v>383</v>
          </cell>
          <cell r="BB141" t="str">
            <v>TAMUElsik HS</v>
          </cell>
        </row>
        <row r="142">
          <cell r="AT142">
            <v>172</v>
          </cell>
          <cell r="AU142">
            <v>116</v>
          </cell>
          <cell r="BB142" t="str">
            <v>TAMUHidalgo HS</v>
          </cell>
        </row>
        <row r="143">
          <cell r="AT143">
            <v>146</v>
          </cell>
          <cell r="AU143">
            <v>130</v>
          </cell>
          <cell r="BB143" t="str">
            <v>TAMUMemorial HS</v>
          </cell>
        </row>
        <row r="144">
          <cell r="AT144">
            <v>128</v>
          </cell>
          <cell r="AU144">
            <v>146</v>
          </cell>
          <cell r="BB144" t="str">
            <v>UmichBattle Creek Central High School</v>
          </cell>
        </row>
        <row r="145">
          <cell r="AT145">
            <v>133</v>
          </cell>
          <cell r="AU145">
            <v>158</v>
          </cell>
          <cell r="BB145" t="str">
            <v>UmichHolland High School</v>
          </cell>
        </row>
        <row r="146">
          <cell r="AT146">
            <v>45</v>
          </cell>
          <cell r="AU146">
            <v>57</v>
          </cell>
          <cell r="BB146" t="str">
            <v>UmichOttawa Hills High School</v>
          </cell>
        </row>
        <row r="147">
          <cell r="AT147">
            <v>69</v>
          </cell>
          <cell r="AU147">
            <v>87</v>
          </cell>
          <cell r="BB147" t="str">
            <v>UNCEast Surry High School</v>
          </cell>
        </row>
        <row r="148">
          <cell r="AT148">
            <v>108</v>
          </cell>
          <cell r="AU148">
            <v>100</v>
          </cell>
          <cell r="BB148" t="str">
            <v>UNCNorth Surry High School</v>
          </cell>
        </row>
        <row r="149">
          <cell r="AT149">
            <v>93</v>
          </cell>
          <cell r="AU149">
            <v>93</v>
          </cell>
          <cell r="BB149" t="str">
            <v>UNCSurry Central HS</v>
          </cell>
        </row>
        <row r="150">
          <cell r="AT150">
            <v>28</v>
          </cell>
          <cell r="AU150">
            <v>35</v>
          </cell>
          <cell r="BB150" t="str">
            <v>UNCSurry Early College HS</v>
          </cell>
        </row>
        <row r="151">
          <cell r="AT151">
            <v>47</v>
          </cell>
          <cell r="AU151">
            <v>56</v>
          </cell>
          <cell r="BB151" t="str">
            <v>NYUBronx International High School</v>
          </cell>
        </row>
        <row r="152">
          <cell r="AT152">
            <v>76</v>
          </cell>
          <cell r="AU152">
            <v>67</v>
          </cell>
          <cell r="BB152" t="str">
            <v>NYUEximius College Prep</v>
          </cell>
        </row>
        <row r="153">
          <cell r="AT153">
            <v>61</v>
          </cell>
          <cell r="AU153">
            <v>56</v>
          </cell>
          <cell r="BB153" t="str">
            <v>NYUThe Cinema School</v>
          </cell>
        </row>
        <row r="154">
          <cell r="AT154">
            <v>53</v>
          </cell>
          <cell r="AU154">
            <v>39</v>
          </cell>
          <cell r="BB154" t="str">
            <v>NYUUniversity Neighborhood High School</v>
          </cell>
        </row>
        <row r="155">
          <cell r="AT155">
            <v>226</v>
          </cell>
          <cell r="AU155">
            <v>215</v>
          </cell>
          <cell r="BB155" t="str">
            <v>BerkeleyWillow Glen HS</v>
          </cell>
        </row>
        <row r="156">
          <cell r="AT156">
            <v>92</v>
          </cell>
          <cell r="AU156">
            <v>146</v>
          </cell>
          <cell r="BB156" t="str">
            <v>BrownHope High School</v>
          </cell>
        </row>
        <row r="157">
          <cell r="AT157">
            <v>234</v>
          </cell>
          <cell r="AU157">
            <v>228</v>
          </cell>
          <cell r="BB157" t="str">
            <v>ChicagoCrete-Monee HS</v>
          </cell>
        </row>
        <row r="158">
          <cell r="AT158">
            <v>52</v>
          </cell>
          <cell r="AU158">
            <v>48</v>
          </cell>
          <cell r="BB158" t="str">
            <v>MSUCapac High School</v>
          </cell>
        </row>
        <row r="159">
          <cell r="AT159">
            <v>27</v>
          </cell>
          <cell r="AU159">
            <v>47</v>
          </cell>
          <cell r="BB159" t="str">
            <v>MSUCarson City-Crystal High School</v>
          </cell>
        </row>
        <row r="160">
          <cell r="AT160">
            <v>64</v>
          </cell>
          <cell r="AU160">
            <v>41</v>
          </cell>
          <cell r="BB160" t="str">
            <v>MSUCentral Montcalm High School</v>
          </cell>
        </row>
        <row r="161">
          <cell r="AT161">
            <v>89</v>
          </cell>
          <cell r="AU161">
            <v>103</v>
          </cell>
          <cell r="BB161" t="str">
            <v>MSUComstock High School</v>
          </cell>
        </row>
        <row r="162">
          <cell r="AT162">
            <v>112</v>
          </cell>
          <cell r="AU162">
            <v>102</v>
          </cell>
          <cell r="BB162" t="str">
            <v>MSUFremont High School</v>
          </cell>
        </row>
        <row r="163">
          <cell r="AT163">
            <v>72</v>
          </cell>
          <cell r="AU163">
            <v>90</v>
          </cell>
          <cell r="BB163" t="str">
            <v>MSUGrant High School</v>
          </cell>
        </row>
        <row r="164">
          <cell r="AT164">
            <v>37</v>
          </cell>
          <cell r="AU164">
            <v>37</v>
          </cell>
          <cell r="BB164" t="str">
            <v>MSUHesperia High School</v>
          </cell>
        </row>
        <row r="165">
          <cell r="AT165">
            <v>37</v>
          </cell>
          <cell r="AU165">
            <v>30</v>
          </cell>
          <cell r="BB165" t="str">
            <v>MSUHolton High School</v>
          </cell>
        </row>
        <row r="166">
          <cell r="AT166">
            <v>109</v>
          </cell>
          <cell r="AU166">
            <v>128</v>
          </cell>
          <cell r="BB166" t="str">
            <v>MSUIonia High School</v>
          </cell>
        </row>
        <row r="167">
          <cell r="AT167">
            <v>68</v>
          </cell>
          <cell r="AU167">
            <v>55</v>
          </cell>
          <cell r="BB167" t="str">
            <v>MSULakeview High School</v>
          </cell>
        </row>
        <row r="168">
          <cell r="AT168">
            <v>31</v>
          </cell>
          <cell r="AU168">
            <v>36</v>
          </cell>
          <cell r="BB168" t="str">
            <v>MSUMontabella High School</v>
          </cell>
        </row>
        <row r="169">
          <cell r="AT169">
            <v>66</v>
          </cell>
          <cell r="AU169">
            <v>59</v>
          </cell>
          <cell r="BB169" t="str">
            <v>MSUNewaygo High School</v>
          </cell>
        </row>
        <row r="170">
          <cell r="AT170">
            <v>79</v>
          </cell>
          <cell r="AU170">
            <v>63</v>
          </cell>
          <cell r="BB170" t="str">
            <v>MSUOakridge High School</v>
          </cell>
        </row>
        <row r="171">
          <cell r="AT171">
            <v>94</v>
          </cell>
          <cell r="AU171">
            <v>87</v>
          </cell>
          <cell r="BB171" t="str">
            <v>MSUOrchard View High School</v>
          </cell>
        </row>
        <row r="172">
          <cell r="AT172">
            <v>324</v>
          </cell>
          <cell r="AU172">
            <v>306</v>
          </cell>
          <cell r="BB172" t="str">
            <v>MSUWest Ottawa High School</v>
          </cell>
        </row>
        <row r="173">
          <cell r="AT173">
            <v>33</v>
          </cell>
          <cell r="AU173">
            <v>57</v>
          </cell>
          <cell r="BB173" t="str">
            <v>MSUWhite Cloud High School</v>
          </cell>
        </row>
        <row r="174">
          <cell r="AT174">
            <v>97</v>
          </cell>
          <cell r="AU174">
            <v>86</v>
          </cell>
          <cell r="BB174" t="str">
            <v>MSUYale High School</v>
          </cell>
        </row>
        <row r="175">
          <cell r="AT175">
            <v>126</v>
          </cell>
          <cell r="AU175">
            <v>120</v>
          </cell>
          <cell r="BB175" t="str">
            <v>PennGreencastle-Antrim HS</v>
          </cell>
        </row>
        <row r="176">
          <cell r="AT176">
            <v>275</v>
          </cell>
          <cell r="AU176">
            <v>230</v>
          </cell>
          <cell r="BB176" t="str">
            <v>TAMUAldine HS</v>
          </cell>
        </row>
        <row r="177">
          <cell r="AT177">
            <v>185</v>
          </cell>
          <cell r="AU177">
            <v>154</v>
          </cell>
          <cell r="BB177" t="str">
            <v>TAMUB.F. Terry High HS</v>
          </cell>
        </row>
        <row r="178">
          <cell r="AT178">
            <v>187</v>
          </cell>
          <cell r="AU178">
            <v>159</v>
          </cell>
          <cell r="BB178" t="str">
            <v>TAMUC.E. King HS</v>
          </cell>
        </row>
        <row r="179">
          <cell r="AT179">
            <v>373</v>
          </cell>
          <cell r="AU179">
            <v>331</v>
          </cell>
          <cell r="BB179" t="str">
            <v>TAMUCypress Springs HS</v>
          </cell>
        </row>
        <row r="180">
          <cell r="AT180">
            <v>508</v>
          </cell>
          <cell r="AU180">
            <v>409</v>
          </cell>
          <cell r="BB180" t="str">
            <v>TAMUDuncanville HS</v>
          </cell>
        </row>
        <row r="181">
          <cell r="AT181">
            <v>231</v>
          </cell>
          <cell r="AU181">
            <v>228</v>
          </cell>
          <cell r="BB181" t="str">
            <v>TAMUEisenhower HS</v>
          </cell>
        </row>
        <row r="182">
          <cell r="AT182">
            <v>215</v>
          </cell>
          <cell r="AU182">
            <v>197</v>
          </cell>
          <cell r="BB182" t="str">
            <v>TAMUGrand Prairie HS</v>
          </cell>
        </row>
        <row r="183">
          <cell r="AT183">
            <v>352</v>
          </cell>
          <cell r="AU183">
            <v>283</v>
          </cell>
          <cell r="BB183" t="str">
            <v>TAMUHarlingen South HS</v>
          </cell>
        </row>
        <row r="184">
          <cell r="AT184">
            <v>373</v>
          </cell>
          <cell r="AU184">
            <v>334</v>
          </cell>
          <cell r="BB184" t="str">
            <v>TAMUHastings HS</v>
          </cell>
        </row>
        <row r="185">
          <cell r="AT185">
            <v>278</v>
          </cell>
          <cell r="AU185">
            <v>292</v>
          </cell>
          <cell r="BB185" t="str">
            <v>TAMULopez HS</v>
          </cell>
        </row>
        <row r="186">
          <cell r="AT186">
            <v>476</v>
          </cell>
          <cell r="AU186">
            <v>341</v>
          </cell>
          <cell r="BB186" t="str">
            <v>TAMULos Fresnos HS</v>
          </cell>
        </row>
        <row r="187">
          <cell r="AT187">
            <v>407</v>
          </cell>
          <cell r="AU187">
            <v>303</v>
          </cell>
          <cell r="BB187" t="str">
            <v>TAMUMacArthur HS</v>
          </cell>
        </row>
        <row r="188">
          <cell r="AT188">
            <v>455</v>
          </cell>
          <cell r="AU188">
            <v>412</v>
          </cell>
          <cell r="BB188" t="str">
            <v>TAMUMorton Ranch HS</v>
          </cell>
        </row>
        <row r="189">
          <cell r="AT189">
            <v>284</v>
          </cell>
          <cell r="AU189">
            <v>225</v>
          </cell>
          <cell r="BB189" t="str">
            <v>TAMUNimitz HS</v>
          </cell>
        </row>
        <row r="190">
          <cell r="AT190">
            <v>278</v>
          </cell>
          <cell r="AU190">
            <v>252</v>
          </cell>
          <cell r="BB190" t="str">
            <v>TAMUNorth Mesquite HS</v>
          </cell>
        </row>
        <row r="191">
          <cell r="AT191">
            <v>334</v>
          </cell>
          <cell r="AU191">
            <v>253</v>
          </cell>
          <cell r="BB191" t="str">
            <v>TAMUPace HS</v>
          </cell>
        </row>
        <row r="192">
          <cell r="AT192">
            <v>226</v>
          </cell>
          <cell r="AU192">
            <v>196</v>
          </cell>
          <cell r="BB192" t="str">
            <v>TAMUPasadena HS</v>
          </cell>
        </row>
        <row r="193">
          <cell r="AT193">
            <v>300</v>
          </cell>
          <cell r="AU193">
            <v>251</v>
          </cell>
          <cell r="BB193" t="str">
            <v>TAMUPorter HS</v>
          </cell>
        </row>
        <row r="194">
          <cell r="AT194">
            <v>351</v>
          </cell>
          <cell r="AU194">
            <v>280</v>
          </cell>
          <cell r="BB194" t="str">
            <v>TAMURichardson HS</v>
          </cell>
        </row>
        <row r="195">
          <cell r="AT195">
            <v>360</v>
          </cell>
          <cell r="AU195">
            <v>358</v>
          </cell>
          <cell r="BB195" t="str">
            <v>TAMURivera HS</v>
          </cell>
        </row>
        <row r="196">
          <cell r="AT196">
            <v>253</v>
          </cell>
          <cell r="AU196">
            <v>237</v>
          </cell>
          <cell r="BB196" t="str">
            <v>TAMUSam Rayburn HS</v>
          </cell>
        </row>
        <row r="197">
          <cell r="AT197">
            <v>149</v>
          </cell>
          <cell r="AU197">
            <v>143</v>
          </cell>
          <cell r="BB197" t="str">
            <v>TAMUSomerset HS</v>
          </cell>
        </row>
        <row r="198">
          <cell r="AT198">
            <v>94</v>
          </cell>
          <cell r="AU198">
            <v>79</v>
          </cell>
          <cell r="BB198" t="str">
            <v>TAMUSterling HS</v>
          </cell>
        </row>
        <row r="199">
          <cell r="AT199">
            <v>404</v>
          </cell>
          <cell r="AU199">
            <v>297</v>
          </cell>
          <cell r="BB199" t="str">
            <v>TAMUTaylor HS</v>
          </cell>
        </row>
        <row r="200">
          <cell r="AT200">
            <v>222</v>
          </cell>
          <cell r="AU200">
            <v>197</v>
          </cell>
          <cell r="BB200" t="str">
            <v>TAMUWestbury HS</v>
          </cell>
        </row>
        <row r="201">
          <cell r="AT201">
            <v>102</v>
          </cell>
          <cell r="AU201">
            <v>67</v>
          </cell>
          <cell r="BB201" t="str">
            <v>TCUDiamond Hill-Jarvis High School</v>
          </cell>
        </row>
        <row r="202">
          <cell r="AT202">
            <v>104</v>
          </cell>
          <cell r="AU202">
            <v>85</v>
          </cell>
          <cell r="BB202" t="str">
            <v>TCUDunbar High School</v>
          </cell>
        </row>
        <row r="203">
          <cell r="AT203">
            <v>320</v>
          </cell>
          <cell r="AU203">
            <v>282</v>
          </cell>
          <cell r="BB203" t="str">
            <v>TCUHaltom High School</v>
          </cell>
        </row>
        <row r="204">
          <cell r="AT204">
            <v>282</v>
          </cell>
          <cell r="AU204">
            <v>177</v>
          </cell>
          <cell r="BB204" t="str">
            <v>TCUIrving High School</v>
          </cell>
        </row>
        <row r="205">
          <cell r="AT205">
            <v>416</v>
          </cell>
          <cell r="AU205">
            <v>369</v>
          </cell>
          <cell r="BB205" t="str">
            <v>TCUJames Bowie High School</v>
          </cell>
        </row>
        <row r="206">
          <cell r="AT206">
            <v>260</v>
          </cell>
          <cell r="AU206">
            <v>248</v>
          </cell>
          <cell r="BB206" t="str">
            <v>TCUJuan Seguin High School</v>
          </cell>
        </row>
        <row r="207">
          <cell r="AT207">
            <v>132</v>
          </cell>
          <cell r="AU207">
            <v>46</v>
          </cell>
          <cell r="BB207" t="str">
            <v>TCULake Worth High School</v>
          </cell>
        </row>
        <row r="208">
          <cell r="AT208">
            <v>344</v>
          </cell>
          <cell r="AU208">
            <v>271</v>
          </cell>
          <cell r="BB208" t="str">
            <v>TCUMacArthur High School</v>
          </cell>
        </row>
        <row r="209">
          <cell r="AT209">
            <v>186</v>
          </cell>
          <cell r="AU209">
            <v>147</v>
          </cell>
          <cell r="BB209" t="str">
            <v>TCUNorth Side High School</v>
          </cell>
        </row>
        <row r="210">
          <cell r="AT210">
            <v>180</v>
          </cell>
          <cell r="AU210">
            <v>82</v>
          </cell>
          <cell r="BB210" t="str">
            <v>TCUPolytechnic High School</v>
          </cell>
        </row>
        <row r="211">
          <cell r="AT211">
            <v>369</v>
          </cell>
          <cell r="AU211">
            <v>271</v>
          </cell>
          <cell r="BB211" t="str">
            <v>TCUSam Houston High School</v>
          </cell>
        </row>
        <row r="212">
          <cell r="AT212">
            <v>201</v>
          </cell>
          <cell r="AU212">
            <v>151</v>
          </cell>
          <cell r="BB212" t="str">
            <v>TCUSouth Hills High School</v>
          </cell>
        </row>
        <row r="213">
          <cell r="AT213">
            <v>234</v>
          </cell>
          <cell r="AU213">
            <v>194</v>
          </cell>
          <cell r="BB213" t="str">
            <v>TrinityBurbank High School</v>
          </cell>
        </row>
        <row r="214">
          <cell r="AT214">
            <v>307</v>
          </cell>
          <cell r="AU214">
            <v>262</v>
          </cell>
          <cell r="BB214" t="str">
            <v>TrinityEdison High School</v>
          </cell>
        </row>
        <row r="215">
          <cell r="AT215">
            <v>309</v>
          </cell>
          <cell r="AU215">
            <v>294</v>
          </cell>
          <cell r="BB215" t="str">
            <v>TrinityHarlandale High School</v>
          </cell>
        </row>
        <row r="216">
          <cell r="AT216">
            <v>264</v>
          </cell>
          <cell r="AU216">
            <v>227</v>
          </cell>
          <cell r="BB216" t="str">
            <v>TrinityHighlands High School</v>
          </cell>
        </row>
        <row r="217">
          <cell r="AT217">
            <v>269</v>
          </cell>
          <cell r="AU217">
            <v>233</v>
          </cell>
          <cell r="BB217" t="str">
            <v>TrinityJefferson High School</v>
          </cell>
        </row>
        <row r="218">
          <cell r="AT218">
            <v>352</v>
          </cell>
          <cell r="AU218">
            <v>337</v>
          </cell>
          <cell r="BB218" t="str">
            <v>TrinityLee High School</v>
          </cell>
        </row>
        <row r="219">
          <cell r="AT219">
            <v>316</v>
          </cell>
          <cell r="AU219">
            <v>254</v>
          </cell>
          <cell r="BB219" t="str">
            <v>TrinityMcCollum High School</v>
          </cell>
        </row>
        <row r="220">
          <cell r="AT220">
            <v>345</v>
          </cell>
          <cell r="AU220">
            <v>331</v>
          </cell>
          <cell r="BB220" t="str">
            <v>TrinityRoosevelt High School</v>
          </cell>
        </row>
        <row r="221">
          <cell r="AT221">
            <v>558</v>
          </cell>
          <cell r="AU221">
            <v>507</v>
          </cell>
          <cell r="BB221" t="str">
            <v>TrinitySouthwest High School</v>
          </cell>
        </row>
        <row r="222">
          <cell r="AT222">
            <v>57</v>
          </cell>
          <cell r="AU222">
            <v>64</v>
          </cell>
          <cell r="BB222" t="str">
            <v>UmichFlint Northwestern High School</v>
          </cell>
        </row>
        <row r="223">
          <cell r="AT223">
            <v>107</v>
          </cell>
          <cell r="AU223">
            <v>81</v>
          </cell>
          <cell r="BB223" t="str">
            <v>UmichFlint Southwestern Academy</v>
          </cell>
        </row>
        <row r="224">
          <cell r="AT224">
            <v>86</v>
          </cell>
          <cell r="AU224">
            <v>88</v>
          </cell>
          <cell r="BB224" t="str">
            <v>UmichJ.W. Sexton High School</v>
          </cell>
        </row>
        <row r="225">
          <cell r="AT225">
            <v>136</v>
          </cell>
          <cell r="AU225">
            <v>119</v>
          </cell>
          <cell r="BB225" t="str">
            <v>UNCHarding University High School</v>
          </cell>
        </row>
        <row r="226">
          <cell r="AT226">
            <v>193</v>
          </cell>
          <cell r="AU226">
            <v>167</v>
          </cell>
          <cell r="BB226" t="str">
            <v>UNCRocky River High School</v>
          </cell>
        </row>
        <row r="227">
          <cell r="AT227">
            <v>198</v>
          </cell>
          <cell r="AU227">
            <v>165</v>
          </cell>
          <cell r="BB227" t="str">
            <v>UNCVance High School</v>
          </cell>
        </row>
        <row r="228">
          <cell r="AT228">
            <v>46</v>
          </cell>
          <cell r="AU228">
            <v>46</v>
          </cell>
          <cell r="BB228" t="str">
            <v>NYUBronx Lab School</v>
          </cell>
        </row>
        <row r="229">
          <cell r="AT229">
            <v>87</v>
          </cell>
          <cell r="AU229">
            <v>92</v>
          </cell>
          <cell r="BB229" t="str">
            <v>NYUChannel View School for Research</v>
          </cell>
        </row>
        <row r="230">
          <cell r="AT230">
            <v>56</v>
          </cell>
          <cell r="AU230">
            <v>56</v>
          </cell>
          <cell r="BB230" t="str">
            <v>NYUMorris Academy for Collaborative Studies</v>
          </cell>
        </row>
        <row r="231">
          <cell r="AT231">
            <v>250</v>
          </cell>
          <cell r="AU231">
            <v>245</v>
          </cell>
          <cell r="BB231" t="str">
            <v>BerkeleyMt. Eden HS</v>
          </cell>
        </row>
        <row r="232">
          <cell r="AT232">
            <v>158</v>
          </cell>
          <cell r="AU232">
            <v>119</v>
          </cell>
          <cell r="BB232" t="str">
            <v>BerkeleyTennyson HS</v>
          </cell>
        </row>
        <row r="233">
          <cell r="AT233">
            <v>246</v>
          </cell>
          <cell r="AU233">
            <v>259</v>
          </cell>
          <cell r="BB233" t="str">
            <v>ChicagoGeo. Washington HS</v>
          </cell>
        </row>
        <row r="234">
          <cell r="AT234">
            <v>53</v>
          </cell>
          <cell r="AU234">
            <v>48</v>
          </cell>
          <cell r="BB234" t="str">
            <v>MSUDetroit Cristo Rey</v>
          </cell>
        </row>
        <row r="235">
          <cell r="AT235">
            <v>47</v>
          </cell>
          <cell r="AU235">
            <v>19</v>
          </cell>
          <cell r="BB235" t="str">
            <v>MSUDetroit International Academy</v>
          </cell>
        </row>
        <row r="236">
          <cell r="AT236">
            <v>93</v>
          </cell>
          <cell r="AU236">
            <v>92</v>
          </cell>
          <cell r="BB236" t="str">
            <v>MSUHazel Park High School</v>
          </cell>
        </row>
        <row r="237">
          <cell r="AT237">
            <v>9</v>
          </cell>
          <cell r="AU237">
            <v>6</v>
          </cell>
          <cell r="BB237" t="str">
            <v>MSUOsborn College Prep</v>
          </cell>
        </row>
        <row r="238">
          <cell r="AT238">
            <v>33</v>
          </cell>
          <cell r="AU238">
            <v>37</v>
          </cell>
          <cell r="BB238" t="str">
            <v>MSUOsborn Evergreen High School</v>
          </cell>
        </row>
        <row r="239">
          <cell r="AT239">
            <v>89</v>
          </cell>
          <cell r="AU239">
            <v>102</v>
          </cell>
          <cell r="BB239" t="str">
            <v>MSURomulus High School</v>
          </cell>
        </row>
        <row r="240">
          <cell r="AT240">
            <v>103</v>
          </cell>
          <cell r="AU240">
            <v>122</v>
          </cell>
          <cell r="BB240" t="str">
            <v>TAMUBarbara Jordan HS</v>
          </cell>
        </row>
        <row r="241">
          <cell r="AT241">
            <v>208</v>
          </cell>
          <cell r="AU241">
            <v>196</v>
          </cell>
          <cell r="BB241" t="str">
            <v>TCUBrewer High School</v>
          </cell>
        </row>
        <row r="242">
          <cell r="AT242">
            <v>335</v>
          </cell>
          <cell r="AU242">
            <v>205</v>
          </cell>
          <cell r="BB242" t="str">
            <v>TrinityLanier High School</v>
          </cell>
        </row>
        <row r="243">
          <cell r="AT243">
            <v>485</v>
          </cell>
          <cell r="AU243">
            <v>397</v>
          </cell>
          <cell r="BB243" t="str">
            <v>TrinityMadison High School</v>
          </cell>
        </row>
        <row r="244">
          <cell r="AT244">
            <v>217</v>
          </cell>
          <cell r="AU244">
            <v>192</v>
          </cell>
          <cell r="BB244" t="str">
            <v>UGABenjamin E. Mays HS</v>
          </cell>
        </row>
        <row r="245">
          <cell r="AT245">
            <v>167</v>
          </cell>
          <cell r="AU245">
            <v>154</v>
          </cell>
          <cell r="BB245" t="str">
            <v>UNCAsheboro HS</v>
          </cell>
        </row>
        <row r="246">
          <cell r="AT246">
            <v>100</v>
          </cell>
          <cell r="AU246">
            <v>86</v>
          </cell>
          <cell r="BB246" t="str">
            <v>UNCEastern Randolph High School</v>
          </cell>
        </row>
        <row r="247">
          <cell r="AT247">
            <v>61</v>
          </cell>
          <cell r="AU247">
            <v>68</v>
          </cell>
          <cell r="BB247" t="str">
            <v>UNCElkin High School</v>
          </cell>
        </row>
        <row r="248">
          <cell r="AT248">
            <v>82</v>
          </cell>
          <cell r="AU248">
            <v>75</v>
          </cell>
          <cell r="BB248" t="str">
            <v>UNCMt. Airy HS</v>
          </cell>
        </row>
        <row r="249">
          <cell r="AT249">
            <v>31</v>
          </cell>
          <cell r="AU249">
            <v>42</v>
          </cell>
          <cell r="BB249" t="str">
            <v>NYUManhattan Academy for Arts and Languages</v>
          </cell>
        </row>
        <row r="250">
          <cell r="AT250">
            <v>84</v>
          </cell>
          <cell r="AU250">
            <v>93</v>
          </cell>
          <cell r="BB250" t="str">
            <v>NYUManhattan Village Academy</v>
          </cell>
        </row>
        <row r="251">
          <cell r="AT251">
            <v>81</v>
          </cell>
          <cell r="AU251">
            <v>49</v>
          </cell>
          <cell r="BB251" t="str">
            <v>PennPenns Valley HS</v>
          </cell>
        </row>
        <row r="252">
          <cell r="AT252">
            <v>174</v>
          </cell>
          <cell r="AU252">
            <v>129</v>
          </cell>
          <cell r="BB252" t="str">
            <v>BerkeleyDixon HS</v>
          </cell>
        </row>
        <row r="253">
          <cell r="AT253">
            <v>143</v>
          </cell>
          <cell r="AU253">
            <v>133</v>
          </cell>
          <cell r="BB253" t="str">
            <v>BerkeleyGunderson High School</v>
          </cell>
        </row>
        <row r="254">
          <cell r="AT254">
            <v>237</v>
          </cell>
          <cell r="AU254">
            <v>202</v>
          </cell>
          <cell r="BB254" t="str">
            <v>BerkeleyPioneer HS</v>
          </cell>
        </row>
        <row r="255">
          <cell r="AT255">
            <v>99</v>
          </cell>
          <cell r="AU255">
            <v>120</v>
          </cell>
          <cell r="BB255" t="str">
            <v>BerkeleySan Jose HS</v>
          </cell>
        </row>
        <row r="256">
          <cell r="AT256">
            <v>328</v>
          </cell>
          <cell r="AU256">
            <v>325</v>
          </cell>
          <cell r="BB256" t="str">
            <v>BerkeleySan Leandro HS</v>
          </cell>
        </row>
        <row r="257">
          <cell r="AT257">
            <v>45</v>
          </cell>
          <cell r="AU257">
            <v>34</v>
          </cell>
          <cell r="BB257" t="str">
            <v>BostonBoston International High School</v>
          </cell>
        </row>
        <row r="258">
          <cell r="AT258">
            <v>104</v>
          </cell>
          <cell r="AU258">
            <v>114</v>
          </cell>
          <cell r="BB258" t="str">
            <v>BostonBrighton High School</v>
          </cell>
        </row>
        <row r="259">
          <cell r="AT259">
            <v>94</v>
          </cell>
          <cell r="AU259">
            <v>97</v>
          </cell>
          <cell r="BB259" t="str">
            <v>BostonCharlestown High School</v>
          </cell>
        </row>
        <row r="260">
          <cell r="AT260">
            <v>81</v>
          </cell>
          <cell r="AU260">
            <v>93</v>
          </cell>
          <cell r="BB260" t="str">
            <v>BostonExcel High School</v>
          </cell>
        </row>
        <row r="261">
          <cell r="AT261">
            <v>62</v>
          </cell>
          <cell r="AU261">
            <v>80</v>
          </cell>
          <cell r="BB261" t="str">
            <v>BostonWest Roxbury Academy</v>
          </cell>
        </row>
        <row r="262">
          <cell r="AT262">
            <v>13</v>
          </cell>
          <cell r="AU262">
            <v>18</v>
          </cell>
          <cell r="BB262" t="str">
            <v>MSUAlanson</v>
          </cell>
        </row>
        <row r="263">
          <cell r="AT263">
            <v>57</v>
          </cell>
          <cell r="AU263">
            <v>65</v>
          </cell>
          <cell r="BB263" t="str">
            <v>MSUBoyne City High School</v>
          </cell>
        </row>
        <row r="264">
          <cell r="AT264">
            <v>47</v>
          </cell>
          <cell r="AU264">
            <v>44</v>
          </cell>
          <cell r="BB264" t="str">
            <v>MSUCody High School</v>
          </cell>
        </row>
        <row r="265">
          <cell r="AT265">
            <v>42</v>
          </cell>
          <cell r="AU265">
            <v>33</v>
          </cell>
          <cell r="BB265" t="str">
            <v>MSUEast Jordan High School</v>
          </cell>
        </row>
        <row r="266">
          <cell r="AT266">
            <v>210</v>
          </cell>
          <cell r="AU266">
            <v>243</v>
          </cell>
          <cell r="BB266" t="str">
            <v>MSUHolt High School</v>
          </cell>
        </row>
        <row r="267">
          <cell r="AT267">
            <v>33</v>
          </cell>
          <cell r="AU267">
            <v>19</v>
          </cell>
          <cell r="BB267" t="str">
            <v>MSUPellston High School</v>
          </cell>
        </row>
        <row r="268">
          <cell r="AT268">
            <v>85</v>
          </cell>
          <cell r="AU268">
            <v>57</v>
          </cell>
          <cell r="BB268" t="str">
            <v>PennBald Eagle Area HS</v>
          </cell>
        </row>
        <row r="269">
          <cell r="AT269">
            <v>188</v>
          </cell>
          <cell r="AU269">
            <v>136</v>
          </cell>
          <cell r="BB269" t="str">
            <v>TAMUKennedy HS</v>
          </cell>
        </row>
        <row r="270">
          <cell r="AT270">
            <v>162</v>
          </cell>
          <cell r="AU270">
            <v>152</v>
          </cell>
          <cell r="BB270" t="str">
            <v>TAMUSouth Garland HS</v>
          </cell>
        </row>
        <row r="271">
          <cell r="AT271">
            <v>189</v>
          </cell>
          <cell r="AU271">
            <v>181</v>
          </cell>
          <cell r="BB271" t="str">
            <v>TAMUWaltrip HS</v>
          </cell>
        </row>
        <row r="272">
          <cell r="AT272">
            <v>295</v>
          </cell>
          <cell r="AU272">
            <v>314</v>
          </cell>
          <cell r="BB272" t="str">
            <v>TrinityBrackenridge High School</v>
          </cell>
        </row>
        <row r="273">
          <cell r="AT273">
            <v>73</v>
          </cell>
          <cell r="AU273">
            <v>61</v>
          </cell>
          <cell r="BB273" t="str">
            <v>TrinityFox Tech High School</v>
          </cell>
        </row>
        <row r="274">
          <cell r="AT274">
            <v>181</v>
          </cell>
          <cell r="AU274">
            <v>142</v>
          </cell>
          <cell r="BB274" t="str">
            <v>TrinitySam Houston High School</v>
          </cell>
        </row>
        <row r="275">
          <cell r="AT275">
            <v>38</v>
          </cell>
          <cell r="AU275">
            <v>23</v>
          </cell>
          <cell r="BB275" t="str">
            <v>UGACoretta Scott King Young Women's Leadership Academy HS</v>
          </cell>
        </row>
        <row r="276">
          <cell r="AT276">
            <v>93</v>
          </cell>
          <cell r="AU276">
            <v>92</v>
          </cell>
          <cell r="BB276" t="str">
            <v>UGAD.M. Therrell HS</v>
          </cell>
        </row>
        <row r="277">
          <cell r="AT277">
            <v>241</v>
          </cell>
          <cell r="AU277">
            <v>206</v>
          </cell>
          <cell r="BB277" t="str">
            <v>UGAHenry W. Grady HS</v>
          </cell>
        </row>
        <row r="278">
          <cell r="AT278">
            <v>280</v>
          </cell>
          <cell r="AU278">
            <v>213</v>
          </cell>
          <cell r="BB278" t="str">
            <v>UGANorth Atlanta HS</v>
          </cell>
        </row>
        <row r="279">
          <cell r="AT279">
            <v>293</v>
          </cell>
          <cell r="AU279">
            <v>270</v>
          </cell>
          <cell r="BB279" t="str">
            <v>UGARockdale County HS</v>
          </cell>
        </row>
        <row r="280">
          <cell r="AT280">
            <v>191</v>
          </cell>
          <cell r="AU280">
            <v>138</v>
          </cell>
          <cell r="BB280" t="str">
            <v>UGASalem HS</v>
          </cell>
        </row>
        <row r="281">
          <cell r="AT281">
            <v>69</v>
          </cell>
          <cell r="AU281">
            <v>75</v>
          </cell>
          <cell r="BB281" t="str">
            <v>UNCNorth Rowan HS</v>
          </cell>
        </row>
        <row r="282">
          <cell r="AT282">
            <v>17</v>
          </cell>
          <cell r="AU282">
            <v>31</v>
          </cell>
          <cell r="BB282" t="str">
            <v>UNCRoanoke Valley Early College HS</v>
          </cell>
        </row>
        <row r="283">
          <cell r="AT283">
            <v>85</v>
          </cell>
          <cell r="AU283">
            <v>98</v>
          </cell>
          <cell r="BB283" t="str">
            <v>UNCSalisbury High School</v>
          </cell>
        </row>
        <row r="284">
          <cell r="AT284">
            <v>96</v>
          </cell>
          <cell r="AU284">
            <v>97</v>
          </cell>
          <cell r="BB284" t="str">
            <v>NYUBronx Leadership Academy II</v>
          </cell>
        </row>
        <row r="285">
          <cell r="AT285">
            <v>88</v>
          </cell>
          <cell r="AU285">
            <v>62</v>
          </cell>
          <cell r="BB285" t="str">
            <v>NYUFordham High School for the Arts</v>
          </cell>
        </row>
        <row r="286">
          <cell r="AT286">
            <v>73</v>
          </cell>
          <cell r="AU286" t="str">
            <v>&lt;5</v>
          </cell>
          <cell r="BB286" t="str">
            <v>NYUHS223 Lab School of Finance and Technology</v>
          </cell>
        </row>
        <row r="287">
          <cell r="AT287">
            <v>109</v>
          </cell>
          <cell r="AU287">
            <v>105</v>
          </cell>
          <cell r="BB287" t="str">
            <v>NYUJamaica Gateway to the Sciences</v>
          </cell>
        </row>
        <row r="288">
          <cell r="AT288">
            <v>200</v>
          </cell>
          <cell r="AU288">
            <v>189</v>
          </cell>
          <cell r="BB288" t="str">
            <v>NYUKIPP NYC College Prep</v>
          </cell>
        </row>
        <row r="289">
          <cell r="AT289">
            <v>51</v>
          </cell>
          <cell r="AU289">
            <v>45</v>
          </cell>
          <cell r="BB289" t="str">
            <v>NYULower East Side Preparatory</v>
          </cell>
        </row>
        <row r="290">
          <cell r="AT290">
            <v>71</v>
          </cell>
          <cell r="AU290">
            <v>61</v>
          </cell>
          <cell r="BB290" t="str">
            <v>NYUWashington Heights Expeditionary Learning School</v>
          </cell>
        </row>
        <row r="291">
          <cell r="AT291">
            <v>36</v>
          </cell>
          <cell r="AU291">
            <v>20</v>
          </cell>
          <cell r="BB291" t="str">
            <v>PennKIPP DuBois Collegiate Academy</v>
          </cell>
        </row>
        <row r="292">
          <cell r="AT292">
            <v>217</v>
          </cell>
          <cell r="AU292">
            <v>210</v>
          </cell>
          <cell r="BB292" t="str">
            <v>BerkeleyEl Cerrito Senior HS</v>
          </cell>
        </row>
        <row r="293">
          <cell r="AT293">
            <v>178</v>
          </cell>
          <cell r="AU293">
            <v>160</v>
          </cell>
          <cell r="BB293" t="str">
            <v>BerkeleyHercules HS</v>
          </cell>
        </row>
        <row r="294">
          <cell r="AT294">
            <v>112</v>
          </cell>
          <cell r="AU294">
            <v>121</v>
          </cell>
          <cell r="BB294" t="str">
            <v>BerkeleyJames Lick HS</v>
          </cell>
        </row>
        <row r="295">
          <cell r="AT295">
            <v>101</v>
          </cell>
          <cell r="AU295">
            <v>95</v>
          </cell>
          <cell r="BB295" t="str">
            <v>BerkeleyJohn F. Kennedy HS</v>
          </cell>
        </row>
        <row r="296">
          <cell r="AT296">
            <v>282</v>
          </cell>
          <cell r="AU296">
            <v>252</v>
          </cell>
          <cell r="BB296" t="str">
            <v>BerkeleyLeland HS</v>
          </cell>
        </row>
        <row r="297">
          <cell r="AT297">
            <v>164</v>
          </cell>
          <cell r="AU297">
            <v>173</v>
          </cell>
          <cell r="BB297" t="str">
            <v>BerkeleyMount Pleasant High School</v>
          </cell>
        </row>
        <row r="298">
          <cell r="AT298">
            <v>216</v>
          </cell>
          <cell r="AU298">
            <v>168</v>
          </cell>
          <cell r="BB298" t="str">
            <v>BerkeleyOak Grove HS</v>
          </cell>
        </row>
        <row r="299">
          <cell r="AT299">
            <v>143</v>
          </cell>
          <cell r="AU299">
            <v>170</v>
          </cell>
          <cell r="BB299" t="str">
            <v>BerkeleyPinole Valley HS</v>
          </cell>
        </row>
        <row r="300">
          <cell r="AT300">
            <v>191</v>
          </cell>
          <cell r="AU300">
            <v>160</v>
          </cell>
          <cell r="BB300" t="str">
            <v>BerkeleyWilliam C. Overfelt High School</v>
          </cell>
        </row>
        <row r="301">
          <cell r="AT301">
            <v>45</v>
          </cell>
          <cell r="AU301">
            <v>43</v>
          </cell>
          <cell r="BB301" t="str">
            <v>BostonBoston Green Academy</v>
          </cell>
        </row>
        <row r="302">
          <cell r="AT302">
            <v>58</v>
          </cell>
          <cell r="AU302">
            <v>67</v>
          </cell>
          <cell r="BB302" t="str">
            <v>BostonCommunity Academy of Science &amp; Health</v>
          </cell>
        </row>
        <row r="303">
          <cell r="AT303">
            <v>154</v>
          </cell>
          <cell r="AU303">
            <v>134</v>
          </cell>
          <cell r="BB303" t="str">
            <v>BostonEast Boston High School</v>
          </cell>
        </row>
        <row r="304">
          <cell r="AT304">
            <v>77</v>
          </cell>
          <cell r="AU304">
            <v>58</v>
          </cell>
          <cell r="BB304" t="str">
            <v>BostonEdward M. Kennedy Health Careers Academy</v>
          </cell>
        </row>
        <row r="305">
          <cell r="AT305">
            <v>65</v>
          </cell>
          <cell r="AU305">
            <v>74</v>
          </cell>
          <cell r="BB305" t="str">
            <v>BostonJeremiah E. Burke High School</v>
          </cell>
        </row>
        <row r="306">
          <cell r="AT306">
            <v>224</v>
          </cell>
          <cell r="AU306">
            <v>226</v>
          </cell>
          <cell r="BB306" t="str">
            <v>BostonJohn D. O'Bryant School of Math &amp; Science</v>
          </cell>
        </row>
        <row r="307">
          <cell r="AT307">
            <v>89</v>
          </cell>
          <cell r="AU307">
            <v>65</v>
          </cell>
          <cell r="BB307" t="str">
            <v>BostonKIPP Academy Lynn Collegiate</v>
          </cell>
        </row>
        <row r="308">
          <cell r="AT308">
            <v>59</v>
          </cell>
          <cell r="AU308">
            <v>48</v>
          </cell>
          <cell r="BB308" t="str">
            <v>BostonSnowden International High School</v>
          </cell>
        </row>
        <row r="309">
          <cell r="AT309">
            <v>65</v>
          </cell>
          <cell r="AU309">
            <v>58</v>
          </cell>
          <cell r="BB309" t="str">
            <v>BostonUrban Science Academy</v>
          </cell>
        </row>
        <row r="310">
          <cell r="AT310">
            <v>130</v>
          </cell>
          <cell r="AU310">
            <v>124</v>
          </cell>
          <cell r="BB310" t="str">
            <v>CAC: AtlantaSouth Atlanta High School</v>
          </cell>
        </row>
        <row r="311">
          <cell r="AT311">
            <v>213</v>
          </cell>
          <cell r="AU311">
            <v>204</v>
          </cell>
          <cell r="BB311" t="str">
            <v>DavidsonAlexander Central High School</v>
          </cell>
        </row>
        <row r="312">
          <cell r="AT312">
            <v>119</v>
          </cell>
          <cell r="AU312">
            <v>109</v>
          </cell>
          <cell r="BB312" t="str">
            <v>DavidsonBunker Hill High School</v>
          </cell>
        </row>
        <row r="313">
          <cell r="AT313">
            <v>86</v>
          </cell>
          <cell r="AU313">
            <v>97</v>
          </cell>
          <cell r="BB313" t="str">
            <v>DavidsonHunter Huss High School</v>
          </cell>
        </row>
        <row r="314">
          <cell r="AT314">
            <v>308</v>
          </cell>
          <cell r="AU314">
            <v>267</v>
          </cell>
          <cell r="BB314" t="str">
            <v>DavidsonMooresville Senior High School</v>
          </cell>
        </row>
        <row r="315">
          <cell r="AT315">
            <v>112</v>
          </cell>
          <cell r="AU315">
            <v>124</v>
          </cell>
          <cell r="BB315" t="str">
            <v>DavidsonNorth Iredell High School</v>
          </cell>
        </row>
        <row r="316">
          <cell r="AT316">
            <v>173</v>
          </cell>
          <cell r="AU316">
            <v>164</v>
          </cell>
          <cell r="BB316" t="str">
            <v>DavidsonNorthwest Cabarrus High School</v>
          </cell>
        </row>
        <row r="317">
          <cell r="AT317">
            <v>66</v>
          </cell>
          <cell r="AU317">
            <v>78</v>
          </cell>
          <cell r="BB317" t="str">
            <v>DavidsonStarmount High School</v>
          </cell>
        </row>
        <row r="318">
          <cell r="AT318">
            <v>93</v>
          </cell>
          <cell r="AU318">
            <v>103</v>
          </cell>
          <cell r="BB318" t="str">
            <v>DavidsonStatesville High School</v>
          </cell>
        </row>
        <row r="319">
          <cell r="AT319">
            <v>157</v>
          </cell>
          <cell r="AU319">
            <v>141</v>
          </cell>
          <cell r="BB319" t="str">
            <v>DavidsonSun Valley High School</v>
          </cell>
        </row>
        <row r="320">
          <cell r="AT320">
            <v>71</v>
          </cell>
          <cell r="AU320">
            <v>84</v>
          </cell>
          <cell r="BB320" t="str">
            <v>DukeBartlett-Yancey</v>
          </cell>
        </row>
        <row r="321">
          <cell r="AT321">
            <v>312</v>
          </cell>
          <cell r="AU321">
            <v>281</v>
          </cell>
          <cell r="BB321" t="str">
            <v>DukeGarner Magnet</v>
          </cell>
        </row>
        <row r="322">
          <cell r="AT322">
            <v>198</v>
          </cell>
          <cell r="AU322">
            <v>159</v>
          </cell>
          <cell r="BB322" t="str">
            <v>DukeLee</v>
          </cell>
        </row>
        <row r="323">
          <cell r="AT323">
            <v>149</v>
          </cell>
          <cell r="AU323">
            <v>163</v>
          </cell>
          <cell r="BB323" t="str">
            <v>DukePerson</v>
          </cell>
        </row>
        <row r="324">
          <cell r="AT324">
            <v>31</v>
          </cell>
          <cell r="BB324" t="str">
            <v>DukeSchool for Creative Studies</v>
          </cell>
        </row>
        <row r="325">
          <cell r="AT325">
            <v>78</v>
          </cell>
          <cell r="AU325">
            <v>71</v>
          </cell>
          <cell r="BB325" t="str">
            <v>MSUAlgonac High School</v>
          </cell>
        </row>
        <row r="326">
          <cell r="AT326">
            <v>160</v>
          </cell>
          <cell r="AU326">
            <v>147</v>
          </cell>
          <cell r="BB326" t="str">
            <v>MSUReeths-Puffer High School</v>
          </cell>
        </row>
        <row r="327">
          <cell r="AT327">
            <v>160</v>
          </cell>
          <cell r="AU327">
            <v>162</v>
          </cell>
          <cell r="BB327" t="str">
            <v>MSUWaverly High School</v>
          </cell>
        </row>
        <row r="328">
          <cell r="AT328">
            <v>23</v>
          </cell>
          <cell r="AU328">
            <v>18</v>
          </cell>
          <cell r="BB328" t="str">
            <v>MSUWebberville High School</v>
          </cell>
        </row>
        <row r="329">
          <cell r="AT329">
            <v>95</v>
          </cell>
          <cell r="AU329">
            <v>118</v>
          </cell>
          <cell r="BB329" t="str">
            <v>NCSUBunn High School</v>
          </cell>
        </row>
        <row r="330">
          <cell r="AT330">
            <v>108</v>
          </cell>
          <cell r="AU330">
            <v>119</v>
          </cell>
          <cell r="BB330" t="str">
            <v>NCSUFranklinton High School</v>
          </cell>
        </row>
        <row r="331">
          <cell r="AT331">
            <v>59</v>
          </cell>
          <cell r="AU331">
            <v>36</v>
          </cell>
          <cell r="BB331" t="str">
            <v>NCSUJ F Webb School of Health and Life Sciences</v>
          </cell>
        </row>
        <row r="332">
          <cell r="AT332">
            <v>65</v>
          </cell>
          <cell r="AU332">
            <v>59</v>
          </cell>
          <cell r="BB332" t="str">
            <v>NCSUJF Webb High School</v>
          </cell>
        </row>
        <row r="333">
          <cell r="AT333">
            <v>84</v>
          </cell>
          <cell r="AU333">
            <v>73</v>
          </cell>
          <cell r="BB333" t="str">
            <v>NCSULouisburg High School</v>
          </cell>
        </row>
        <row r="334">
          <cell r="AT334">
            <v>94</v>
          </cell>
          <cell r="AU334">
            <v>89</v>
          </cell>
          <cell r="BB334" t="str">
            <v>NCSUNorth Moore High School</v>
          </cell>
        </row>
        <row r="335">
          <cell r="AT335">
            <v>51</v>
          </cell>
          <cell r="AU335">
            <v>49</v>
          </cell>
          <cell r="BB335" t="str">
            <v>NCSUPlymouth High School</v>
          </cell>
        </row>
        <row r="336">
          <cell r="AT336">
            <v>100</v>
          </cell>
          <cell r="AU336">
            <v>67</v>
          </cell>
          <cell r="BB336" t="str">
            <v>NCSURiverside High School</v>
          </cell>
        </row>
        <row r="337">
          <cell r="AT337">
            <v>51</v>
          </cell>
          <cell r="AU337">
            <v>47</v>
          </cell>
          <cell r="BB337" t="str">
            <v>NCSUSouth Creek High School</v>
          </cell>
        </row>
        <row r="338">
          <cell r="AT338">
            <v>118</v>
          </cell>
          <cell r="AU338">
            <v>105</v>
          </cell>
          <cell r="BB338" t="str">
            <v>NCSUSouth Granville High School</v>
          </cell>
        </row>
        <row r="339">
          <cell r="AT339">
            <v>354</v>
          </cell>
          <cell r="AU339">
            <v>280</v>
          </cell>
          <cell r="BB339" t="str">
            <v>PennJP McCaskey HS</v>
          </cell>
        </row>
        <row r="340">
          <cell r="AT340">
            <v>401</v>
          </cell>
          <cell r="AU340">
            <v>322</v>
          </cell>
          <cell r="BB340" t="str">
            <v>TAMUHanna HS</v>
          </cell>
        </row>
        <row r="341">
          <cell r="AT341">
            <v>117</v>
          </cell>
          <cell r="AU341">
            <v>120</v>
          </cell>
          <cell r="BB341" t="str">
            <v>TAMUKIPP Generations HS</v>
          </cell>
        </row>
        <row r="342">
          <cell r="AT342">
            <v>83</v>
          </cell>
          <cell r="AU342">
            <v>73</v>
          </cell>
          <cell r="BB342" t="str">
            <v>TAMUKIPP Sunnyside HS</v>
          </cell>
        </row>
        <row r="343">
          <cell r="AT343">
            <v>260</v>
          </cell>
          <cell r="AU343">
            <v>224</v>
          </cell>
          <cell r="BB343" t="str">
            <v>TCUArlington Heights High School</v>
          </cell>
        </row>
        <row r="344">
          <cell r="AT344">
            <v>140</v>
          </cell>
          <cell r="AU344">
            <v>104</v>
          </cell>
          <cell r="BB344" t="str">
            <v>TCUCarter-Riverside High School</v>
          </cell>
        </row>
        <row r="345">
          <cell r="AT345">
            <v>129</v>
          </cell>
          <cell r="AU345">
            <v>107</v>
          </cell>
          <cell r="BB345" t="str">
            <v>TCUEastern Hills</v>
          </cell>
        </row>
        <row r="346">
          <cell r="AT346">
            <v>236</v>
          </cell>
          <cell r="AU346">
            <v>175</v>
          </cell>
          <cell r="BB346" t="str">
            <v>TCUJack E. Singley</v>
          </cell>
        </row>
        <row r="347">
          <cell r="AT347">
            <v>116</v>
          </cell>
          <cell r="AU347">
            <v>122</v>
          </cell>
          <cell r="BB347" t="str">
            <v>TCUO.D. Wyatt High School</v>
          </cell>
        </row>
        <row r="348">
          <cell r="AT348">
            <v>345</v>
          </cell>
          <cell r="AU348">
            <v>362</v>
          </cell>
          <cell r="BB348" t="str">
            <v>TCUPaschal High School</v>
          </cell>
        </row>
        <row r="349">
          <cell r="AT349">
            <v>174</v>
          </cell>
          <cell r="AU349">
            <v>140</v>
          </cell>
          <cell r="BB349" t="str">
            <v>TCUSouthwest High School</v>
          </cell>
        </row>
        <row r="350">
          <cell r="AT350">
            <v>227</v>
          </cell>
          <cell r="AU350">
            <v>217</v>
          </cell>
          <cell r="BB350" t="str">
            <v>TCUTrimble Tech High School</v>
          </cell>
        </row>
        <row r="351">
          <cell r="AT351">
            <v>175</v>
          </cell>
          <cell r="AU351">
            <v>99</v>
          </cell>
          <cell r="BB351" t="str">
            <v>TCUWestern Hills High School</v>
          </cell>
        </row>
        <row r="352">
          <cell r="AT352">
            <v>88</v>
          </cell>
          <cell r="AU352">
            <v>100</v>
          </cell>
          <cell r="BB352" t="str">
            <v>TrinityKIPP University Prep</v>
          </cell>
        </row>
        <row r="353">
          <cell r="AT353">
            <v>353</v>
          </cell>
          <cell r="AU353">
            <v>270</v>
          </cell>
          <cell r="BB353" t="str">
            <v>TrinityMacArthur High School</v>
          </cell>
        </row>
        <row r="354">
          <cell r="AT354">
            <v>136</v>
          </cell>
          <cell r="AU354">
            <v>126</v>
          </cell>
          <cell r="BB354" t="str">
            <v>UGAMaynard H. Jackson HS</v>
          </cell>
        </row>
        <row r="355">
          <cell r="AT355">
            <v>64</v>
          </cell>
          <cell r="AU355">
            <v>57</v>
          </cell>
          <cell r="BB355" t="str">
            <v>UmichYpsilanti High School</v>
          </cell>
        </row>
        <row r="356">
          <cell r="AT356">
            <v>92</v>
          </cell>
          <cell r="AU356">
            <v>75</v>
          </cell>
          <cell r="BB356" t="str">
            <v>UNCBeddingfield High School</v>
          </cell>
        </row>
        <row r="357">
          <cell r="AT357">
            <v>11</v>
          </cell>
          <cell r="AU357">
            <v>21</v>
          </cell>
          <cell r="BB357" t="str">
            <v>UNCCochrane Collegiate Academy</v>
          </cell>
        </row>
        <row r="358">
          <cell r="AT358">
            <v>88</v>
          </cell>
          <cell r="AU358">
            <v>69</v>
          </cell>
          <cell r="BB358" t="str">
            <v>UNCFairmont HS</v>
          </cell>
        </row>
        <row r="359">
          <cell r="AT359">
            <v>151</v>
          </cell>
          <cell r="AU359">
            <v>143</v>
          </cell>
          <cell r="BB359" t="str">
            <v>UNCFike High School</v>
          </cell>
        </row>
        <row r="360">
          <cell r="AT360">
            <v>80</v>
          </cell>
          <cell r="AU360">
            <v>56</v>
          </cell>
          <cell r="BB360" t="str">
            <v>UNCGranville Central High School</v>
          </cell>
        </row>
        <row r="361">
          <cell r="AT361">
            <v>114</v>
          </cell>
          <cell r="AU361">
            <v>96</v>
          </cell>
          <cell r="BB361" t="str">
            <v>UNCNash Central High School</v>
          </cell>
        </row>
        <row r="362">
          <cell r="AT362">
            <v>89</v>
          </cell>
          <cell r="AU362">
            <v>85</v>
          </cell>
          <cell r="BB362" t="str">
            <v>UNCNorthern Vance High School</v>
          </cell>
        </row>
        <row r="363">
          <cell r="AT363">
            <v>241</v>
          </cell>
          <cell r="AU363">
            <v>287</v>
          </cell>
          <cell r="BB363" t="str">
            <v>UNCPhillip O. Berry Academy of Technology</v>
          </cell>
        </row>
        <row r="364">
          <cell r="AT364">
            <v>201</v>
          </cell>
          <cell r="AU364">
            <v>176</v>
          </cell>
          <cell r="BB364" t="str">
            <v>UNCPurnell Swett High School</v>
          </cell>
        </row>
        <row r="365">
          <cell r="AT365">
            <v>172</v>
          </cell>
          <cell r="AU365">
            <v>159</v>
          </cell>
          <cell r="BB365" t="str">
            <v>UNCRocky Mount High School</v>
          </cell>
        </row>
        <row r="366">
          <cell r="AT366">
            <v>74</v>
          </cell>
          <cell r="AU366">
            <v>80</v>
          </cell>
          <cell r="BB366" t="str">
            <v>UNCSouth Stokes High School</v>
          </cell>
        </row>
        <row r="367">
          <cell r="AT367">
            <v>91</v>
          </cell>
          <cell r="AU367">
            <v>85</v>
          </cell>
          <cell r="BB367" t="str">
            <v>UNCSouthern Vance High School</v>
          </cell>
        </row>
        <row r="368">
          <cell r="AT368">
            <v>111</v>
          </cell>
          <cell r="AU368">
            <v>124</v>
          </cell>
          <cell r="BB368" t="str">
            <v>UNCWest Stokes High School</v>
          </cell>
        </row>
        <row r="369">
          <cell r="AT369">
            <v>398</v>
          </cell>
          <cell r="AU369">
            <v>383</v>
          </cell>
          <cell r="BB369" t="str">
            <v>USCCabrillo HS</v>
          </cell>
        </row>
        <row r="370">
          <cell r="AT370">
            <v>419</v>
          </cell>
          <cell r="AU370">
            <v>406</v>
          </cell>
          <cell r="BB370" t="str">
            <v>USCGarden Grove HS</v>
          </cell>
        </row>
        <row r="371">
          <cell r="AT371">
            <v>447</v>
          </cell>
          <cell r="AU371">
            <v>464</v>
          </cell>
          <cell r="BB371" t="str">
            <v>USCJordan HS</v>
          </cell>
        </row>
        <row r="372">
          <cell r="AT372">
            <v>543</v>
          </cell>
          <cell r="AU372">
            <v>492</v>
          </cell>
          <cell r="BB372" t="str">
            <v>USCLakewood HS</v>
          </cell>
        </row>
        <row r="373">
          <cell r="AT373">
            <v>291</v>
          </cell>
          <cell r="AU373">
            <v>259</v>
          </cell>
          <cell r="BB373" t="str">
            <v>USCLos Amigos HS</v>
          </cell>
        </row>
        <row r="374">
          <cell r="AT374">
            <v>573</v>
          </cell>
          <cell r="AU374">
            <v>512</v>
          </cell>
          <cell r="BB374" t="str">
            <v>USCMillikan HS</v>
          </cell>
        </row>
        <row r="375">
          <cell r="AT375">
            <v>47</v>
          </cell>
          <cell r="AU375">
            <v>71</v>
          </cell>
          <cell r="BB375" t="str">
            <v>USCPerforming Arts Community At Diego Rivera Learning</v>
          </cell>
        </row>
        <row r="376">
          <cell r="AT376">
            <v>719</v>
          </cell>
          <cell r="AU376">
            <v>681</v>
          </cell>
          <cell r="BB376" t="str">
            <v>USCPolytechic HS - Long Beach</v>
          </cell>
        </row>
        <row r="377">
          <cell r="AT377">
            <v>65</v>
          </cell>
          <cell r="AU377">
            <v>74</v>
          </cell>
          <cell r="BB377" t="str">
            <v>USCPublic Service Community At Diego Rivera Learning</v>
          </cell>
        </row>
        <row r="378">
          <cell r="AT378">
            <v>110</v>
          </cell>
          <cell r="AU378">
            <v>87</v>
          </cell>
          <cell r="BB378" t="str">
            <v>USCRancho Dominguez Prep</v>
          </cell>
        </row>
        <row r="379">
          <cell r="AT379">
            <v>358</v>
          </cell>
          <cell r="AU379">
            <v>350</v>
          </cell>
          <cell r="BB379" t="str">
            <v>USCSantiago High School</v>
          </cell>
        </row>
        <row r="380">
          <cell r="AT380">
            <v>574</v>
          </cell>
          <cell r="AU380">
            <v>579</v>
          </cell>
          <cell r="BB380" t="str">
            <v>USCWilson HS</v>
          </cell>
        </row>
        <row r="381">
          <cell r="AT381">
            <v>66</v>
          </cell>
          <cell r="AU381">
            <v>69</v>
          </cell>
          <cell r="BB381" t="str">
            <v>UVABuckingham County High School</v>
          </cell>
        </row>
        <row r="382">
          <cell r="AT382">
            <v>190</v>
          </cell>
          <cell r="AU382">
            <v>178</v>
          </cell>
          <cell r="BB382" t="str">
            <v>UVAOrange County High School</v>
          </cell>
        </row>
        <row r="383">
          <cell r="AT383">
            <v>82</v>
          </cell>
          <cell r="AU383">
            <v>57</v>
          </cell>
          <cell r="BB383" t="str">
            <v>NYUAstor Collegiate Academy</v>
          </cell>
        </row>
        <row r="384">
          <cell r="AT384">
            <v>22</v>
          </cell>
          <cell r="AU384">
            <v>30</v>
          </cell>
          <cell r="BB384" t="str">
            <v>NYUDigital Arts and Cinema Tech High School</v>
          </cell>
        </row>
        <row r="385">
          <cell r="AT385">
            <v>67</v>
          </cell>
          <cell r="AU385">
            <v>62</v>
          </cell>
          <cell r="BB385" t="str">
            <v>NYUHigh School for Community Leadership</v>
          </cell>
        </row>
        <row r="386">
          <cell r="AT386">
            <v>40</v>
          </cell>
          <cell r="AU386">
            <v>42</v>
          </cell>
          <cell r="BB386" t="str">
            <v>NYUMarta Valle High School</v>
          </cell>
        </row>
        <row r="387">
          <cell r="AT387">
            <v>53</v>
          </cell>
          <cell r="AU387">
            <v>101</v>
          </cell>
          <cell r="BB387" t="str">
            <v>BerkeleyAspire Lionel Wilson College Preparatory Academy</v>
          </cell>
        </row>
        <row r="388">
          <cell r="AT388">
            <v>228</v>
          </cell>
          <cell r="AU388">
            <v>212</v>
          </cell>
          <cell r="BB388" t="str">
            <v>BerkeleyYerba Buena HS</v>
          </cell>
        </row>
        <row r="389">
          <cell r="AT389">
            <v>42</v>
          </cell>
          <cell r="AU389">
            <v>40</v>
          </cell>
          <cell r="BB389" t="str">
            <v>BostonAnother Course to College</v>
          </cell>
        </row>
        <row r="390">
          <cell r="AT390">
            <v>78</v>
          </cell>
          <cell r="AU390">
            <v>74</v>
          </cell>
          <cell r="BB390" t="str">
            <v>BostonBoston Arts Academy</v>
          </cell>
        </row>
        <row r="391">
          <cell r="AT391">
            <v>26</v>
          </cell>
          <cell r="AU391">
            <v>29</v>
          </cell>
          <cell r="BB391" t="str">
            <v>BostonBoston Day &amp; Evening Academy</v>
          </cell>
        </row>
        <row r="392">
          <cell r="AT392">
            <v>74</v>
          </cell>
          <cell r="AU392">
            <v>57</v>
          </cell>
          <cell r="BB392" t="str">
            <v>BostonFenway High School</v>
          </cell>
        </row>
        <row r="393">
          <cell r="AT393">
            <v>43</v>
          </cell>
          <cell r="AU393">
            <v>43</v>
          </cell>
          <cell r="BB393" t="str">
            <v>BostonJosiah Quincy Upper School</v>
          </cell>
        </row>
        <row r="394">
          <cell r="AT394">
            <v>22</v>
          </cell>
          <cell r="AU394">
            <v>21</v>
          </cell>
          <cell r="BB394" t="str">
            <v>BostonMary Lyon Pilot</v>
          </cell>
        </row>
        <row r="395">
          <cell r="AT395">
            <v>70</v>
          </cell>
          <cell r="AU395">
            <v>75</v>
          </cell>
          <cell r="BB395" t="str">
            <v>BostonNew Mission High School</v>
          </cell>
        </row>
        <row r="396">
          <cell r="AT396">
            <v>88</v>
          </cell>
          <cell r="AU396">
            <v>94</v>
          </cell>
          <cell r="BB396" t="str">
            <v>BostonTechBoston Academy</v>
          </cell>
        </row>
        <row r="397">
          <cell r="AT397">
            <v>76</v>
          </cell>
          <cell r="AU397">
            <v>64</v>
          </cell>
          <cell r="BB397" t="str">
            <v>BostonThe English High School</v>
          </cell>
        </row>
        <row r="398">
          <cell r="AT398">
            <v>120</v>
          </cell>
          <cell r="AU398">
            <v>90</v>
          </cell>
          <cell r="BB398" t="str">
            <v>CAC: AtlantaBooker T. Washington High School</v>
          </cell>
        </row>
        <row r="399">
          <cell r="AT399">
            <v>90</v>
          </cell>
          <cell r="AU399">
            <v>81</v>
          </cell>
          <cell r="BB399" t="str">
            <v>CAC: AtlantaCarver Early College High School</v>
          </cell>
        </row>
        <row r="400">
          <cell r="AT400">
            <v>84</v>
          </cell>
          <cell r="AU400">
            <v>95</v>
          </cell>
          <cell r="BB400" t="str">
            <v>CAC: AtlantaCarver School of the Arts High School</v>
          </cell>
        </row>
        <row r="401">
          <cell r="AT401">
            <v>15</v>
          </cell>
          <cell r="AU401">
            <v>8</v>
          </cell>
          <cell r="BB401" t="str">
            <v>CAC: AtlantaCrim</v>
          </cell>
        </row>
        <row r="402">
          <cell r="BB402" t="str">
            <v>CAC: AtlantaForrest Hill Academy</v>
          </cell>
        </row>
        <row r="403">
          <cell r="AT403">
            <v>94</v>
          </cell>
          <cell r="AU403">
            <v>84</v>
          </cell>
          <cell r="BB403" t="str">
            <v>CAC: AtlantaFrederick Douglass High School</v>
          </cell>
        </row>
        <row r="404">
          <cell r="AT404">
            <v>92</v>
          </cell>
          <cell r="AU404">
            <v>82</v>
          </cell>
          <cell r="BB404" t="str">
            <v>CAC: AtlantaKIPP Atlanta Collegiate High School</v>
          </cell>
        </row>
        <row r="405">
          <cell r="AT405">
            <v>40</v>
          </cell>
          <cell r="AU405">
            <v>39</v>
          </cell>
          <cell r="BB405" t="str">
            <v>DavidsonAndrews High School</v>
          </cell>
        </row>
        <row r="406">
          <cell r="AT406">
            <v>98</v>
          </cell>
          <cell r="AU406">
            <v>85</v>
          </cell>
          <cell r="AV406">
            <v>60</v>
          </cell>
          <cell r="AW406">
            <v>50</v>
          </cell>
          <cell r="BB406" t="str">
            <v>DavidsonAvery County High School</v>
          </cell>
        </row>
        <row r="407">
          <cell r="AT407">
            <v>112</v>
          </cell>
          <cell r="AU407">
            <v>97</v>
          </cell>
          <cell r="BB407" t="str">
            <v>DavidsonChase High School</v>
          </cell>
        </row>
        <row r="408">
          <cell r="AT408">
            <v>99</v>
          </cell>
          <cell r="AU408">
            <v>104</v>
          </cell>
          <cell r="BB408" t="str">
            <v>DavidsonEast Rutherford High School</v>
          </cell>
        </row>
        <row r="409">
          <cell r="AT409">
            <v>106</v>
          </cell>
          <cell r="AU409">
            <v>83</v>
          </cell>
          <cell r="BB409" t="str">
            <v>DavidsonForest Hills High School</v>
          </cell>
        </row>
        <row r="410">
          <cell r="AT410">
            <v>26</v>
          </cell>
          <cell r="AU410">
            <v>26</v>
          </cell>
          <cell r="BB410" t="str">
            <v>DavidsonHiwassee Dam High School</v>
          </cell>
        </row>
        <row r="411">
          <cell r="AT411">
            <v>112</v>
          </cell>
          <cell r="AU411">
            <v>91</v>
          </cell>
          <cell r="BB411" t="str">
            <v>DavidsonMonroe High School</v>
          </cell>
        </row>
        <row r="412">
          <cell r="AT412">
            <v>112</v>
          </cell>
          <cell r="AU412">
            <v>96</v>
          </cell>
          <cell r="BB412" t="str">
            <v>DavidsonR-S Central High School</v>
          </cell>
        </row>
        <row r="413">
          <cell r="AT413">
            <v>61</v>
          </cell>
          <cell r="AU413">
            <v>38</v>
          </cell>
          <cell r="BB413" t="str">
            <v>DavidsonRobbinsville High School</v>
          </cell>
        </row>
        <row r="414">
          <cell r="AT414">
            <v>7</v>
          </cell>
          <cell r="AU414">
            <v>9</v>
          </cell>
          <cell r="BB414" t="str">
            <v>DavidsonWilliams Academy</v>
          </cell>
        </row>
        <row r="415">
          <cell r="AT415">
            <v>237</v>
          </cell>
          <cell r="AU415">
            <v>220</v>
          </cell>
          <cell r="BB415" t="str">
            <v>DukeCE Jordan</v>
          </cell>
        </row>
        <row r="416">
          <cell r="AT416">
            <v>53</v>
          </cell>
          <cell r="AU416">
            <v>67</v>
          </cell>
          <cell r="BB416" t="str">
            <v>DukeCity of Medicine Academy</v>
          </cell>
        </row>
        <row r="417">
          <cell r="AT417">
            <v>60</v>
          </cell>
          <cell r="AU417">
            <v>57</v>
          </cell>
          <cell r="BB417" t="str">
            <v>DukeHobbton</v>
          </cell>
        </row>
        <row r="418">
          <cell r="AT418">
            <v>228</v>
          </cell>
          <cell r="AU418">
            <v>169</v>
          </cell>
          <cell r="BB418" t="str">
            <v>DukeKnightdale HS Collaborative Design</v>
          </cell>
        </row>
        <row r="419">
          <cell r="AT419">
            <v>52</v>
          </cell>
          <cell r="AU419">
            <v>48</v>
          </cell>
          <cell r="BB419" t="str">
            <v>DukeLakewood</v>
          </cell>
        </row>
        <row r="420">
          <cell r="AT420">
            <v>81</v>
          </cell>
          <cell r="AU420">
            <v>100</v>
          </cell>
          <cell r="BB420" t="str">
            <v>DukeMidway</v>
          </cell>
        </row>
        <row r="421">
          <cell r="AT421">
            <v>165</v>
          </cell>
          <cell r="AU421">
            <v>156</v>
          </cell>
          <cell r="BB421" t="str">
            <v>DukeNorthern</v>
          </cell>
        </row>
        <row r="422">
          <cell r="AT422">
            <v>217</v>
          </cell>
          <cell r="AU422">
            <v>176</v>
          </cell>
          <cell r="BB422" t="str">
            <v>DukeRiverside</v>
          </cell>
        </row>
        <row r="423">
          <cell r="AT423">
            <v>119</v>
          </cell>
          <cell r="AU423">
            <v>79</v>
          </cell>
          <cell r="BB423" t="str">
            <v>DukeSmithfield-Selma</v>
          </cell>
        </row>
        <row r="424">
          <cell r="AT424">
            <v>158</v>
          </cell>
          <cell r="AU424">
            <v>127</v>
          </cell>
          <cell r="BB424" t="str">
            <v>DukeSouthern Lee</v>
          </cell>
        </row>
        <row r="425">
          <cell r="AT425">
            <v>54</v>
          </cell>
          <cell r="AU425">
            <v>52</v>
          </cell>
          <cell r="BB425" t="str">
            <v>DukeUnion</v>
          </cell>
        </row>
        <row r="426">
          <cell r="AT426">
            <v>50</v>
          </cell>
          <cell r="AU426">
            <v>44</v>
          </cell>
          <cell r="BB426" t="str">
            <v>MSUGalesburg-Augusta High School</v>
          </cell>
        </row>
        <row r="427">
          <cell r="AT427">
            <v>45</v>
          </cell>
          <cell r="AU427">
            <v>42</v>
          </cell>
          <cell r="BB427" t="str">
            <v>MSUInland Lakes High School</v>
          </cell>
        </row>
        <row r="428">
          <cell r="AT428">
            <v>65</v>
          </cell>
          <cell r="AU428">
            <v>56</v>
          </cell>
          <cell r="BB428" t="str">
            <v>MSUStockbridge High School</v>
          </cell>
        </row>
        <row r="429">
          <cell r="AT429">
            <v>94</v>
          </cell>
          <cell r="AU429">
            <v>85</v>
          </cell>
          <cell r="BB429" t="str">
            <v>NCSUAyden Grifton High School</v>
          </cell>
        </row>
        <row r="430">
          <cell r="AT430">
            <v>15</v>
          </cell>
          <cell r="AU430">
            <v>20</v>
          </cell>
          <cell r="BB430" t="str">
            <v>NCSUCreswell High School</v>
          </cell>
        </row>
        <row r="431">
          <cell r="AT431">
            <v>103</v>
          </cell>
          <cell r="AU431">
            <v>78</v>
          </cell>
          <cell r="BB431" t="str">
            <v>NCSUEast Bladen High School</v>
          </cell>
        </row>
        <row r="432">
          <cell r="AT432">
            <v>109</v>
          </cell>
          <cell r="AU432">
            <v>90</v>
          </cell>
          <cell r="BB432" t="str">
            <v>NCSUEast Duplin High School</v>
          </cell>
        </row>
        <row r="433">
          <cell r="AT433">
            <v>81</v>
          </cell>
          <cell r="AU433">
            <v>80</v>
          </cell>
          <cell r="BB433" t="str">
            <v>NCSUHeide Trask High School</v>
          </cell>
        </row>
        <row r="434">
          <cell r="AT434">
            <v>86</v>
          </cell>
          <cell r="AU434">
            <v>73</v>
          </cell>
          <cell r="BB434" t="str">
            <v>NCSUJames Kenan High School</v>
          </cell>
        </row>
        <row r="435">
          <cell r="AT435">
            <v>43</v>
          </cell>
          <cell r="AU435">
            <v>46</v>
          </cell>
          <cell r="BB435" t="str">
            <v>NCSUNorth Duplin High School</v>
          </cell>
        </row>
        <row r="436">
          <cell r="AT436">
            <v>132</v>
          </cell>
          <cell r="AU436">
            <v>112</v>
          </cell>
          <cell r="BB436" t="str">
            <v>NCSUNorth Pitt High School</v>
          </cell>
        </row>
        <row r="437">
          <cell r="AT437">
            <v>63</v>
          </cell>
          <cell r="AU437">
            <v>58</v>
          </cell>
          <cell r="BB437" t="str">
            <v>NCSUPender High School</v>
          </cell>
        </row>
        <row r="438">
          <cell r="AT438">
            <v>128</v>
          </cell>
          <cell r="AU438">
            <v>109</v>
          </cell>
          <cell r="BB438" t="str">
            <v>NCSUSouthern Wayne HigH School</v>
          </cell>
        </row>
        <row r="439">
          <cell r="AT439">
            <v>84</v>
          </cell>
          <cell r="AU439">
            <v>77</v>
          </cell>
          <cell r="BB439" t="str">
            <v>NCSUWallace Rose Hill High School</v>
          </cell>
        </row>
        <row r="440">
          <cell r="AT440">
            <v>96</v>
          </cell>
          <cell r="AU440">
            <v>64</v>
          </cell>
          <cell r="BB440" t="str">
            <v>NCSUWest Bladen High School</v>
          </cell>
        </row>
        <row r="441">
          <cell r="AT441">
            <v>84</v>
          </cell>
          <cell r="AU441">
            <v>87</v>
          </cell>
          <cell r="BB441" t="str">
            <v>PennGreater Nanticoke Area HS</v>
          </cell>
        </row>
        <row r="442">
          <cell r="AT442">
            <v>81</v>
          </cell>
          <cell r="AU442">
            <v>83</v>
          </cell>
          <cell r="BB442" t="str">
            <v>PennWilliam Penn HS</v>
          </cell>
        </row>
        <row r="443">
          <cell r="AT443">
            <v>104</v>
          </cell>
          <cell r="AU443">
            <v>116</v>
          </cell>
          <cell r="BB443" t="str">
            <v>TAMUBenjamin Davis HS</v>
          </cell>
        </row>
        <row r="444">
          <cell r="AT444">
            <v>176</v>
          </cell>
          <cell r="AU444">
            <v>144</v>
          </cell>
          <cell r="BB444" t="str">
            <v>TAMUBrenham HS</v>
          </cell>
        </row>
        <row r="445">
          <cell r="AT445">
            <v>222</v>
          </cell>
          <cell r="AU445">
            <v>171</v>
          </cell>
          <cell r="BB445" t="str">
            <v>TAMUBryan HS</v>
          </cell>
        </row>
        <row r="446">
          <cell r="AT446">
            <v>63</v>
          </cell>
          <cell r="AU446">
            <v>60</v>
          </cell>
          <cell r="BB446" t="str">
            <v>TAMUCaldwell HS</v>
          </cell>
        </row>
        <row r="447">
          <cell r="AT447">
            <v>26</v>
          </cell>
          <cell r="AU447">
            <v>17</v>
          </cell>
          <cell r="BB447" t="str">
            <v>TAMUHearne HS</v>
          </cell>
        </row>
        <row r="448">
          <cell r="AT448">
            <v>110</v>
          </cell>
          <cell r="AU448">
            <v>98</v>
          </cell>
          <cell r="BB448" t="str">
            <v>TAMUKIPP Houston HS</v>
          </cell>
        </row>
        <row r="449">
          <cell r="AT449">
            <v>389</v>
          </cell>
          <cell r="AU449">
            <v>370</v>
          </cell>
          <cell r="BB449" t="str">
            <v>TAMUKlein Forest HS</v>
          </cell>
        </row>
        <row r="450">
          <cell r="AT450">
            <v>294</v>
          </cell>
          <cell r="AU450">
            <v>250</v>
          </cell>
          <cell r="BB450" t="str">
            <v>TAMUMesquite HS</v>
          </cell>
        </row>
        <row r="451">
          <cell r="AT451">
            <v>85</v>
          </cell>
          <cell r="AU451">
            <v>74</v>
          </cell>
          <cell r="BB451" t="str">
            <v>TAMUNavasota HS</v>
          </cell>
        </row>
        <row r="452">
          <cell r="AT452">
            <v>184</v>
          </cell>
          <cell r="AU452">
            <v>114</v>
          </cell>
          <cell r="BB452" t="str">
            <v>TAMURudder HS</v>
          </cell>
        </row>
        <row r="453">
          <cell r="AT453">
            <v>416</v>
          </cell>
          <cell r="AU453">
            <v>380</v>
          </cell>
          <cell r="BB453" t="str">
            <v>TAMUSouth Grand Prairie HS</v>
          </cell>
        </row>
        <row r="454">
          <cell r="AT454">
            <v>241</v>
          </cell>
          <cell r="AU454">
            <v>212</v>
          </cell>
          <cell r="BB454" t="str">
            <v>TCUCrowley High School</v>
          </cell>
        </row>
        <row r="455">
          <cell r="AT455">
            <v>320</v>
          </cell>
          <cell r="AU455">
            <v>275</v>
          </cell>
          <cell r="BB455" t="str">
            <v>TCUNorth Crowley High School</v>
          </cell>
        </row>
        <row r="456">
          <cell r="AT456">
            <v>25</v>
          </cell>
          <cell r="AU456">
            <v>30</v>
          </cell>
          <cell r="BB456" t="str">
            <v>UGAB.E.S.T. Academy HS</v>
          </cell>
        </row>
        <row r="457">
          <cell r="AT457">
            <v>28</v>
          </cell>
          <cell r="AU457">
            <v>19</v>
          </cell>
          <cell r="BB457" t="str">
            <v>UNCCape Hatteras Secondary School</v>
          </cell>
        </row>
        <row r="458">
          <cell r="AT458">
            <v>114</v>
          </cell>
          <cell r="AU458">
            <v>94</v>
          </cell>
          <cell r="BB458" t="str">
            <v>UNCFirst Flight High School</v>
          </cell>
        </row>
        <row r="459">
          <cell r="AT459">
            <v>84</v>
          </cell>
          <cell r="AU459">
            <v>76</v>
          </cell>
          <cell r="BB459" t="str">
            <v>UNCManteo HS</v>
          </cell>
        </row>
        <row r="460">
          <cell r="AT460">
            <v>14</v>
          </cell>
          <cell r="AU460">
            <v>14</v>
          </cell>
          <cell r="BB460" t="str">
            <v>UNCPolk County Early College</v>
          </cell>
        </row>
        <row r="461">
          <cell r="AT461">
            <v>126</v>
          </cell>
          <cell r="AU461">
            <v>121</v>
          </cell>
          <cell r="BB461" t="str">
            <v>UNCPolk County HS</v>
          </cell>
        </row>
        <row r="462">
          <cell r="AT462">
            <v>405</v>
          </cell>
          <cell r="AU462">
            <v>420</v>
          </cell>
          <cell r="BB462" t="str">
            <v>USCBell HS</v>
          </cell>
        </row>
        <row r="463">
          <cell r="AT463">
            <v>65</v>
          </cell>
          <cell r="AU463">
            <v>55</v>
          </cell>
          <cell r="BB463" t="str">
            <v>USCCommunication And Tech At Diego Rivera Lrng Comple</v>
          </cell>
        </row>
        <row r="464">
          <cell r="AT464">
            <v>60</v>
          </cell>
          <cell r="AU464">
            <v>54</v>
          </cell>
          <cell r="BB464" t="str">
            <v>USCE. Los Angeles Renaiss Acad At Esteban E. Torres H</v>
          </cell>
        </row>
        <row r="465">
          <cell r="AT465">
            <v>50</v>
          </cell>
          <cell r="AU465">
            <v>44</v>
          </cell>
          <cell r="BB465" t="str">
            <v>USCEngr And Tech Acad At Esteban E. Torres High #3</v>
          </cell>
        </row>
        <row r="466">
          <cell r="AT466">
            <v>48</v>
          </cell>
          <cell r="AU466">
            <v>45</v>
          </cell>
          <cell r="BB466" t="str">
            <v>USCGreen Design At Diego Rivera Learning Complex</v>
          </cell>
        </row>
        <row r="467">
          <cell r="AT467">
            <v>55</v>
          </cell>
          <cell r="AU467">
            <v>40</v>
          </cell>
          <cell r="BB467" t="str">
            <v>USCHumanitas Academy Of Art And Technology At Esteban</v>
          </cell>
        </row>
        <row r="468">
          <cell r="AT468">
            <v>137</v>
          </cell>
          <cell r="AU468">
            <v>150</v>
          </cell>
          <cell r="BB468" t="str">
            <v>USCJefferson HS</v>
          </cell>
        </row>
        <row r="469">
          <cell r="AT469">
            <v>199</v>
          </cell>
          <cell r="AU469">
            <v>177</v>
          </cell>
          <cell r="BB469" t="str">
            <v>USCSantee Education Complex</v>
          </cell>
        </row>
        <row r="470">
          <cell r="AT470">
            <v>44</v>
          </cell>
          <cell r="AU470">
            <v>59</v>
          </cell>
          <cell r="BB470" t="str">
            <v>USCSoc Just Leadership Acad At Esteban E. Torres High</v>
          </cell>
        </row>
        <row r="471">
          <cell r="AT471">
            <v>255</v>
          </cell>
          <cell r="AU471">
            <v>214</v>
          </cell>
          <cell r="BB471" t="str">
            <v>USCTheodore Roosevelt Senior HS</v>
          </cell>
        </row>
        <row r="472">
          <cell r="AT472">
            <v>147</v>
          </cell>
          <cell r="AU472">
            <v>151</v>
          </cell>
          <cell r="BB472" t="str">
            <v>UVAFluvanna County High School</v>
          </cell>
        </row>
        <row r="473">
          <cell r="AT473">
            <v>151</v>
          </cell>
          <cell r="AU473">
            <v>156</v>
          </cell>
          <cell r="BB473" t="str">
            <v>UVAGeorge Washington High School</v>
          </cell>
        </row>
        <row r="474">
          <cell r="AT474">
            <v>43</v>
          </cell>
          <cell r="AU474">
            <v>50</v>
          </cell>
          <cell r="BB474" t="str">
            <v>UVALancaster High School</v>
          </cell>
        </row>
        <row r="475">
          <cell r="AT475">
            <v>145</v>
          </cell>
          <cell r="AU475">
            <v>111</v>
          </cell>
          <cell r="BB475" t="str">
            <v>UVAWilliam Monroe High School</v>
          </cell>
        </row>
        <row r="476">
          <cell r="AT476">
            <v>84</v>
          </cell>
          <cell r="AU476">
            <v>109</v>
          </cell>
          <cell r="BB476" t="str">
            <v>WashUClyde Miller Career Academy</v>
          </cell>
        </row>
        <row r="477">
          <cell r="AT477">
            <v>36</v>
          </cell>
          <cell r="AU477">
            <v>55</v>
          </cell>
          <cell r="BB477" t="str">
            <v>WashUSumner HS</v>
          </cell>
        </row>
        <row r="478">
          <cell r="AT478">
            <v>100</v>
          </cell>
          <cell r="AU478">
            <v>109</v>
          </cell>
          <cell r="BB478" t="str">
            <v>WashUUniversity City HS</v>
          </cell>
        </row>
        <row r="479">
          <cell r="AT479">
            <v>60</v>
          </cell>
          <cell r="AU479">
            <v>82</v>
          </cell>
          <cell r="BB479" t="str">
            <v>WashUVashon HS</v>
          </cell>
        </row>
        <row r="480">
          <cell r="AT480">
            <v>70</v>
          </cell>
          <cell r="AU480" t="str">
            <v>&lt;5</v>
          </cell>
          <cell r="BB480" t="str">
            <v>NYUBronx Academy for Software Engineering</v>
          </cell>
        </row>
        <row r="481">
          <cell r="AT481">
            <v>484</v>
          </cell>
          <cell r="AU481">
            <v>451</v>
          </cell>
          <cell r="BB481" t="str">
            <v>BerkeleyBerkeley HS</v>
          </cell>
        </row>
        <row r="482">
          <cell r="AT482">
            <v>177</v>
          </cell>
          <cell r="AU482">
            <v>179</v>
          </cell>
          <cell r="BB482" t="str">
            <v>BerkeleyHayward HS</v>
          </cell>
        </row>
        <row r="483">
          <cell r="AT483">
            <v>491</v>
          </cell>
          <cell r="AU483">
            <v>500</v>
          </cell>
          <cell r="BB483" t="str">
            <v>BerkeleyJames Logan HS</v>
          </cell>
        </row>
        <row r="484">
          <cell r="AT484">
            <v>38</v>
          </cell>
          <cell r="AU484">
            <v>44</v>
          </cell>
          <cell r="BB484" t="str">
            <v>BerkeleyLighthouse Community Charter HS</v>
          </cell>
        </row>
        <row r="485">
          <cell r="AT485">
            <v>244</v>
          </cell>
          <cell r="AU485">
            <v>241</v>
          </cell>
          <cell r="BB485" t="str">
            <v>BostonBoston Latin Academy</v>
          </cell>
        </row>
        <row r="486">
          <cell r="AT486">
            <v>342</v>
          </cell>
          <cell r="AU486">
            <v>371</v>
          </cell>
          <cell r="BB486" t="str">
            <v>BostonBoston Latin School</v>
          </cell>
        </row>
        <row r="487">
          <cell r="AT487">
            <v>11</v>
          </cell>
          <cell r="AU487">
            <v>10</v>
          </cell>
          <cell r="BB487" t="str">
            <v>BostonDorchester Academy</v>
          </cell>
        </row>
        <row r="488">
          <cell r="AT488">
            <v>11</v>
          </cell>
          <cell r="AU488">
            <v>10</v>
          </cell>
          <cell r="BB488" t="str">
            <v>BostonDr. William W. Henderson Inclusion School</v>
          </cell>
        </row>
        <row r="489">
          <cell r="AT489">
            <v>33</v>
          </cell>
          <cell r="AU489">
            <v>13</v>
          </cell>
          <cell r="BB489" t="str">
            <v>BostonGreater Egleston Community High School</v>
          </cell>
        </row>
        <row r="490">
          <cell r="AT490">
            <v>92</v>
          </cell>
          <cell r="AU490">
            <v>80</v>
          </cell>
          <cell r="BB490" t="str">
            <v>BostonMadison Park Technical High School</v>
          </cell>
        </row>
        <row r="491">
          <cell r="AT491">
            <v>45</v>
          </cell>
          <cell r="AU491">
            <v>54</v>
          </cell>
          <cell r="BB491" t="str">
            <v>BostonMargarita Muniz Academy</v>
          </cell>
        </row>
        <row r="492">
          <cell r="AT492">
            <v>269</v>
          </cell>
          <cell r="AU492">
            <v>280</v>
          </cell>
          <cell r="BB492" t="str">
            <v>KansasOlathe East HS</v>
          </cell>
        </row>
        <row r="493">
          <cell r="AT493">
            <v>270</v>
          </cell>
          <cell r="AU493">
            <v>251</v>
          </cell>
          <cell r="BB493" t="str">
            <v>KansasOlathe North HS</v>
          </cell>
        </row>
        <row r="494">
          <cell r="AT494">
            <v>192</v>
          </cell>
          <cell r="AU494">
            <v>156</v>
          </cell>
          <cell r="BB494" t="str">
            <v>KansasShawnee Mission North HS</v>
          </cell>
        </row>
        <row r="495">
          <cell r="AT495">
            <v>183</v>
          </cell>
          <cell r="AU495">
            <v>158</v>
          </cell>
          <cell r="BB495" t="str">
            <v>KansasShawnee Mission South HS</v>
          </cell>
        </row>
        <row r="496">
          <cell r="AT496">
            <v>214</v>
          </cell>
          <cell r="AU496">
            <v>181</v>
          </cell>
          <cell r="BB496" t="str">
            <v>KansasShawnee Mission West HS</v>
          </cell>
        </row>
        <row r="497">
          <cell r="AT497">
            <v>129</v>
          </cell>
          <cell r="AU497">
            <v>96</v>
          </cell>
          <cell r="BB497" t="str">
            <v>KansasTurner HS</v>
          </cell>
        </row>
        <row r="498">
          <cell r="AT498">
            <v>32</v>
          </cell>
          <cell r="AU498">
            <v>25</v>
          </cell>
          <cell r="BB498" t="str">
            <v>MSUDetroit Delta Prep</v>
          </cell>
        </row>
        <row r="499">
          <cell r="AT499">
            <v>157</v>
          </cell>
          <cell r="AU499">
            <v>128</v>
          </cell>
          <cell r="BB499" t="str">
            <v>MSUGreenville High School</v>
          </cell>
        </row>
        <row r="500">
          <cell r="AT500">
            <v>38</v>
          </cell>
          <cell r="AU500">
            <v>30</v>
          </cell>
          <cell r="BB500" t="str">
            <v>MSUMemphis High School</v>
          </cell>
        </row>
        <row r="501">
          <cell r="AT501">
            <v>138</v>
          </cell>
          <cell r="AU501">
            <v>120</v>
          </cell>
          <cell r="BB501" t="str">
            <v>PennSolanco HS</v>
          </cell>
        </row>
        <row r="502">
          <cell r="AT502">
            <v>142</v>
          </cell>
          <cell r="AU502">
            <v>132</v>
          </cell>
          <cell r="BB502" t="str">
            <v>PennSusquehanna Township HS</v>
          </cell>
        </row>
        <row r="503">
          <cell r="AT503">
            <v>75</v>
          </cell>
          <cell r="AU503">
            <v>62</v>
          </cell>
          <cell r="BB503" t="str">
            <v>PennTyrone Area HS</v>
          </cell>
        </row>
        <row r="504">
          <cell r="AT504">
            <v>165</v>
          </cell>
          <cell r="AU504">
            <v>145</v>
          </cell>
          <cell r="BB504" t="str">
            <v>PennWaynesboro Area Senior HS</v>
          </cell>
        </row>
        <row r="505">
          <cell r="AT505">
            <v>214</v>
          </cell>
          <cell r="AU505">
            <v>168</v>
          </cell>
          <cell r="BB505" t="str">
            <v>TAMUDubiski HS</v>
          </cell>
        </row>
        <row r="506">
          <cell r="AT506">
            <v>303</v>
          </cell>
          <cell r="AU506">
            <v>248</v>
          </cell>
          <cell r="BB506" t="str">
            <v>TAMUHorn HS</v>
          </cell>
        </row>
        <row r="507">
          <cell r="AT507">
            <v>349</v>
          </cell>
          <cell r="AU507">
            <v>293</v>
          </cell>
          <cell r="BB507" t="str">
            <v>TAMUMayde Creek HS</v>
          </cell>
        </row>
        <row r="508">
          <cell r="AT508">
            <v>349</v>
          </cell>
          <cell r="AU508">
            <v>257</v>
          </cell>
          <cell r="BB508" t="str">
            <v>TAMUPasadena Memorial HS</v>
          </cell>
        </row>
        <row r="509">
          <cell r="AT509">
            <v>214</v>
          </cell>
          <cell r="AU509">
            <v>181</v>
          </cell>
          <cell r="BB509" t="str">
            <v>TAMUSouth Houston HS</v>
          </cell>
        </row>
        <row r="510">
          <cell r="AT510">
            <v>139</v>
          </cell>
          <cell r="AU510">
            <v>114</v>
          </cell>
          <cell r="BB510" t="str">
            <v>UGACedar Shoals HS</v>
          </cell>
        </row>
        <row r="511">
          <cell r="AT511">
            <v>110</v>
          </cell>
          <cell r="AU511">
            <v>101</v>
          </cell>
          <cell r="BB511" t="str">
            <v>UmichChandler Park Academy High School</v>
          </cell>
        </row>
        <row r="512">
          <cell r="AT512">
            <v>24</v>
          </cell>
          <cell r="AU512">
            <v>19</v>
          </cell>
          <cell r="BB512" t="str">
            <v>UNCColumbia High School</v>
          </cell>
        </row>
        <row r="513">
          <cell r="AT513">
            <v>109</v>
          </cell>
          <cell r="AU513">
            <v>109</v>
          </cell>
          <cell r="BB513" t="str">
            <v>UNCFarmville Central High School</v>
          </cell>
        </row>
        <row r="514">
          <cell r="AT514">
            <v>199</v>
          </cell>
          <cell r="AU514">
            <v>190</v>
          </cell>
          <cell r="BB514" t="str">
            <v>UNCHigh Point Central High School</v>
          </cell>
        </row>
        <row r="515">
          <cell r="AT515">
            <v>229</v>
          </cell>
          <cell r="AU515">
            <v>165</v>
          </cell>
          <cell r="BB515" t="str">
            <v>UNCLumberton High School</v>
          </cell>
        </row>
        <row r="516">
          <cell r="AT516">
            <v>46</v>
          </cell>
          <cell r="AU516">
            <v>35</v>
          </cell>
          <cell r="BB516" t="str">
            <v>UNCRockingham County Early College</v>
          </cell>
        </row>
        <row r="517">
          <cell r="AT517">
            <v>212</v>
          </cell>
          <cell r="AU517">
            <v>210</v>
          </cell>
          <cell r="BB517" t="str">
            <v>UNCSouth Central High School</v>
          </cell>
        </row>
        <row r="518">
          <cell r="AT518">
            <v>137</v>
          </cell>
          <cell r="AU518">
            <v>107</v>
          </cell>
          <cell r="BB518" t="str">
            <v>UNCT. W. Andrews High School</v>
          </cell>
        </row>
        <row r="519">
          <cell r="AT519">
            <v>188</v>
          </cell>
          <cell r="AU519">
            <v>106</v>
          </cell>
          <cell r="BB519" t="str">
            <v>UNCWalter Williams High School</v>
          </cell>
        </row>
        <row r="520">
          <cell r="AT520">
            <v>118</v>
          </cell>
          <cell r="AU520">
            <v>133</v>
          </cell>
          <cell r="BB520" t="str">
            <v>USCCentennial HS</v>
          </cell>
        </row>
        <row r="521">
          <cell r="AT521">
            <v>264</v>
          </cell>
          <cell r="AU521">
            <v>235</v>
          </cell>
          <cell r="BB521" t="str">
            <v>USCCompton HS</v>
          </cell>
        </row>
        <row r="522">
          <cell r="AT522">
            <v>248</v>
          </cell>
          <cell r="AU522">
            <v>243</v>
          </cell>
          <cell r="BB522" t="str">
            <v>USCDominguez HS</v>
          </cell>
        </row>
        <row r="523">
          <cell r="AT523">
            <v>678</v>
          </cell>
          <cell r="AU523">
            <v>604</v>
          </cell>
          <cell r="BB523" t="str">
            <v>USCDowney HS</v>
          </cell>
        </row>
        <row r="524">
          <cell r="AT524">
            <v>239</v>
          </cell>
          <cell r="AU524">
            <v>234</v>
          </cell>
          <cell r="BB524" t="str">
            <v>USCFirebaugh HS</v>
          </cell>
        </row>
        <row r="525">
          <cell r="AT525">
            <v>316</v>
          </cell>
          <cell r="AU525">
            <v>320</v>
          </cell>
          <cell r="BB525" t="str">
            <v>USCLynwood HS</v>
          </cell>
        </row>
        <row r="526">
          <cell r="AT526">
            <v>710</v>
          </cell>
          <cell r="AU526">
            <v>556</v>
          </cell>
          <cell r="BB526" t="str">
            <v>USCWarren HS</v>
          </cell>
        </row>
        <row r="527">
          <cell r="AT527">
            <v>73</v>
          </cell>
          <cell r="AU527">
            <v>74</v>
          </cell>
          <cell r="BB527" t="str">
            <v>UVAArmstrong High School</v>
          </cell>
        </row>
        <row r="528">
          <cell r="AT528">
            <v>157</v>
          </cell>
          <cell r="AU528">
            <v>173</v>
          </cell>
          <cell r="BB528" t="str">
            <v>UVALouisa County High School</v>
          </cell>
        </row>
        <row r="529">
          <cell r="AT529">
            <v>135</v>
          </cell>
          <cell r="AU529">
            <v>131</v>
          </cell>
          <cell r="BB529" t="str">
            <v>UVAMagna Vista High School</v>
          </cell>
        </row>
        <row r="530">
          <cell r="AT530">
            <v>228</v>
          </cell>
          <cell r="AU530">
            <v>232</v>
          </cell>
          <cell r="BB530" t="str">
            <v>WashUHazelwood East HS</v>
          </cell>
        </row>
        <row r="531">
          <cell r="AT531">
            <v>57</v>
          </cell>
          <cell r="AU531">
            <v>46</v>
          </cell>
          <cell r="BB531" t="str">
            <v>WashUMaplewood Richmond Heights</v>
          </cell>
        </row>
        <row r="532">
          <cell r="AT532">
            <v>196</v>
          </cell>
          <cell r="AU532">
            <v>164</v>
          </cell>
          <cell r="BB532" t="str">
            <v>BerkeleyAdelanto HS</v>
          </cell>
        </row>
        <row r="533">
          <cell r="AT533">
            <v>88</v>
          </cell>
          <cell r="AU533">
            <v>68</v>
          </cell>
          <cell r="BB533" t="str">
            <v>BerkeleyCastlemont HS</v>
          </cell>
        </row>
        <row r="534">
          <cell r="AT534">
            <v>52</v>
          </cell>
          <cell r="AU534">
            <v>16</v>
          </cell>
          <cell r="BB534" t="str">
            <v>BerkeleyCobalt Institute of Math and Science</v>
          </cell>
        </row>
        <row r="535">
          <cell r="AT535">
            <v>175</v>
          </cell>
          <cell r="AU535">
            <v>181</v>
          </cell>
          <cell r="BB535" t="str">
            <v>BerkeleyDeAnza Senior HS</v>
          </cell>
        </row>
        <row r="536">
          <cell r="AT536">
            <v>214</v>
          </cell>
          <cell r="AU536">
            <v>214</v>
          </cell>
          <cell r="BB536" t="str">
            <v>BerkeleyOakland HS</v>
          </cell>
        </row>
        <row r="537">
          <cell r="AT537">
            <v>345</v>
          </cell>
          <cell r="AU537">
            <v>316</v>
          </cell>
          <cell r="BB537" t="str">
            <v>BerkeleyOakland Technical HS</v>
          </cell>
        </row>
        <row r="538">
          <cell r="AT538">
            <v>348</v>
          </cell>
          <cell r="AU538">
            <v>286</v>
          </cell>
          <cell r="BB538" t="str">
            <v>BerkeleyPittsburg Senior HS</v>
          </cell>
        </row>
        <row r="539">
          <cell r="AT539">
            <v>165</v>
          </cell>
          <cell r="AU539">
            <v>157</v>
          </cell>
          <cell r="BB539" t="str">
            <v>BerkeleyRichmond HS</v>
          </cell>
        </row>
        <row r="540">
          <cell r="AT540">
            <v>162</v>
          </cell>
          <cell r="AU540">
            <v>160</v>
          </cell>
          <cell r="BB540" t="str">
            <v>BerkeleySan Lorenzo HS</v>
          </cell>
        </row>
        <row r="541">
          <cell r="AT541">
            <v>291</v>
          </cell>
          <cell r="AU541">
            <v>229</v>
          </cell>
          <cell r="BB541" t="str">
            <v>BerkeleySilverado HS</v>
          </cell>
        </row>
        <row r="542">
          <cell r="AT542">
            <v>242</v>
          </cell>
          <cell r="AU542">
            <v>201</v>
          </cell>
          <cell r="BB542" t="str">
            <v>BerkeleySkyline HS</v>
          </cell>
        </row>
        <row r="543">
          <cell r="AT543">
            <v>148</v>
          </cell>
          <cell r="AU543">
            <v>144</v>
          </cell>
          <cell r="BB543" t="str">
            <v>BerkeleyUniversity Preparatory</v>
          </cell>
        </row>
        <row r="544">
          <cell r="AT544">
            <v>236</v>
          </cell>
          <cell r="AU544">
            <v>239</v>
          </cell>
          <cell r="BB544" t="str">
            <v>BerkeleyVacaville HS</v>
          </cell>
        </row>
        <row r="545">
          <cell r="AT545">
            <v>182</v>
          </cell>
          <cell r="AU545">
            <v>184</v>
          </cell>
          <cell r="BB545" t="str">
            <v>BerkeleyWill C. Wood HS</v>
          </cell>
        </row>
        <row r="546">
          <cell r="AT546">
            <v>11</v>
          </cell>
          <cell r="AU546">
            <v>11</v>
          </cell>
          <cell r="BB546" t="str">
            <v>BostonDearborn STEM</v>
          </cell>
        </row>
        <row r="547">
          <cell r="AT547">
            <v>10</v>
          </cell>
          <cell r="AU547">
            <v>15</v>
          </cell>
          <cell r="BB547" t="str">
            <v>BrownJuanita Sanchez Educational Coomplex</v>
          </cell>
        </row>
        <row r="548">
          <cell r="AT548">
            <v>135</v>
          </cell>
          <cell r="AU548">
            <v>160</v>
          </cell>
          <cell r="BB548" t="str">
            <v>ChicagoRich Central High School</v>
          </cell>
        </row>
        <row r="549">
          <cell r="AT549">
            <v>350</v>
          </cell>
          <cell r="AU549">
            <v>352</v>
          </cell>
          <cell r="BB549" t="str">
            <v>ChicagoThomas Kelly HS</v>
          </cell>
        </row>
        <row r="550">
          <cell r="AT550">
            <v>53</v>
          </cell>
          <cell r="AU550">
            <v>24</v>
          </cell>
          <cell r="BB550" t="str">
            <v>NYUCrotona International High School</v>
          </cell>
        </row>
        <row r="551">
          <cell r="AT551">
            <v>46</v>
          </cell>
          <cell r="AU551">
            <v>36</v>
          </cell>
          <cell r="BB551" t="str">
            <v>PennColumbia HS</v>
          </cell>
        </row>
        <row r="552">
          <cell r="AT552">
            <v>176</v>
          </cell>
          <cell r="AU552">
            <v>168</v>
          </cell>
          <cell r="BB552" t="str">
            <v>PennNew Oxford HS</v>
          </cell>
        </row>
        <row r="553">
          <cell r="AT553">
            <v>110</v>
          </cell>
          <cell r="AU553">
            <v>97</v>
          </cell>
          <cell r="BB553" t="str">
            <v>UmichEastern High School</v>
          </cell>
        </row>
        <row r="554">
          <cell r="AT554">
            <v>91</v>
          </cell>
          <cell r="AU554">
            <v>95</v>
          </cell>
          <cell r="BB554" t="str">
            <v>UmichPontiac High School</v>
          </cell>
        </row>
        <row r="555">
          <cell r="AT555">
            <v>351</v>
          </cell>
          <cell r="AU555">
            <v>274</v>
          </cell>
          <cell r="BB555" t="str">
            <v>UTJuarez Lincoln High School</v>
          </cell>
        </row>
        <row r="556">
          <cell r="AT556">
            <v>265</v>
          </cell>
          <cell r="AU556">
            <v>213</v>
          </cell>
          <cell r="BB556" t="str">
            <v>UTLancaster High School</v>
          </cell>
        </row>
        <row r="557">
          <cell r="AT557">
            <v>398</v>
          </cell>
          <cell r="AU557">
            <v>365</v>
          </cell>
          <cell r="BB557" t="str">
            <v>UTPalmview HS</v>
          </cell>
        </row>
        <row r="558">
          <cell r="AT558">
            <v>351</v>
          </cell>
          <cell r="AU558">
            <v>295</v>
          </cell>
          <cell r="BB558" t="str">
            <v>UTPSJA High School</v>
          </cell>
        </row>
        <row r="559">
          <cell r="AT559">
            <v>342</v>
          </cell>
          <cell r="AU559">
            <v>297</v>
          </cell>
          <cell r="BB559" t="str">
            <v>UTPSJA North High School</v>
          </cell>
        </row>
        <row r="560">
          <cell r="AT560">
            <v>298</v>
          </cell>
          <cell r="AU560">
            <v>216</v>
          </cell>
          <cell r="BB560" t="str">
            <v>UTSan Marcos High School</v>
          </cell>
        </row>
        <row r="561">
          <cell r="AT561">
            <v>55</v>
          </cell>
          <cell r="AU561">
            <v>53</v>
          </cell>
          <cell r="BB561" t="str">
            <v>UVANorthumberland County High School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tabSelected="1" workbookViewId="0">
      <pane xSplit="1" topLeftCell="Z1" activePane="topRight" state="frozen"/>
      <selection pane="topRight" activeCell="AE1" sqref="AE1:AE1048576"/>
    </sheetView>
  </sheetViews>
  <sheetFormatPr defaultColWidth="11" defaultRowHeight="19.5"/>
  <cols>
    <col min="1" max="1" width="59.375" style="1" customWidth="1"/>
    <col min="2" max="28" width="16.625" style="1" customWidth="1"/>
    <col min="29" max="29" width="26" style="1" customWidth="1"/>
    <col min="30" max="31" width="16.625" style="1" customWidth="1"/>
  </cols>
  <sheetData>
    <row r="1" spans="1:31" ht="15.7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</row>
    <row r="2" spans="1:31">
      <c r="A2" s="1" t="s">
        <v>30</v>
      </c>
      <c r="B2" s="1">
        <v>286</v>
      </c>
      <c r="C2" s="1">
        <v>136</v>
      </c>
      <c r="D2" s="1">
        <v>264</v>
      </c>
      <c r="E2" s="1">
        <v>300</v>
      </c>
      <c r="F2" s="1">
        <v>369</v>
      </c>
      <c r="G2" s="1">
        <v>234</v>
      </c>
      <c r="H2" s="1">
        <v>797</v>
      </c>
      <c r="I2" s="1">
        <v>226</v>
      </c>
      <c r="J2" s="1">
        <v>306</v>
      </c>
      <c r="K2" s="1">
        <v>231</v>
      </c>
      <c r="L2" s="1">
        <v>135</v>
      </c>
      <c r="M2" s="1">
        <v>125</v>
      </c>
      <c r="N2" s="1">
        <v>200</v>
      </c>
      <c r="O2" s="1">
        <v>190</v>
      </c>
      <c r="P2" s="1">
        <v>286</v>
      </c>
      <c r="Q2" s="1">
        <v>111</v>
      </c>
      <c r="R2" s="1">
        <v>245</v>
      </c>
      <c r="S2" s="1">
        <v>174</v>
      </c>
      <c r="T2" s="1">
        <v>103</v>
      </c>
      <c r="U2" s="1">
        <v>160</v>
      </c>
      <c r="V2" s="1">
        <v>88</v>
      </c>
      <c r="W2" s="1">
        <v>116</v>
      </c>
      <c r="X2" s="1">
        <v>126</v>
      </c>
      <c r="Y2" s="1">
        <v>48</v>
      </c>
      <c r="Z2" s="1">
        <v>145</v>
      </c>
      <c r="AA2" s="1">
        <v>133</v>
      </c>
      <c r="AB2" s="1">
        <v>212.85</v>
      </c>
      <c r="AC2" s="1">
        <v>5534</v>
      </c>
      <c r="AD2" s="1">
        <v>256.08</v>
      </c>
      <c r="AE2" s="1">
        <v>154160</v>
      </c>
    </row>
    <row r="3" spans="1:31">
      <c r="A3" s="1" t="s">
        <v>31</v>
      </c>
      <c r="B3" s="1">
        <v>458</v>
      </c>
      <c r="C3" s="1">
        <v>627</v>
      </c>
      <c r="D3" s="1">
        <v>1895</v>
      </c>
      <c r="E3" s="1">
        <v>1763</v>
      </c>
      <c r="F3" s="1">
        <v>734</v>
      </c>
      <c r="G3" s="1">
        <v>717</v>
      </c>
      <c r="H3" s="1">
        <v>201</v>
      </c>
      <c r="I3" s="1">
        <v>277</v>
      </c>
      <c r="J3" s="1">
        <v>904</v>
      </c>
      <c r="K3" s="1">
        <v>853</v>
      </c>
      <c r="L3" s="1">
        <v>795</v>
      </c>
      <c r="M3" s="1">
        <v>2531</v>
      </c>
      <c r="N3" s="1">
        <v>340</v>
      </c>
      <c r="O3" s="1">
        <v>1551</v>
      </c>
      <c r="P3" s="1">
        <v>506</v>
      </c>
      <c r="Q3" s="1">
        <v>454</v>
      </c>
      <c r="R3" s="1">
        <v>1485</v>
      </c>
      <c r="S3" s="1">
        <v>186</v>
      </c>
      <c r="T3" s="1">
        <v>521</v>
      </c>
      <c r="U3" s="1">
        <v>210</v>
      </c>
      <c r="V3" s="1">
        <v>417</v>
      </c>
      <c r="W3" s="1">
        <v>402</v>
      </c>
      <c r="X3" s="1">
        <v>103</v>
      </c>
      <c r="Y3" s="1">
        <v>367</v>
      </c>
      <c r="Z3" s="1">
        <v>566</v>
      </c>
      <c r="AA3" s="1">
        <v>511</v>
      </c>
      <c r="AB3" s="1">
        <v>745.15</v>
      </c>
      <c r="AC3" s="1">
        <v>19374</v>
      </c>
      <c r="AD3" s="1">
        <v>896.35</v>
      </c>
      <c r="AE3" s="1">
        <v>539601</v>
      </c>
    </row>
    <row r="4" spans="1:31">
      <c r="A4" s="1" t="s">
        <v>32</v>
      </c>
      <c r="B4" s="1">
        <v>853</v>
      </c>
      <c r="C4" s="1">
        <v>345</v>
      </c>
      <c r="D4" s="1">
        <v>1431</v>
      </c>
      <c r="E4" s="1">
        <v>1356</v>
      </c>
      <c r="F4" s="1">
        <v>185</v>
      </c>
      <c r="G4" s="1">
        <v>369</v>
      </c>
      <c r="H4" s="1">
        <v>225</v>
      </c>
      <c r="I4" s="1">
        <v>440</v>
      </c>
      <c r="J4" s="1">
        <v>987</v>
      </c>
      <c r="K4" s="1">
        <v>981</v>
      </c>
      <c r="L4" s="1">
        <v>978</v>
      </c>
      <c r="M4" s="1">
        <v>949</v>
      </c>
      <c r="N4" s="1">
        <v>178</v>
      </c>
      <c r="O4" s="1">
        <v>286</v>
      </c>
      <c r="P4" s="1">
        <v>302</v>
      </c>
      <c r="Q4" s="1">
        <v>170</v>
      </c>
      <c r="R4" s="1">
        <v>561</v>
      </c>
      <c r="S4" s="1">
        <v>380</v>
      </c>
      <c r="T4" s="1">
        <v>178</v>
      </c>
      <c r="U4" s="1">
        <v>349</v>
      </c>
      <c r="V4" s="1">
        <v>140</v>
      </c>
      <c r="W4" s="1">
        <v>131</v>
      </c>
      <c r="X4" s="1">
        <v>145</v>
      </c>
      <c r="Y4" s="1">
        <v>48</v>
      </c>
      <c r="Z4" s="1">
        <v>467</v>
      </c>
      <c r="AA4" s="1">
        <v>10</v>
      </c>
      <c r="AB4" s="1">
        <v>478.62</v>
      </c>
      <c r="AC4" s="1">
        <v>12444</v>
      </c>
      <c r="AD4" s="1">
        <v>598.5</v>
      </c>
      <c r="AE4" s="1">
        <v>360298</v>
      </c>
    </row>
    <row r="5" spans="1:31">
      <c r="A5" s="1" t="s">
        <v>33</v>
      </c>
      <c r="B5" s="1">
        <v>179</v>
      </c>
      <c r="C5" s="1">
        <v>102</v>
      </c>
      <c r="D5" s="1">
        <v>264</v>
      </c>
      <c r="E5" s="1">
        <v>244</v>
      </c>
      <c r="F5" s="1">
        <v>213</v>
      </c>
      <c r="G5" s="1">
        <v>201</v>
      </c>
      <c r="H5" s="1">
        <v>95</v>
      </c>
      <c r="I5" s="1">
        <v>159</v>
      </c>
      <c r="J5" s="1">
        <v>208</v>
      </c>
      <c r="K5" s="1">
        <v>201</v>
      </c>
      <c r="L5" s="1">
        <v>123</v>
      </c>
      <c r="M5" s="1">
        <v>120</v>
      </c>
      <c r="N5" s="1">
        <v>125</v>
      </c>
      <c r="O5" s="1">
        <v>120</v>
      </c>
      <c r="P5" s="1">
        <v>187</v>
      </c>
      <c r="Q5" s="1">
        <v>102</v>
      </c>
      <c r="R5" s="1">
        <v>239</v>
      </c>
      <c r="S5" s="1">
        <v>114</v>
      </c>
      <c r="T5" s="1">
        <v>96</v>
      </c>
      <c r="U5" s="1">
        <v>103</v>
      </c>
      <c r="V5" s="1">
        <v>78</v>
      </c>
      <c r="W5" s="1">
        <v>105</v>
      </c>
      <c r="X5" s="1">
        <v>75</v>
      </c>
      <c r="Y5" s="1">
        <v>48</v>
      </c>
      <c r="Z5" s="1">
        <v>145</v>
      </c>
      <c r="AA5" s="1">
        <v>130</v>
      </c>
      <c r="AB5" s="1">
        <v>145.22999999999999</v>
      </c>
      <c r="AC5" s="1">
        <v>3776</v>
      </c>
      <c r="AD5" s="1">
        <v>179.43</v>
      </c>
      <c r="AE5" s="1">
        <v>108018</v>
      </c>
    </row>
    <row r="6" spans="1:31">
      <c r="A6" s="1" t="s">
        <v>34</v>
      </c>
      <c r="B6" s="1">
        <v>247</v>
      </c>
      <c r="C6" s="1">
        <v>108</v>
      </c>
      <c r="D6" s="1">
        <v>254</v>
      </c>
      <c r="E6" s="1">
        <v>289</v>
      </c>
      <c r="F6" s="1">
        <v>136</v>
      </c>
      <c r="G6" s="1">
        <v>215</v>
      </c>
      <c r="H6" s="1">
        <v>189</v>
      </c>
      <c r="I6" s="1">
        <v>216</v>
      </c>
      <c r="J6" s="1">
        <v>275</v>
      </c>
      <c r="K6" s="1">
        <v>215</v>
      </c>
      <c r="L6" s="1">
        <v>129</v>
      </c>
      <c r="M6" s="1">
        <v>125</v>
      </c>
      <c r="N6" s="1">
        <v>141</v>
      </c>
      <c r="O6" s="1">
        <v>124</v>
      </c>
      <c r="P6" s="1">
        <v>160</v>
      </c>
      <c r="Q6" s="1">
        <v>93</v>
      </c>
      <c r="R6" s="1">
        <v>227</v>
      </c>
      <c r="S6" s="1">
        <v>160</v>
      </c>
      <c r="T6" s="1">
        <v>92</v>
      </c>
      <c r="U6" s="1">
        <v>152</v>
      </c>
      <c r="V6" s="1">
        <v>75</v>
      </c>
      <c r="W6" s="1">
        <v>88</v>
      </c>
      <c r="X6" s="1">
        <v>89</v>
      </c>
      <c r="Y6" s="1">
        <v>48</v>
      </c>
      <c r="Z6" s="1">
        <v>119</v>
      </c>
      <c r="AA6" s="1">
        <v>7</v>
      </c>
      <c r="AB6" s="1">
        <v>152.81</v>
      </c>
      <c r="AC6" s="1">
        <v>3973</v>
      </c>
      <c r="AD6" s="1">
        <v>166.88</v>
      </c>
      <c r="AE6" s="1">
        <v>100464</v>
      </c>
    </row>
    <row r="7" spans="1:31">
      <c r="A7" s="1" t="s">
        <v>35</v>
      </c>
      <c r="B7" s="1">
        <v>30</v>
      </c>
      <c r="C7" s="1">
        <v>14</v>
      </c>
      <c r="D7" s="1">
        <v>130</v>
      </c>
      <c r="E7" s="1">
        <v>241</v>
      </c>
      <c r="F7" s="1">
        <v>59</v>
      </c>
      <c r="G7" s="1">
        <v>259</v>
      </c>
      <c r="H7" s="1">
        <v>117</v>
      </c>
      <c r="I7" s="1">
        <v>55</v>
      </c>
      <c r="J7" s="1">
        <v>97</v>
      </c>
      <c r="K7" s="1">
        <v>123</v>
      </c>
      <c r="L7" s="1">
        <v>81</v>
      </c>
      <c r="M7" s="1">
        <v>272</v>
      </c>
      <c r="N7" s="1">
        <v>23</v>
      </c>
      <c r="O7" s="1">
        <v>7</v>
      </c>
      <c r="P7" s="1">
        <v>46</v>
      </c>
      <c r="Q7" s="1">
        <v>24</v>
      </c>
      <c r="R7" s="1">
        <v>99</v>
      </c>
      <c r="S7" s="1">
        <v>30</v>
      </c>
      <c r="T7" s="1">
        <v>43</v>
      </c>
      <c r="U7" s="1">
        <v>28</v>
      </c>
      <c r="V7" s="1">
        <v>49</v>
      </c>
      <c r="W7" s="1">
        <v>12</v>
      </c>
      <c r="X7" s="1">
        <v>21</v>
      </c>
      <c r="Y7" s="1">
        <v>32</v>
      </c>
      <c r="Z7" s="1">
        <v>76</v>
      </c>
      <c r="AA7" s="1">
        <v>9</v>
      </c>
      <c r="AB7" s="1">
        <v>76.040000000000006</v>
      </c>
      <c r="AC7" s="1">
        <v>1977</v>
      </c>
      <c r="AD7" s="1">
        <v>51.58</v>
      </c>
      <c r="AE7" s="1">
        <v>31050</v>
      </c>
    </row>
    <row r="8" spans="1:31">
      <c r="A8" s="1" t="s">
        <v>36</v>
      </c>
      <c r="B8" s="1">
        <v>23</v>
      </c>
      <c r="C8" s="1">
        <v>11</v>
      </c>
      <c r="D8" s="1">
        <v>67</v>
      </c>
      <c r="E8" s="1">
        <v>91</v>
      </c>
      <c r="F8" s="1">
        <v>54</v>
      </c>
      <c r="G8" s="1">
        <v>127</v>
      </c>
      <c r="H8" s="1">
        <v>115</v>
      </c>
      <c r="I8" s="1">
        <v>53</v>
      </c>
      <c r="J8" s="1">
        <v>75</v>
      </c>
      <c r="K8" s="1">
        <v>80</v>
      </c>
      <c r="L8" s="1">
        <v>50</v>
      </c>
      <c r="M8" s="1">
        <v>85</v>
      </c>
      <c r="N8" s="1">
        <v>21</v>
      </c>
      <c r="O8" s="1">
        <v>7</v>
      </c>
      <c r="P8" s="1">
        <v>41</v>
      </c>
      <c r="Q8" s="1">
        <v>23</v>
      </c>
      <c r="R8" s="1">
        <v>69</v>
      </c>
      <c r="S8" s="1">
        <v>27</v>
      </c>
      <c r="T8" s="1">
        <v>23</v>
      </c>
      <c r="U8" s="1">
        <v>25</v>
      </c>
      <c r="V8" s="1">
        <v>34</v>
      </c>
      <c r="W8" s="1">
        <v>9</v>
      </c>
      <c r="X8" s="1">
        <v>19</v>
      </c>
      <c r="Y8" s="1">
        <v>27</v>
      </c>
      <c r="Z8" s="1">
        <v>52</v>
      </c>
      <c r="AA8" s="1">
        <v>8</v>
      </c>
      <c r="AB8" s="1">
        <v>46.77</v>
      </c>
      <c r="AC8" s="1">
        <v>1216</v>
      </c>
      <c r="AD8" s="1">
        <v>35.07</v>
      </c>
      <c r="AE8" s="1">
        <v>21115</v>
      </c>
    </row>
    <row r="9" spans="1:31">
      <c r="A9" s="1" t="s">
        <v>37</v>
      </c>
      <c r="B9" s="1">
        <v>252</v>
      </c>
      <c r="C9" s="1">
        <v>124</v>
      </c>
      <c r="D9" s="1">
        <v>264</v>
      </c>
      <c r="E9" s="1">
        <v>290</v>
      </c>
      <c r="F9" s="1">
        <v>260</v>
      </c>
      <c r="G9" s="1">
        <v>224</v>
      </c>
      <c r="H9" s="1">
        <v>249</v>
      </c>
      <c r="I9" s="1">
        <v>217</v>
      </c>
      <c r="J9" s="1">
        <v>281</v>
      </c>
      <c r="K9" s="1">
        <v>217</v>
      </c>
      <c r="L9" s="1">
        <v>130</v>
      </c>
      <c r="M9" s="1">
        <v>125</v>
      </c>
      <c r="N9" s="1">
        <v>171</v>
      </c>
      <c r="O9" s="1">
        <v>150</v>
      </c>
      <c r="P9" s="1">
        <v>208</v>
      </c>
      <c r="Q9" s="1">
        <v>107</v>
      </c>
      <c r="R9" s="1">
        <v>241</v>
      </c>
      <c r="S9" s="1">
        <v>161</v>
      </c>
      <c r="T9" s="1">
        <v>98</v>
      </c>
      <c r="U9" s="1">
        <v>152</v>
      </c>
      <c r="V9" s="1">
        <v>85</v>
      </c>
      <c r="W9" s="1">
        <v>107</v>
      </c>
      <c r="X9" s="1">
        <v>100</v>
      </c>
      <c r="Y9" s="1">
        <v>48</v>
      </c>
      <c r="Z9" s="1">
        <v>145</v>
      </c>
      <c r="AA9" s="1">
        <v>130</v>
      </c>
      <c r="AB9" s="1">
        <v>174.46</v>
      </c>
      <c r="AC9" s="1">
        <v>4536</v>
      </c>
      <c r="AD9" s="1">
        <v>210.75</v>
      </c>
      <c r="AE9" s="1">
        <v>126871</v>
      </c>
    </row>
    <row r="10" spans="1:31">
      <c r="A10" s="1" t="s">
        <v>38</v>
      </c>
      <c r="B10" s="1">
        <v>204</v>
      </c>
      <c r="C10" s="1">
        <v>89</v>
      </c>
      <c r="D10" s="1">
        <v>258</v>
      </c>
      <c r="E10" s="1">
        <v>266</v>
      </c>
      <c r="F10" s="1">
        <v>149</v>
      </c>
      <c r="G10" s="1">
        <v>178</v>
      </c>
      <c r="H10" s="1">
        <v>28</v>
      </c>
      <c r="I10" s="1">
        <v>145</v>
      </c>
      <c r="J10" s="1">
        <v>245</v>
      </c>
      <c r="K10" s="1">
        <v>211</v>
      </c>
      <c r="L10" s="1">
        <v>128</v>
      </c>
      <c r="M10" s="1">
        <v>122</v>
      </c>
      <c r="N10" s="1">
        <v>76</v>
      </c>
      <c r="O10" s="1">
        <v>99</v>
      </c>
      <c r="P10" s="1">
        <v>129</v>
      </c>
      <c r="Q10" s="1">
        <v>81</v>
      </c>
      <c r="R10" s="1">
        <v>213</v>
      </c>
      <c r="S10" s="1">
        <v>122</v>
      </c>
      <c r="T10" s="1">
        <v>90</v>
      </c>
      <c r="U10" s="1">
        <v>109</v>
      </c>
      <c r="V10" s="1">
        <v>70</v>
      </c>
      <c r="W10" s="1">
        <v>88</v>
      </c>
      <c r="X10" s="1">
        <v>38</v>
      </c>
      <c r="Y10" s="1">
        <v>46</v>
      </c>
      <c r="Z10" s="1">
        <v>116</v>
      </c>
      <c r="AA10" s="1">
        <v>61</v>
      </c>
      <c r="AB10" s="1">
        <v>129.27000000000001</v>
      </c>
      <c r="AC10" s="1">
        <v>3361</v>
      </c>
      <c r="AD10" s="1">
        <v>143.55000000000001</v>
      </c>
      <c r="AE10" s="1">
        <v>86416</v>
      </c>
    </row>
    <row r="11" spans="1:31">
      <c r="A11" s="1" t="s">
        <v>39</v>
      </c>
      <c r="B11" s="1">
        <v>110</v>
      </c>
      <c r="C11" s="1">
        <v>76</v>
      </c>
      <c r="D11" s="1">
        <v>236</v>
      </c>
      <c r="E11" s="1">
        <v>211</v>
      </c>
      <c r="F11" s="1">
        <v>74</v>
      </c>
      <c r="G11" s="1">
        <v>104</v>
      </c>
      <c r="H11" s="1">
        <v>9</v>
      </c>
      <c r="I11" s="1">
        <v>36</v>
      </c>
      <c r="J11" s="1">
        <v>174</v>
      </c>
      <c r="K11" s="1">
        <v>190</v>
      </c>
      <c r="L11" s="1">
        <v>123</v>
      </c>
      <c r="M11" s="1">
        <v>107</v>
      </c>
      <c r="N11" s="1">
        <v>29</v>
      </c>
      <c r="O11" s="1">
        <v>82</v>
      </c>
      <c r="P11" s="1">
        <v>67</v>
      </c>
      <c r="Q11" s="1">
        <v>58</v>
      </c>
      <c r="R11" s="1">
        <v>167</v>
      </c>
      <c r="S11" s="1">
        <v>30</v>
      </c>
      <c r="T11" s="1">
        <v>65</v>
      </c>
      <c r="U11" s="1">
        <v>35</v>
      </c>
      <c r="V11" s="1">
        <v>49</v>
      </c>
      <c r="W11" s="1">
        <v>41</v>
      </c>
      <c r="X11" s="1">
        <v>9</v>
      </c>
      <c r="Y11" s="1">
        <v>44</v>
      </c>
      <c r="Z11" s="1">
        <v>97</v>
      </c>
      <c r="AA11" s="1">
        <v>30</v>
      </c>
      <c r="AB11" s="1">
        <v>86.65</v>
      </c>
      <c r="AC11" s="1">
        <v>2253</v>
      </c>
      <c r="AD11" s="1">
        <v>95.86</v>
      </c>
      <c r="AE11" s="1">
        <v>57705</v>
      </c>
    </row>
    <row r="12" spans="1:31">
      <c r="A12" s="1" t="s">
        <v>40</v>
      </c>
      <c r="B12" s="1">
        <v>28</v>
      </c>
      <c r="C12" s="1">
        <v>36</v>
      </c>
      <c r="D12" s="1">
        <v>138</v>
      </c>
      <c r="E12" s="1">
        <v>109</v>
      </c>
      <c r="F12" s="1">
        <v>8</v>
      </c>
      <c r="G12" s="1">
        <v>14</v>
      </c>
      <c r="H12" s="1">
        <v>3</v>
      </c>
      <c r="I12" s="1">
        <v>2</v>
      </c>
      <c r="J12" s="1">
        <v>55</v>
      </c>
      <c r="K12" s="1">
        <v>60</v>
      </c>
      <c r="L12" s="1">
        <v>80</v>
      </c>
      <c r="M12" s="1">
        <v>73</v>
      </c>
      <c r="N12" s="1">
        <v>5</v>
      </c>
      <c r="O12" s="1">
        <v>61</v>
      </c>
      <c r="P12" s="1">
        <v>8</v>
      </c>
      <c r="Q12" s="1">
        <v>18</v>
      </c>
      <c r="R12" s="1">
        <v>63</v>
      </c>
      <c r="S12" s="1">
        <v>0</v>
      </c>
      <c r="T12" s="1">
        <v>22</v>
      </c>
      <c r="U12" s="1">
        <v>3</v>
      </c>
      <c r="V12" s="1">
        <v>22</v>
      </c>
      <c r="W12" s="1">
        <v>8</v>
      </c>
      <c r="X12" s="1">
        <v>0</v>
      </c>
      <c r="Y12" s="1">
        <v>15</v>
      </c>
      <c r="Z12" s="1">
        <v>38</v>
      </c>
      <c r="AA12" s="1">
        <v>12</v>
      </c>
      <c r="AB12" s="1">
        <v>33.880000000000003</v>
      </c>
      <c r="AC12" s="1">
        <v>881</v>
      </c>
      <c r="AD12" s="1">
        <v>39.89</v>
      </c>
      <c r="AE12" s="1">
        <v>24011</v>
      </c>
    </row>
    <row r="13" spans="1:31">
      <c r="A13" s="1" t="s">
        <v>41</v>
      </c>
      <c r="B13" s="1">
        <v>42</v>
      </c>
      <c r="C13" s="1">
        <v>48</v>
      </c>
      <c r="D13" s="1">
        <v>86</v>
      </c>
      <c r="E13" s="1">
        <v>46</v>
      </c>
      <c r="F13" s="1">
        <v>33</v>
      </c>
      <c r="G13" s="1">
        <v>2</v>
      </c>
      <c r="H13" s="1">
        <v>0</v>
      </c>
      <c r="I13" s="1">
        <v>2</v>
      </c>
      <c r="J13" s="1">
        <v>0</v>
      </c>
      <c r="K13" s="1">
        <v>19</v>
      </c>
      <c r="L13" s="1">
        <v>40</v>
      </c>
      <c r="M13" s="1">
        <v>1</v>
      </c>
      <c r="N13" s="1">
        <v>28</v>
      </c>
      <c r="O13" s="1">
        <v>61</v>
      </c>
      <c r="P13" s="1">
        <v>76</v>
      </c>
      <c r="Q13" s="1">
        <v>0</v>
      </c>
      <c r="R13" s="1">
        <v>51</v>
      </c>
      <c r="S13" s="1">
        <v>0</v>
      </c>
      <c r="T13" s="1">
        <v>0</v>
      </c>
      <c r="U13" s="1">
        <v>0</v>
      </c>
      <c r="V13" s="1">
        <v>19</v>
      </c>
      <c r="W13" s="1">
        <v>21</v>
      </c>
      <c r="X13" s="1">
        <v>24</v>
      </c>
      <c r="Y13" s="1">
        <v>15</v>
      </c>
      <c r="Z13" s="1">
        <v>16</v>
      </c>
      <c r="AA13" s="1">
        <v>26</v>
      </c>
      <c r="AB13" s="1">
        <v>25.23</v>
      </c>
      <c r="AC13" s="1">
        <v>656</v>
      </c>
      <c r="AD13" s="1">
        <v>64.959999999999994</v>
      </c>
      <c r="AE13" s="1">
        <v>39106</v>
      </c>
    </row>
    <row r="14" spans="1:31">
      <c r="A14" s="1" t="s">
        <v>42</v>
      </c>
      <c r="B14" s="1">
        <v>36</v>
      </c>
      <c r="C14" s="1">
        <v>36</v>
      </c>
      <c r="D14" s="1">
        <v>60</v>
      </c>
      <c r="E14" s="1">
        <v>40</v>
      </c>
      <c r="F14" s="1">
        <v>26</v>
      </c>
      <c r="G14" s="1">
        <v>2</v>
      </c>
      <c r="H14" s="1">
        <v>0</v>
      </c>
      <c r="I14" s="1">
        <v>2</v>
      </c>
      <c r="J14" s="1">
        <v>0</v>
      </c>
      <c r="K14" s="1">
        <v>18</v>
      </c>
      <c r="L14" s="1">
        <v>39</v>
      </c>
      <c r="M14" s="1">
        <v>1</v>
      </c>
      <c r="N14" s="1">
        <v>25</v>
      </c>
      <c r="O14" s="1">
        <v>43</v>
      </c>
      <c r="P14" s="1">
        <v>60</v>
      </c>
      <c r="Q14" s="1">
        <v>0</v>
      </c>
      <c r="R14" s="1">
        <v>51</v>
      </c>
      <c r="S14" s="1">
        <v>0</v>
      </c>
      <c r="T14" s="1">
        <v>0</v>
      </c>
      <c r="U14" s="1">
        <v>0</v>
      </c>
      <c r="V14" s="1">
        <v>16</v>
      </c>
      <c r="W14" s="1">
        <v>19</v>
      </c>
      <c r="X14" s="1">
        <v>24</v>
      </c>
      <c r="Y14" s="1">
        <v>15</v>
      </c>
      <c r="Z14" s="1">
        <v>16</v>
      </c>
      <c r="AA14" s="1">
        <v>24</v>
      </c>
      <c r="AB14" s="1">
        <v>21.27</v>
      </c>
      <c r="AC14" s="1">
        <v>553</v>
      </c>
      <c r="AD14" s="1">
        <v>42.28</v>
      </c>
      <c r="AE14" s="1">
        <v>25453</v>
      </c>
    </row>
    <row r="15" spans="1:31">
      <c r="A15" s="1" t="s">
        <v>43</v>
      </c>
      <c r="B15" s="1">
        <v>52</v>
      </c>
      <c r="C15" s="1">
        <v>57</v>
      </c>
      <c r="D15" s="1">
        <v>27</v>
      </c>
      <c r="E15" s="1">
        <v>0</v>
      </c>
      <c r="F15" s="1">
        <v>26</v>
      </c>
      <c r="G15" s="1">
        <v>1</v>
      </c>
      <c r="H15" s="1">
        <v>0</v>
      </c>
      <c r="I15" s="1">
        <v>0</v>
      </c>
      <c r="J15" s="1">
        <v>16</v>
      </c>
      <c r="K15" s="1">
        <v>63</v>
      </c>
      <c r="L15" s="1">
        <v>54</v>
      </c>
      <c r="M15" s="1">
        <v>0</v>
      </c>
      <c r="N15" s="1">
        <v>0</v>
      </c>
      <c r="O15" s="1">
        <v>7</v>
      </c>
      <c r="P15" s="1">
        <v>3</v>
      </c>
      <c r="Q15" s="1">
        <v>24</v>
      </c>
      <c r="R15" s="1">
        <v>88</v>
      </c>
      <c r="S15" s="1">
        <v>0</v>
      </c>
      <c r="T15" s="1">
        <v>0</v>
      </c>
      <c r="U15" s="1">
        <v>20</v>
      </c>
      <c r="V15" s="1">
        <v>87</v>
      </c>
      <c r="W15" s="1">
        <v>89</v>
      </c>
      <c r="X15" s="1">
        <v>0</v>
      </c>
      <c r="Y15" s="1">
        <v>44</v>
      </c>
      <c r="Z15" s="1">
        <v>5</v>
      </c>
      <c r="AA15" s="1">
        <v>11</v>
      </c>
      <c r="AB15" s="1">
        <v>25.92</v>
      </c>
      <c r="AC15" s="1">
        <v>674</v>
      </c>
      <c r="AD15" s="1">
        <v>73.05</v>
      </c>
      <c r="AE15" s="1">
        <v>43979</v>
      </c>
    </row>
    <row r="16" spans="1:31">
      <c r="A16" s="1" t="s">
        <v>44</v>
      </c>
      <c r="B16" s="1">
        <v>46</v>
      </c>
      <c r="C16" s="1">
        <v>57</v>
      </c>
      <c r="D16" s="1">
        <v>26</v>
      </c>
      <c r="E16" s="1">
        <v>0</v>
      </c>
      <c r="F16" s="1">
        <v>19</v>
      </c>
      <c r="G16" s="1">
        <v>1</v>
      </c>
      <c r="H16" s="1">
        <v>0</v>
      </c>
      <c r="I16" s="1">
        <v>0</v>
      </c>
      <c r="J16" s="1">
        <v>15</v>
      </c>
      <c r="K16" s="1">
        <v>58</v>
      </c>
      <c r="L16" s="1">
        <v>45</v>
      </c>
      <c r="M16" s="1">
        <v>0</v>
      </c>
      <c r="N16" s="1">
        <v>0</v>
      </c>
      <c r="O16" s="1">
        <v>7</v>
      </c>
      <c r="P16" s="1">
        <v>3</v>
      </c>
      <c r="Q16" s="1">
        <v>23</v>
      </c>
      <c r="R16" s="1">
        <v>72</v>
      </c>
      <c r="S16" s="1">
        <v>0</v>
      </c>
      <c r="T16" s="1">
        <v>0</v>
      </c>
      <c r="U16" s="1">
        <v>20</v>
      </c>
      <c r="V16" s="1">
        <v>87</v>
      </c>
      <c r="W16" s="1">
        <v>89</v>
      </c>
      <c r="X16" s="1">
        <v>0</v>
      </c>
      <c r="Y16" s="1">
        <v>44</v>
      </c>
      <c r="Z16" s="1">
        <v>5</v>
      </c>
      <c r="AA16" s="1">
        <v>11</v>
      </c>
      <c r="AB16" s="1">
        <v>24.15</v>
      </c>
      <c r="AC16" s="1">
        <v>628</v>
      </c>
      <c r="AD16" s="1">
        <v>53.38</v>
      </c>
      <c r="AE16" s="1">
        <v>32133</v>
      </c>
    </row>
    <row r="17" spans="1:31">
      <c r="A17" s="1" t="s">
        <v>45</v>
      </c>
      <c r="B17" s="1">
        <v>41</v>
      </c>
      <c r="C17" s="1">
        <v>47</v>
      </c>
      <c r="D17" s="1">
        <v>215</v>
      </c>
      <c r="E17" s="1">
        <v>210</v>
      </c>
      <c r="F17" s="1">
        <v>254</v>
      </c>
      <c r="G17" s="1">
        <v>227</v>
      </c>
      <c r="H17" s="1">
        <v>0</v>
      </c>
      <c r="I17" s="1">
        <v>39</v>
      </c>
      <c r="J17" s="1">
        <v>190</v>
      </c>
      <c r="K17" s="1">
        <v>229</v>
      </c>
      <c r="L17" s="1">
        <v>156</v>
      </c>
      <c r="M17" s="1">
        <v>178</v>
      </c>
      <c r="N17" s="1">
        <v>73</v>
      </c>
      <c r="O17" s="1">
        <v>174</v>
      </c>
      <c r="P17" s="1">
        <v>184</v>
      </c>
      <c r="Q17" s="1">
        <v>19</v>
      </c>
      <c r="R17" s="1">
        <v>179</v>
      </c>
      <c r="S17" s="1">
        <v>53</v>
      </c>
      <c r="T17" s="1">
        <v>26</v>
      </c>
      <c r="U17" s="1">
        <v>123</v>
      </c>
      <c r="V17" s="1">
        <v>94</v>
      </c>
      <c r="W17" s="1">
        <v>61</v>
      </c>
      <c r="X17" s="1">
        <v>29</v>
      </c>
      <c r="Y17" s="1">
        <v>25</v>
      </c>
      <c r="Z17" s="1">
        <v>65</v>
      </c>
      <c r="AA17" s="1">
        <v>9</v>
      </c>
      <c r="AB17" s="1">
        <v>111.54</v>
      </c>
      <c r="AC17" s="1">
        <v>2900</v>
      </c>
      <c r="AD17" s="1">
        <v>163.26</v>
      </c>
      <c r="AE17" s="1">
        <v>98282</v>
      </c>
    </row>
    <row r="18" spans="1:31">
      <c r="A18" s="1" t="s">
        <v>46</v>
      </c>
      <c r="B18" s="1">
        <v>27</v>
      </c>
      <c r="C18" s="1">
        <v>35</v>
      </c>
      <c r="D18" s="1">
        <v>83</v>
      </c>
      <c r="E18" s="1">
        <v>114</v>
      </c>
      <c r="F18" s="1">
        <v>115</v>
      </c>
      <c r="G18" s="1">
        <v>92</v>
      </c>
      <c r="H18" s="1">
        <v>0</v>
      </c>
      <c r="I18" s="1">
        <v>25</v>
      </c>
      <c r="J18" s="1">
        <v>85</v>
      </c>
      <c r="K18" s="1">
        <v>73</v>
      </c>
      <c r="L18" s="1">
        <v>60</v>
      </c>
      <c r="M18" s="1">
        <v>61</v>
      </c>
      <c r="N18" s="1">
        <v>42</v>
      </c>
      <c r="O18" s="1">
        <v>56</v>
      </c>
      <c r="P18" s="1">
        <v>86</v>
      </c>
      <c r="Q18" s="1">
        <v>19</v>
      </c>
      <c r="R18" s="1">
        <v>80</v>
      </c>
      <c r="S18" s="1">
        <v>31</v>
      </c>
      <c r="T18" s="1">
        <v>22</v>
      </c>
      <c r="U18" s="1">
        <v>44</v>
      </c>
      <c r="V18" s="1">
        <v>32</v>
      </c>
      <c r="W18" s="1">
        <v>23</v>
      </c>
      <c r="X18" s="1">
        <v>21</v>
      </c>
      <c r="Y18" s="1">
        <v>25</v>
      </c>
      <c r="Z18" s="1">
        <v>34</v>
      </c>
      <c r="AA18" s="1">
        <v>7</v>
      </c>
      <c r="AB18" s="1">
        <v>49.69</v>
      </c>
      <c r="AC18" s="1">
        <v>1292</v>
      </c>
      <c r="AD18" s="1">
        <v>73.87</v>
      </c>
      <c r="AE18" s="1">
        <v>44472</v>
      </c>
    </row>
    <row r="19" spans="1:31">
      <c r="A19" s="1" t="s">
        <v>47</v>
      </c>
      <c r="B19" s="1">
        <v>156</v>
      </c>
      <c r="C19" s="1">
        <v>81</v>
      </c>
      <c r="D19" s="1">
        <v>146</v>
      </c>
      <c r="E19" s="1">
        <v>164</v>
      </c>
      <c r="F19" s="1">
        <v>158</v>
      </c>
      <c r="G19" s="1">
        <v>133</v>
      </c>
      <c r="H19" s="1">
        <v>0</v>
      </c>
      <c r="I19" s="1">
        <v>102</v>
      </c>
      <c r="J19" s="1">
        <v>123</v>
      </c>
      <c r="K19" s="1">
        <v>100</v>
      </c>
      <c r="L19" s="1">
        <v>92</v>
      </c>
      <c r="M19" s="1">
        <v>53</v>
      </c>
      <c r="N19" s="1">
        <v>67</v>
      </c>
      <c r="O19" s="1">
        <v>98</v>
      </c>
      <c r="P19" s="1">
        <v>158</v>
      </c>
      <c r="Q19" s="1">
        <v>43</v>
      </c>
      <c r="R19" s="1">
        <v>105</v>
      </c>
      <c r="S19" s="1">
        <v>63</v>
      </c>
      <c r="T19" s="1">
        <v>38</v>
      </c>
      <c r="U19" s="1">
        <v>58</v>
      </c>
      <c r="V19" s="1">
        <v>22</v>
      </c>
      <c r="W19" s="1">
        <v>37</v>
      </c>
      <c r="X19" s="1">
        <v>47</v>
      </c>
      <c r="Y19" s="1">
        <v>22</v>
      </c>
      <c r="Z19" s="1">
        <v>55</v>
      </c>
      <c r="AA19" s="1">
        <v>58</v>
      </c>
      <c r="AB19" s="1">
        <v>83.81</v>
      </c>
      <c r="AC19" s="1">
        <v>2179</v>
      </c>
      <c r="AD19" s="1">
        <v>117.73</v>
      </c>
      <c r="AE19" s="1">
        <v>70872</v>
      </c>
    </row>
    <row r="20" spans="1:31">
      <c r="A20" s="1" t="s">
        <v>48</v>
      </c>
      <c r="B20" s="1">
        <v>161</v>
      </c>
      <c r="C20" s="1">
        <v>82</v>
      </c>
      <c r="D20" s="1">
        <v>153</v>
      </c>
      <c r="E20" s="1">
        <v>170</v>
      </c>
      <c r="F20" s="1">
        <v>172</v>
      </c>
      <c r="G20" s="1">
        <v>145</v>
      </c>
      <c r="H20" s="1">
        <v>4</v>
      </c>
      <c r="I20" s="1">
        <v>107</v>
      </c>
      <c r="J20" s="1">
        <v>141</v>
      </c>
      <c r="K20" s="1">
        <v>125</v>
      </c>
      <c r="L20" s="1">
        <v>107</v>
      </c>
      <c r="M20" s="1">
        <v>64</v>
      </c>
      <c r="N20" s="1">
        <v>91</v>
      </c>
      <c r="O20" s="1">
        <v>110</v>
      </c>
      <c r="P20" s="1">
        <v>204</v>
      </c>
      <c r="Q20" s="1">
        <v>54</v>
      </c>
      <c r="R20" s="1">
        <v>127</v>
      </c>
      <c r="S20" s="1">
        <v>67</v>
      </c>
      <c r="T20" s="1">
        <v>47</v>
      </c>
      <c r="U20" s="1">
        <v>61</v>
      </c>
      <c r="V20" s="1">
        <v>43</v>
      </c>
      <c r="W20" s="1">
        <v>70</v>
      </c>
      <c r="X20" s="1">
        <v>52</v>
      </c>
      <c r="Y20" s="1">
        <v>32</v>
      </c>
      <c r="Z20" s="1">
        <v>60</v>
      </c>
      <c r="AA20" s="1">
        <v>53</v>
      </c>
      <c r="AB20" s="1">
        <v>96.23</v>
      </c>
      <c r="AC20" s="1">
        <v>2502</v>
      </c>
      <c r="AD20" s="1">
        <v>113.31</v>
      </c>
      <c r="AE20" s="1">
        <v>68213</v>
      </c>
    </row>
    <row r="21" spans="1:31">
      <c r="A21" s="1" t="s">
        <v>49</v>
      </c>
      <c r="B21" s="1">
        <v>155</v>
      </c>
      <c r="C21" s="1">
        <v>81</v>
      </c>
      <c r="D21" s="1">
        <v>152</v>
      </c>
      <c r="E21" s="1">
        <v>167</v>
      </c>
      <c r="F21" s="1">
        <v>168</v>
      </c>
      <c r="G21" s="1">
        <v>144</v>
      </c>
      <c r="H21" s="1">
        <v>3</v>
      </c>
      <c r="I21" s="1">
        <v>106</v>
      </c>
      <c r="J21" s="1">
        <v>141</v>
      </c>
      <c r="K21" s="1">
        <v>121</v>
      </c>
      <c r="L21" s="1">
        <v>104</v>
      </c>
      <c r="M21" s="1">
        <v>62</v>
      </c>
      <c r="N21" s="1">
        <v>80</v>
      </c>
      <c r="O21" s="1">
        <v>110</v>
      </c>
      <c r="P21" s="1">
        <v>204</v>
      </c>
      <c r="Q21" s="1">
        <v>51</v>
      </c>
      <c r="R21" s="1">
        <v>112</v>
      </c>
      <c r="S21" s="1">
        <v>65</v>
      </c>
      <c r="T21" s="1">
        <v>40</v>
      </c>
      <c r="U21" s="1">
        <v>59</v>
      </c>
      <c r="V21" s="1">
        <v>39</v>
      </c>
      <c r="W21" s="1">
        <v>64</v>
      </c>
      <c r="X21" s="1">
        <v>51</v>
      </c>
      <c r="Y21" s="1">
        <v>32</v>
      </c>
      <c r="Z21" s="1">
        <v>59</v>
      </c>
      <c r="AA21" s="1">
        <v>51</v>
      </c>
      <c r="AB21" s="1">
        <v>93.12</v>
      </c>
      <c r="AC21" s="1">
        <v>2421</v>
      </c>
      <c r="AD21" s="1">
        <v>88.99</v>
      </c>
      <c r="AE21" s="1">
        <v>53570</v>
      </c>
    </row>
    <row r="22" spans="1:31">
      <c r="A22" s="1" t="s">
        <v>50</v>
      </c>
      <c r="B22" s="1">
        <v>15</v>
      </c>
      <c r="C22" s="1">
        <v>14</v>
      </c>
      <c r="D22" s="1">
        <v>12</v>
      </c>
      <c r="E22" s="1">
        <v>72</v>
      </c>
      <c r="F22" s="1">
        <v>17</v>
      </c>
      <c r="G22" s="1">
        <v>33</v>
      </c>
      <c r="H22" s="1">
        <v>1</v>
      </c>
      <c r="I22" s="1">
        <v>17</v>
      </c>
      <c r="J22" s="1">
        <v>27</v>
      </c>
      <c r="K22" s="1">
        <v>36</v>
      </c>
      <c r="L22" s="1">
        <v>65</v>
      </c>
      <c r="M22" s="1">
        <v>13</v>
      </c>
      <c r="N22" s="1">
        <v>50</v>
      </c>
      <c r="O22" s="1">
        <v>25</v>
      </c>
      <c r="P22" s="1">
        <v>31</v>
      </c>
      <c r="Q22" s="1">
        <v>22</v>
      </c>
      <c r="R22" s="1">
        <v>78</v>
      </c>
      <c r="S22" s="1">
        <v>20</v>
      </c>
      <c r="T22" s="1">
        <v>23</v>
      </c>
      <c r="U22" s="1">
        <v>17</v>
      </c>
      <c r="V22" s="1">
        <v>17</v>
      </c>
      <c r="W22" s="1">
        <v>23</v>
      </c>
      <c r="X22" s="1">
        <v>33</v>
      </c>
      <c r="Y22" s="1">
        <v>0</v>
      </c>
      <c r="Z22" s="1">
        <v>7</v>
      </c>
      <c r="AA22" s="1">
        <v>2</v>
      </c>
      <c r="AB22" s="1">
        <v>25.77</v>
      </c>
      <c r="AC22" s="1">
        <v>670</v>
      </c>
      <c r="AD22" s="1">
        <v>46.14</v>
      </c>
      <c r="AE22" s="1">
        <v>27777</v>
      </c>
    </row>
    <row r="23" spans="1:31">
      <c r="A23" s="1" t="s">
        <v>51</v>
      </c>
      <c r="B23" s="1">
        <v>47</v>
      </c>
      <c r="C23" s="1">
        <v>65</v>
      </c>
      <c r="D23" s="1">
        <v>38</v>
      </c>
      <c r="E23" s="1">
        <v>86</v>
      </c>
      <c r="F23" s="1">
        <v>60</v>
      </c>
      <c r="G23" s="1">
        <v>90</v>
      </c>
      <c r="H23" s="1">
        <v>4</v>
      </c>
      <c r="I23" s="1">
        <v>35</v>
      </c>
      <c r="J23" s="1">
        <v>75</v>
      </c>
      <c r="K23" s="1">
        <v>93</v>
      </c>
      <c r="L23" s="1">
        <v>97</v>
      </c>
      <c r="M23" s="1">
        <v>54</v>
      </c>
      <c r="N23" s="1">
        <v>67</v>
      </c>
      <c r="O23" s="1">
        <v>110</v>
      </c>
      <c r="P23" s="1">
        <v>201</v>
      </c>
      <c r="Q23" s="1">
        <v>36</v>
      </c>
      <c r="R23" s="1">
        <v>107</v>
      </c>
      <c r="S23" s="1">
        <v>31</v>
      </c>
      <c r="T23" s="1">
        <v>15</v>
      </c>
      <c r="U23" s="1">
        <v>35</v>
      </c>
      <c r="V23" s="1">
        <v>26</v>
      </c>
      <c r="W23" s="1">
        <v>29</v>
      </c>
      <c r="X23" s="1">
        <v>28</v>
      </c>
      <c r="Y23" s="1">
        <v>32</v>
      </c>
      <c r="Z23" s="1">
        <v>35</v>
      </c>
      <c r="AA23" s="1">
        <v>53</v>
      </c>
      <c r="AB23" s="1">
        <v>59.58</v>
      </c>
      <c r="AC23" s="1">
        <v>1549</v>
      </c>
      <c r="AD23" s="1">
        <v>79.260000000000005</v>
      </c>
      <c r="AE23" s="1">
        <v>47715</v>
      </c>
    </row>
    <row r="24" spans="1:31">
      <c r="A24" s="1" t="s">
        <v>52</v>
      </c>
      <c r="B24" s="1">
        <v>46</v>
      </c>
      <c r="C24" s="1">
        <v>64</v>
      </c>
      <c r="D24" s="1">
        <v>37</v>
      </c>
      <c r="E24" s="1">
        <v>84</v>
      </c>
      <c r="F24" s="1">
        <v>53</v>
      </c>
      <c r="G24" s="1">
        <v>88</v>
      </c>
      <c r="H24" s="1">
        <v>3</v>
      </c>
      <c r="I24" s="1">
        <v>32</v>
      </c>
      <c r="J24" s="1">
        <v>74</v>
      </c>
      <c r="K24" s="1">
        <v>87</v>
      </c>
      <c r="L24" s="1">
        <v>90</v>
      </c>
      <c r="M24" s="1">
        <v>50</v>
      </c>
      <c r="N24" s="1">
        <v>54</v>
      </c>
      <c r="O24" s="1">
        <v>110</v>
      </c>
      <c r="P24" s="1">
        <v>201</v>
      </c>
      <c r="Q24" s="1">
        <v>35</v>
      </c>
      <c r="R24" s="1">
        <v>93</v>
      </c>
      <c r="S24" s="1">
        <v>30</v>
      </c>
      <c r="T24" s="1">
        <v>15</v>
      </c>
      <c r="U24" s="1">
        <v>33</v>
      </c>
      <c r="V24" s="1">
        <v>23</v>
      </c>
      <c r="W24" s="1">
        <v>28</v>
      </c>
      <c r="X24" s="1">
        <v>27</v>
      </c>
      <c r="Y24" s="1">
        <v>32</v>
      </c>
      <c r="Z24" s="1">
        <v>34</v>
      </c>
      <c r="AA24" s="1">
        <v>51</v>
      </c>
      <c r="AB24" s="1">
        <v>56.69</v>
      </c>
      <c r="AC24" s="1">
        <v>1474</v>
      </c>
      <c r="AD24" s="1">
        <v>62.84</v>
      </c>
      <c r="AE24" s="1">
        <v>37831</v>
      </c>
    </row>
    <row r="25" spans="1:31">
      <c r="A25" s="1" t="s">
        <v>53</v>
      </c>
      <c r="B25" s="1">
        <v>4</v>
      </c>
      <c r="C25" s="1">
        <v>11</v>
      </c>
      <c r="D25" s="1">
        <v>4</v>
      </c>
      <c r="E25" s="1">
        <v>40</v>
      </c>
      <c r="F25" s="1">
        <v>11</v>
      </c>
      <c r="G25" s="1">
        <v>23</v>
      </c>
      <c r="H25" s="1">
        <v>1</v>
      </c>
      <c r="I25" s="1">
        <v>13</v>
      </c>
      <c r="J25" s="1">
        <v>2</v>
      </c>
      <c r="K25" s="1">
        <v>34</v>
      </c>
      <c r="L25" s="1">
        <v>59</v>
      </c>
      <c r="M25" s="1">
        <v>10</v>
      </c>
      <c r="N25" s="1">
        <v>33</v>
      </c>
      <c r="O25" s="1">
        <v>25</v>
      </c>
      <c r="P25" s="1">
        <v>30</v>
      </c>
      <c r="Q25" s="1">
        <v>15</v>
      </c>
      <c r="R25" s="1">
        <v>74</v>
      </c>
      <c r="S25" s="1">
        <v>12</v>
      </c>
      <c r="T25" s="1">
        <v>7</v>
      </c>
      <c r="U25" s="1">
        <v>8</v>
      </c>
      <c r="V25" s="1">
        <v>12</v>
      </c>
      <c r="W25" s="1">
        <v>7</v>
      </c>
      <c r="X25" s="1">
        <v>8</v>
      </c>
      <c r="Y25" s="1">
        <v>0</v>
      </c>
      <c r="Z25" s="1">
        <v>7</v>
      </c>
      <c r="AA25" s="1">
        <v>2</v>
      </c>
      <c r="AB25" s="1">
        <v>17.38</v>
      </c>
      <c r="AC25" s="1">
        <v>452</v>
      </c>
      <c r="AD25" s="1">
        <v>30.62</v>
      </c>
      <c r="AE25" s="1">
        <v>18435</v>
      </c>
    </row>
    <row r="26" spans="1:31">
      <c r="A26" s="1" t="s">
        <v>54</v>
      </c>
      <c r="B26" s="1">
        <v>49</v>
      </c>
      <c r="C26" s="1">
        <v>35</v>
      </c>
      <c r="D26" s="1">
        <v>27</v>
      </c>
      <c r="E26" s="1">
        <v>59</v>
      </c>
      <c r="F26" s="1">
        <v>37</v>
      </c>
      <c r="G26" s="1">
        <v>41</v>
      </c>
      <c r="H26" s="1">
        <v>4</v>
      </c>
      <c r="I26" s="1">
        <v>26</v>
      </c>
      <c r="J26" s="1">
        <v>86</v>
      </c>
      <c r="K26" s="1">
        <v>64</v>
      </c>
      <c r="L26" s="1">
        <v>85</v>
      </c>
      <c r="M26" s="1">
        <v>37</v>
      </c>
      <c r="N26" s="1">
        <v>33</v>
      </c>
      <c r="O26" s="1">
        <v>93</v>
      </c>
      <c r="P26" s="1">
        <v>113</v>
      </c>
      <c r="Q26" s="1">
        <v>43</v>
      </c>
      <c r="R26" s="1">
        <v>96</v>
      </c>
      <c r="S26" s="1">
        <v>27</v>
      </c>
      <c r="T26" s="1">
        <v>27</v>
      </c>
      <c r="U26" s="1">
        <v>31</v>
      </c>
      <c r="V26" s="1">
        <v>21</v>
      </c>
      <c r="W26" s="1">
        <v>25</v>
      </c>
      <c r="X26" s="1">
        <v>33</v>
      </c>
      <c r="Y26" s="1">
        <v>11</v>
      </c>
      <c r="Z26" s="1">
        <v>18</v>
      </c>
      <c r="AA26" s="1">
        <v>12</v>
      </c>
      <c r="AB26" s="1">
        <v>43.58</v>
      </c>
      <c r="AC26" s="1">
        <v>1133</v>
      </c>
      <c r="AD26" s="1">
        <v>72.02</v>
      </c>
      <c r="AE26" s="1">
        <v>43354</v>
      </c>
    </row>
    <row r="27" spans="1:31">
      <c r="A27" s="1" t="s">
        <v>55</v>
      </c>
      <c r="B27" s="1">
        <v>21</v>
      </c>
      <c r="C27" s="1">
        <v>35</v>
      </c>
      <c r="D27" s="1">
        <v>24</v>
      </c>
      <c r="E27" s="1">
        <v>59</v>
      </c>
      <c r="F27" s="1">
        <v>35</v>
      </c>
      <c r="G27" s="1">
        <v>41</v>
      </c>
      <c r="H27" s="1">
        <v>3</v>
      </c>
      <c r="I27" s="1">
        <v>26</v>
      </c>
      <c r="J27" s="1">
        <v>86</v>
      </c>
      <c r="K27" s="1">
        <v>63</v>
      </c>
      <c r="L27" s="1">
        <v>85</v>
      </c>
      <c r="M27" s="1">
        <v>32</v>
      </c>
      <c r="N27" s="1">
        <v>33</v>
      </c>
      <c r="O27" s="1">
        <v>93</v>
      </c>
      <c r="P27" s="1">
        <v>88</v>
      </c>
      <c r="Q27" s="1">
        <v>29</v>
      </c>
      <c r="R27" s="1">
        <v>92</v>
      </c>
      <c r="S27" s="1">
        <v>26</v>
      </c>
      <c r="T27" s="1">
        <v>14</v>
      </c>
      <c r="U27" s="1">
        <v>29</v>
      </c>
      <c r="V27" s="1">
        <v>20</v>
      </c>
      <c r="W27" s="1">
        <v>24</v>
      </c>
      <c r="X27" s="1">
        <v>25</v>
      </c>
      <c r="Y27" s="1">
        <v>11</v>
      </c>
      <c r="Z27" s="1">
        <v>15</v>
      </c>
      <c r="AA27" s="1">
        <v>12</v>
      </c>
      <c r="AB27" s="1">
        <v>39.270000000000003</v>
      </c>
      <c r="AC27" s="1">
        <v>1021</v>
      </c>
      <c r="AD27" s="1">
        <v>59</v>
      </c>
      <c r="AE27" s="1">
        <v>35519</v>
      </c>
    </row>
    <row r="28" spans="1:31">
      <c r="A28" s="1" t="s">
        <v>56</v>
      </c>
      <c r="B28" s="1">
        <v>0</v>
      </c>
      <c r="C28" s="1">
        <v>0</v>
      </c>
      <c r="D28" s="1">
        <v>20</v>
      </c>
      <c r="E28" s="1">
        <v>11</v>
      </c>
      <c r="F28" s="1">
        <v>20</v>
      </c>
      <c r="G28" s="1">
        <v>20</v>
      </c>
      <c r="H28" s="1">
        <v>0</v>
      </c>
      <c r="I28" s="1">
        <v>23</v>
      </c>
      <c r="J28" s="1">
        <v>25</v>
      </c>
      <c r="K28" s="1">
        <v>14</v>
      </c>
      <c r="L28" s="1">
        <v>60</v>
      </c>
      <c r="M28" s="1">
        <v>0</v>
      </c>
      <c r="N28" s="1">
        <v>0</v>
      </c>
      <c r="O28" s="1">
        <v>4</v>
      </c>
      <c r="P28" s="1">
        <v>38</v>
      </c>
      <c r="Q28" s="1">
        <v>0</v>
      </c>
      <c r="R28" s="1">
        <v>63</v>
      </c>
      <c r="S28" s="1">
        <v>34</v>
      </c>
      <c r="T28" s="1">
        <v>0</v>
      </c>
      <c r="U28" s="1">
        <v>7</v>
      </c>
      <c r="V28" s="1">
        <v>0</v>
      </c>
      <c r="W28" s="1">
        <v>0</v>
      </c>
      <c r="X28" s="1">
        <v>11</v>
      </c>
      <c r="Y28" s="1">
        <v>5</v>
      </c>
      <c r="Z28" s="1">
        <v>31</v>
      </c>
      <c r="AA28" s="1">
        <v>1</v>
      </c>
      <c r="AB28" s="1">
        <v>14.88</v>
      </c>
      <c r="AC28" s="1">
        <v>387</v>
      </c>
      <c r="AD28" s="1">
        <v>8.65</v>
      </c>
      <c r="AE28" s="1">
        <v>5208</v>
      </c>
    </row>
    <row r="29" spans="1:31">
      <c r="A29" s="1" t="s">
        <v>57</v>
      </c>
      <c r="B29" s="1">
        <v>0</v>
      </c>
      <c r="C29" s="1">
        <v>0</v>
      </c>
      <c r="D29" s="1">
        <v>16</v>
      </c>
      <c r="E29" s="1">
        <v>6</v>
      </c>
      <c r="F29" s="1">
        <v>13</v>
      </c>
      <c r="G29" s="1">
        <v>10</v>
      </c>
      <c r="H29" s="1">
        <v>0</v>
      </c>
      <c r="I29" s="1">
        <v>15</v>
      </c>
      <c r="J29" s="1">
        <v>15</v>
      </c>
      <c r="K29" s="1">
        <v>10</v>
      </c>
      <c r="L29" s="1">
        <v>39</v>
      </c>
      <c r="M29" s="1">
        <v>0</v>
      </c>
      <c r="N29" s="1">
        <v>0</v>
      </c>
      <c r="O29" s="1">
        <v>4</v>
      </c>
      <c r="P29" s="1">
        <v>20</v>
      </c>
      <c r="Q29" s="1">
        <v>0</v>
      </c>
      <c r="R29" s="1">
        <v>31</v>
      </c>
      <c r="S29" s="1">
        <v>16</v>
      </c>
      <c r="T29" s="1">
        <v>0</v>
      </c>
      <c r="U29" s="1">
        <v>7</v>
      </c>
      <c r="V29" s="1">
        <v>0</v>
      </c>
      <c r="W29" s="1">
        <v>0</v>
      </c>
      <c r="X29" s="1">
        <v>11</v>
      </c>
      <c r="Y29" s="1">
        <v>5</v>
      </c>
      <c r="Z29" s="1">
        <v>25</v>
      </c>
      <c r="AA29" s="1">
        <v>1</v>
      </c>
      <c r="AB29" s="1">
        <v>9.3800000000000008</v>
      </c>
      <c r="AC29" s="1">
        <v>244</v>
      </c>
      <c r="AD29" s="1">
        <v>5.92</v>
      </c>
      <c r="AE29" s="1">
        <v>3564</v>
      </c>
    </row>
    <row r="30" spans="1:31">
      <c r="A30" s="1" t="s">
        <v>58</v>
      </c>
      <c r="B30" s="1">
        <v>231</v>
      </c>
      <c r="C30" s="1">
        <v>84</v>
      </c>
      <c r="D30" s="1">
        <v>216</v>
      </c>
      <c r="E30" s="1">
        <v>204</v>
      </c>
      <c r="F30" s="1">
        <v>213</v>
      </c>
      <c r="G30" s="1">
        <v>188</v>
      </c>
      <c r="H30" s="1">
        <v>596</v>
      </c>
      <c r="I30" s="1">
        <v>171</v>
      </c>
      <c r="J30" s="1">
        <v>211</v>
      </c>
      <c r="K30" s="1">
        <v>186</v>
      </c>
      <c r="L30" s="1">
        <v>117</v>
      </c>
      <c r="M30" s="1">
        <v>95</v>
      </c>
      <c r="N30" s="1">
        <v>138</v>
      </c>
      <c r="O30" s="1">
        <v>85</v>
      </c>
      <c r="P30" s="1">
        <v>184</v>
      </c>
      <c r="Q30" s="1">
        <v>83</v>
      </c>
      <c r="R30" s="1">
        <v>207</v>
      </c>
      <c r="S30" s="1">
        <v>114</v>
      </c>
      <c r="T30" s="1">
        <v>84</v>
      </c>
      <c r="U30" s="1">
        <v>122</v>
      </c>
      <c r="V30" s="1">
        <v>72</v>
      </c>
      <c r="W30" s="1">
        <v>94</v>
      </c>
      <c r="X30" s="1">
        <v>87</v>
      </c>
      <c r="Y30" s="1">
        <v>42</v>
      </c>
      <c r="Z30" s="1">
        <v>107</v>
      </c>
      <c r="AA30" s="1">
        <v>101</v>
      </c>
      <c r="AB30" s="1">
        <v>155.08000000000001</v>
      </c>
      <c r="AC30" s="1">
        <v>4032</v>
      </c>
      <c r="AD30" s="1">
        <v>172.84</v>
      </c>
      <c r="AE30" s="1">
        <v>104052</v>
      </c>
    </row>
    <row r="31" spans="1:31">
      <c r="A31" s="1" t="s">
        <v>59</v>
      </c>
      <c r="B31" s="1">
        <v>144</v>
      </c>
      <c r="C31" s="1">
        <v>34</v>
      </c>
      <c r="D31" s="1">
        <v>85</v>
      </c>
      <c r="E31" s="1">
        <v>95</v>
      </c>
      <c r="F31" s="1">
        <v>82</v>
      </c>
      <c r="G31" s="1">
        <v>78</v>
      </c>
      <c r="H31" s="1">
        <v>303</v>
      </c>
      <c r="I31" s="1">
        <v>52</v>
      </c>
      <c r="J31" s="1">
        <v>87</v>
      </c>
      <c r="K31" s="1">
        <v>69</v>
      </c>
      <c r="L31" s="1">
        <v>52</v>
      </c>
      <c r="M31" s="1">
        <v>45</v>
      </c>
      <c r="N31" s="1">
        <v>36</v>
      </c>
      <c r="O31" s="1">
        <v>33</v>
      </c>
      <c r="P31" s="1">
        <v>66</v>
      </c>
      <c r="Q31" s="1">
        <v>25</v>
      </c>
      <c r="R31" s="1">
        <v>81</v>
      </c>
      <c r="S31" s="1">
        <v>34</v>
      </c>
      <c r="T31" s="1">
        <v>29</v>
      </c>
      <c r="U31" s="1">
        <v>29</v>
      </c>
      <c r="V31" s="1">
        <v>28</v>
      </c>
      <c r="W31" s="1">
        <v>42</v>
      </c>
      <c r="X31" s="1">
        <v>22</v>
      </c>
      <c r="Y31" s="1">
        <v>13</v>
      </c>
      <c r="Z31" s="1">
        <v>26</v>
      </c>
      <c r="AA31" s="1">
        <v>31</v>
      </c>
      <c r="AB31" s="1">
        <v>62.35</v>
      </c>
      <c r="AC31" s="1">
        <v>1621</v>
      </c>
      <c r="AD31" s="1">
        <v>82.32</v>
      </c>
      <c r="AE31" s="1">
        <v>49555</v>
      </c>
    </row>
    <row r="32" spans="1:31">
      <c r="A32" s="1" t="s">
        <v>60</v>
      </c>
      <c r="B32" s="1">
        <v>105</v>
      </c>
      <c r="C32" s="1">
        <v>17</v>
      </c>
      <c r="D32" s="1">
        <v>47</v>
      </c>
      <c r="E32" s="1">
        <v>49</v>
      </c>
      <c r="F32" s="1">
        <v>36</v>
      </c>
      <c r="G32" s="1">
        <v>37</v>
      </c>
      <c r="H32" s="1">
        <v>243</v>
      </c>
      <c r="I32" s="1">
        <v>23</v>
      </c>
      <c r="J32" s="1">
        <v>31</v>
      </c>
      <c r="K32" s="1">
        <v>31</v>
      </c>
      <c r="L32" s="1">
        <v>30</v>
      </c>
      <c r="M32" s="1">
        <v>27</v>
      </c>
      <c r="N32" s="1">
        <v>19</v>
      </c>
      <c r="O32" s="1">
        <v>17</v>
      </c>
      <c r="P32" s="1">
        <v>36</v>
      </c>
      <c r="Q32" s="1">
        <v>9</v>
      </c>
      <c r="R32" s="1">
        <v>35</v>
      </c>
      <c r="S32" s="1">
        <v>16</v>
      </c>
      <c r="T32" s="1">
        <v>15</v>
      </c>
      <c r="U32" s="1">
        <v>10</v>
      </c>
      <c r="V32" s="1">
        <v>16</v>
      </c>
      <c r="W32" s="1">
        <v>23</v>
      </c>
      <c r="X32" s="1">
        <v>6</v>
      </c>
      <c r="Y32" s="1">
        <v>6</v>
      </c>
      <c r="Z32" s="1">
        <v>13</v>
      </c>
      <c r="AA32" s="1">
        <v>13</v>
      </c>
      <c r="AB32" s="1">
        <v>35</v>
      </c>
      <c r="AC32" s="1">
        <v>910</v>
      </c>
      <c r="AD32" s="1">
        <v>46.58</v>
      </c>
      <c r="AE32" s="1">
        <v>28042</v>
      </c>
    </row>
    <row r="33" spans="1:31">
      <c r="A33" s="1" t="s">
        <v>61</v>
      </c>
      <c r="B33" s="1">
        <v>1076</v>
      </c>
      <c r="C33" s="1">
        <v>249</v>
      </c>
      <c r="D33" s="1">
        <v>595</v>
      </c>
      <c r="E33" s="1">
        <v>608</v>
      </c>
      <c r="F33" s="1">
        <v>538</v>
      </c>
      <c r="G33" s="1">
        <v>507</v>
      </c>
      <c r="H33" s="1">
        <v>2525</v>
      </c>
      <c r="I33" s="1">
        <v>372</v>
      </c>
      <c r="J33" s="1">
        <v>546</v>
      </c>
      <c r="K33" s="1">
        <v>475</v>
      </c>
      <c r="L33" s="1">
        <v>351</v>
      </c>
      <c r="M33" s="1">
        <v>304</v>
      </c>
      <c r="N33" s="1">
        <v>296</v>
      </c>
      <c r="O33" s="1">
        <v>231</v>
      </c>
      <c r="P33" s="1">
        <v>519</v>
      </c>
      <c r="Q33" s="1">
        <v>182</v>
      </c>
      <c r="R33" s="1">
        <v>543</v>
      </c>
      <c r="S33" s="1">
        <v>276</v>
      </c>
      <c r="T33" s="1">
        <v>205</v>
      </c>
      <c r="U33" s="1">
        <v>237</v>
      </c>
      <c r="V33" s="1">
        <v>201</v>
      </c>
      <c r="W33" s="1">
        <v>321</v>
      </c>
      <c r="X33" s="1">
        <v>164</v>
      </c>
      <c r="Y33" s="1">
        <v>97</v>
      </c>
      <c r="Z33" s="1">
        <v>208</v>
      </c>
      <c r="AA33" s="1">
        <v>229</v>
      </c>
      <c r="AB33" s="1">
        <v>455.96</v>
      </c>
      <c r="AC33" s="1">
        <v>11855</v>
      </c>
      <c r="AD33" s="1">
        <v>612.54</v>
      </c>
      <c r="AE33" s="1">
        <v>368751</v>
      </c>
    </row>
    <row r="34" spans="1:31">
      <c r="A34" s="1" t="s">
        <v>62</v>
      </c>
      <c r="B34" s="1">
        <v>227</v>
      </c>
      <c r="C34" s="1">
        <v>78</v>
      </c>
      <c r="D34" s="1">
        <v>214</v>
      </c>
      <c r="E34" s="1">
        <v>197</v>
      </c>
      <c r="F34" s="1">
        <v>205</v>
      </c>
      <c r="G34" s="1">
        <v>184</v>
      </c>
      <c r="H34" s="1">
        <v>588</v>
      </c>
      <c r="I34" s="1">
        <v>167</v>
      </c>
      <c r="J34" s="1">
        <v>175</v>
      </c>
      <c r="K34" s="1">
        <v>170</v>
      </c>
      <c r="L34" s="1">
        <v>109</v>
      </c>
      <c r="M34" s="1">
        <v>93</v>
      </c>
      <c r="N34" s="1">
        <v>137</v>
      </c>
      <c r="O34" s="1">
        <v>72</v>
      </c>
      <c r="P34" s="1">
        <v>165</v>
      </c>
      <c r="Q34" s="1">
        <v>73</v>
      </c>
      <c r="R34" s="1">
        <v>184</v>
      </c>
      <c r="S34" s="1">
        <v>110</v>
      </c>
      <c r="T34" s="1">
        <v>81</v>
      </c>
      <c r="U34" s="1">
        <v>120</v>
      </c>
      <c r="V34" s="1">
        <v>66</v>
      </c>
      <c r="W34" s="1">
        <v>91</v>
      </c>
      <c r="X34" s="1">
        <v>84</v>
      </c>
      <c r="Y34" s="1">
        <v>34</v>
      </c>
      <c r="Z34" s="1">
        <v>107</v>
      </c>
      <c r="AA34" s="1">
        <v>88</v>
      </c>
      <c r="AB34" s="1">
        <v>146.88</v>
      </c>
      <c r="AC34" s="1">
        <v>3819</v>
      </c>
      <c r="AD34" s="1">
        <v>148.69999999999999</v>
      </c>
      <c r="AE34" s="1">
        <v>89515</v>
      </c>
    </row>
    <row r="35" spans="1:31">
      <c r="A35" s="1" t="s">
        <v>63</v>
      </c>
      <c r="B35" s="1">
        <v>113</v>
      </c>
      <c r="C35" s="1">
        <v>23</v>
      </c>
      <c r="D35" s="1">
        <v>69</v>
      </c>
      <c r="E35" s="1">
        <v>67</v>
      </c>
      <c r="F35" s="1">
        <v>50</v>
      </c>
      <c r="G35" s="1">
        <v>56</v>
      </c>
      <c r="H35" s="1">
        <v>207</v>
      </c>
      <c r="I35" s="1">
        <v>30</v>
      </c>
      <c r="J35" s="1">
        <v>52</v>
      </c>
      <c r="K35" s="1">
        <v>42</v>
      </c>
      <c r="L35" s="1">
        <v>31</v>
      </c>
      <c r="M35" s="1">
        <v>36</v>
      </c>
      <c r="N35" s="1">
        <v>22</v>
      </c>
      <c r="O35" s="1">
        <v>22</v>
      </c>
      <c r="P35" s="1">
        <v>34</v>
      </c>
      <c r="Q35" s="1">
        <v>11</v>
      </c>
      <c r="R35" s="1">
        <v>52</v>
      </c>
      <c r="S35" s="1">
        <v>26</v>
      </c>
      <c r="T35" s="1">
        <v>16</v>
      </c>
      <c r="U35" s="1">
        <v>9</v>
      </c>
      <c r="V35" s="1">
        <v>11</v>
      </c>
      <c r="W35" s="1">
        <v>32</v>
      </c>
      <c r="X35" s="1">
        <v>6</v>
      </c>
      <c r="Y35" s="1">
        <v>9</v>
      </c>
      <c r="Z35" s="1">
        <v>21</v>
      </c>
      <c r="AA35" s="1">
        <v>19</v>
      </c>
      <c r="AB35" s="1">
        <v>41</v>
      </c>
      <c r="AC35" s="1">
        <v>1066</v>
      </c>
      <c r="AD35" s="1">
        <v>38.94</v>
      </c>
      <c r="AE35" s="1">
        <v>23441</v>
      </c>
    </row>
    <row r="36" spans="1:31">
      <c r="A36" s="1" t="s">
        <v>64</v>
      </c>
      <c r="B36" s="1">
        <v>63</v>
      </c>
      <c r="C36" s="1">
        <v>4</v>
      </c>
      <c r="D36" s="1">
        <v>26</v>
      </c>
      <c r="E36" s="1">
        <v>16</v>
      </c>
      <c r="F36" s="1">
        <v>13</v>
      </c>
      <c r="G36" s="1">
        <v>13</v>
      </c>
      <c r="H36" s="1">
        <v>101</v>
      </c>
      <c r="I36" s="1">
        <v>7</v>
      </c>
      <c r="J36" s="1">
        <v>14</v>
      </c>
      <c r="K36" s="1">
        <v>13</v>
      </c>
      <c r="L36" s="1">
        <v>8</v>
      </c>
      <c r="M36" s="1">
        <v>15</v>
      </c>
      <c r="N36" s="1">
        <v>6</v>
      </c>
      <c r="O36" s="1">
        <v>8</v>
      </c>
      <c r="P36" s="1">
        <v>12</v>
      </c>
      <c r="Q36" s="1">
        <v>5</v>
      </c>
      <c r="R36" s="1">
        <v>18</v>
      </c>
      <c r="S36" s="1">
        <v>13</v>
      </c>
      <c r="T36" s="1">
        <v>4</v>
      </c>
      <c r="U36" s="1">
        <v>2</v>
      </c>
      <c r="V36" s="1">
        <v>4</v>
      </c>
      <c r="W36" s="1">
        <v>17</v>
      </c>
      <c r="X36" s="1">
        <v>0</v>
      </c>
      <c r="Y36" s="1">
        <v>0</v>
      </c>
      <c r="Z36" s="1">
        <v>7</v>
      </c>
      <c r="AA36" s="1">
        <v>6</v>
      </c>
      <c r="AB36" s="1">
        <v>15.19</v>
      </c>
      <c r="AC36" s="1">
        <v>395</v>
      </c>
      <c r="AD36" s="1">
        <v>14.87</v>
      </c>
      <c r="AE36" s="1">
        <v>8950</v>
      </c>
    </row>
    <row r="37" spans="1:31">
      <c r="A37" s="1" t="s">
        <v>65</v>
      </c>
      <c r="B37" s="1">
        <v>706</v>
      </c>
      <c r="C37" s="1">
        <v>151</v>
      </c>
      <c r="D37" s="1">
        <v>467</v>
      </c>
      <c r="E37" s="1">
        <v>419</v>
      </c>
      <c r="F37" s="1">
        <v>391</v>
      </c>
      <c r="G37" s="1">
        <v>376</v>
      </c>
      <c r="H37" s="1">
        <v>1478</v>
      </c>
      <c r="I37" s="1">
        <v>276</v>
      </c>
      <c r="J37" s="1">
        <v>365</v>
      </c>
      <c r="K37" s="1">
        <v>324</v>
      </c>
      <c r="L37" s="1">
        <v>227</v>
      </c>
      <c r="M37" s="1">
        <v>242</v>
      </c>
      <c r="N37" s="1">
        <v>221</v>
      </c>
      <c r="O37" s="1">
        <v>150</v>
      </c>
      <c r="P37" s="1">
        <v>321</v>
      </c>
      <c r="Q37" s="1">
        <v>121</v>
      </c>
      <c r="R37" s="1">
        <v>380</v>
      </c>
      <c r="S37" s="1">
        <v>238</v>
      </c>
      <c r="T37" s="1">
        <v>142</v>
      </c>
      <c r="U37" s="1">
        <v>162</v>
      </c>
      <c r="V37" s="1">
        <v>111</v>
      </c>
      <c r="W37" s="1">
        <v>259</v>
      </c>
      <c r="X37" s="1">
        <v>106</v>
      </c>
      <c r="Y37" s="1">
        <v>63</v>
      </c>
      <c r="Z37" s="1">
        <v>186</v>
      </c>
      <c r="AA37" s="1">
        <v>174</v>
      </c>
      <c r="AB37" s="1">
        <v>309.85000000000002</v>
      </c>
      <c r="AC37" s="1">
        <v>8056</v>
      </c>
      <c r="AD37" s="1">
        <v>319.38</v>
      </c>
      <c r="AE37" s="1">
        <v>192266</v>
      </c>
    </row>
    <row r="38" spans="1:31">
      <c r="A38" s="1" t="s">
        <v>66</v>
      </c>
      <c r="B38" s="1">
        <v>65</v>
      </c>
      <c r="C38" s="1">
        <v>14</v>
      </c>
      <c r="D38" s="1">
        <v>26</v>
      </c>
      <c r="E38" s="1">
        <v>47</v>
      </c>
      <c r="F38" s="1">
        <v>12</v>
      </c>
      <c r="G38" s="1">
        <v>11</v>
      </c>
      <c r="H38" s="1">
        <v>2</v>
      </c>
      <c r="I38" s="1">
        <v>16</v>
      </c>
      <c r="J38" s="1">
        <v>50</v>
      </c>
      <c r="K38" s="1">
        <v>43</v>
      </c>
      <c r="L38" s="1">
        <v>61</v>
      </c>
      <c r="M38" s="1">
        <v>41</v>
      </c>
      <c r="N38" s="1">
        <v>11</v>
      </c>
      <c r="O38" s="1">
        <v>35</v>
      </c>
      <c r="P38" s="1">
        <v>86</v>
      </c>
      <c r="Q38" s="1">
        <v>24</v>
      </c>
      <c r="R38" s="1">
        <v>32</v>
      </c>
      <c r="S38" s="1">
        <v>24</v>
      </c>
      <c r="T38" s="1">
        <v>14</v>
      </c>
      <c r="U38" s="1">
        <v>0</v>
      </c>
      <c r="V38" s="1">
        <v>28</v>
      </c>
      <c r="W38" s="1">
        <v>8</v>
      </c>
      <c r="X38" s="1">
        <v>6</v>
      </c>
      <c r="Y38" s="1">
        <v>3</v>
      </c>
      <c r="Z38" s="1">
        <v>27</v>
      </c>
      <c r="AA38" s="1">
        <v>17</v>
      </c>
      <c r="AB38" s="1">
        <v>27.04</v>
      </c>
      <c r="AC38" s="1">
        <v>703</v>
      </c>
      <c r="AD38" s="1">
        <v>38.79</v>
      </c>
      <c r="AE38" s="1">
        <v>23352</v>
      </c>
    </row>
    <row r="39" spans="1:31">
      <c r="A39" s="1" t="s">
        <v>67</v>
      </c>
      <c r="B39" s="1">
        <v>356</v>
      </c>
      <c r="C39" s="1">
        <v>41</v>
      </c>
      <c r="D39" s="1">
        <v>79</v>
      </c>
      <c r="E39" s="1">
        <v>126</v>
      </c>
      <c r="F39" s="1">
        <v>29</v>
      </c>
      <c r="G39" s="1">
        <v>11</v>
      </c>
      <c r="H39" s="1">
        <v>2</v>
      </c>
      <c r="I39" s="1">
        <v>24</v>
      </c>
      <c r="J39" s="1">
        <v>107</v>
      </c>
      <c r="K39" s="1">
        <v>81</v>
      </c>
      <c r="L39" s="1">
        <v>173</v>
      </c>
      <c r="M39" s="1">
        <v>120</v>
      </c>
      <c r="N39" s="1">
        <v>12</v>
      </c>
      <c r="O39" s="1">
        <v>97</v>
      </c>
      <c r="P39" s="1">
        <v>356</v>
      </c>
      <c r="Q39" s="1">
        <v>39</v>
      </c>
      <c r="R39" s="1">
        <v>60</v>
      </c>
      <c r="S39" s="1">
        <v>49</v>
      </c>
      <c r="T39" s="1">
        <v>40</v>
      </c>
      <c r="U39" s="1">
        <v>0</v>
      </c>
      <c r="V39" s="1">
        <v>81</v>
      </c>
      <c r="W39" s="1">
        <v>19</v>
      </c>
      <c r="X39" s="1">
        <v>6</v>
      </c>
      <c r="Y39" s="1">
        <v>3</v>
      </c>
      <c r="Z39" s="1">
        <v>57</v>
      </c>
      <c r="AA39" s="1">
        <v>20</v>
      </c>
      <c r="AB39" s="1">
        <v>76.459999999999994</v>
      </c>
      <c r="AC39" s="1">
        <v>1988</v>
      </c>
      <c r="AD39" s="1">
        <v>129.72999999999999</v>
      </c>
      <c r="AE39" s="1">
        <v>78098</v>
      </c>
    </row>
    <row r="40" spans="1:31">
      <c r="A40" s="1" t="s">
        <v>68</v>
      </c>
      <c r="B40" s="4">
        <v>19730</v>
      </c>
      <c r="C40" s="4">
        <v>2476</v>
      </c>
      <c r="D40" s="4">
        <v>4735</v>
      </c>
      <c r="E40" s="4">
        <v>6999</v>
      </c>
      <c r="F40" s="4">
        <v>1575</v>
      </c>
      <c r="G40" s="4">
        <v>490</v>
      </c>
      <c r="H40" s="4">
        <v>150</v>
      </c>
      <c r="I40" s="4">
        <v>1060</v>
      </c>
      <c r="J40" s="4">
        <v>5410</v>
      </c>
      <c r="K40" s="4">
        <v>4355</v>
      </c>
      <c r="L40" s="4">
        <v>8125</v>
      </c>
      <c r="M40" s="4">
        <v>5330</v>
      </c>
      <c r="N40" s="4">
        <v>685</v>
      </c>
      <c r="O40" s="4">
        <v>3375</v>
      </c>
      <c r="P40" s="4">
        <v>14702</v>
      </c>
      <c r="Q40" s="4">
        <v>2490</v>
      </c>
      <c r="R40" s="4">
        <v>3415</v>
      </c>
      <c r="S40" s="4">
        <v>2215</v>
      </c>
      <c r="T40" s="4">
        <v>2565</v>
      </c>
      <c r="U40" s="4">
        <v>0</v>
      </c>
      <c r="V40" s="4">
        <v>4035</v>
      </c>
      <c r="W40" s="4">
        <v>865</v>
      </c>
      <c r="X40" s="4">
        <v>325</v>
      </c>
      <c r="Y40" s="4">
        <v>170</v>
      </c>
      <c r="Z40" s="4">
        <v>2634</v>
      </c>
      <c r="AA40" s="4">
        <v>1050</v>
      </c>
      <c r="AB40" s="4">
        <v>3806.19</v>
      </c>
      <c r="AC40" s="4">
        <v>98961</v>
      </c>
      <c r="AD40" s="4">
        <v>7223.55</v>
      </c>
      <c r="AE40" s="4">
        <v>4348580</v>
      </c>
    </row>
    <row r="41" spans="1:31">
      <c r="A41" s="1" t="s">
        <v>69</v>
      </c>
      <c r="B41" s="1">
        <v>14</v>
      </c>
      <c r="C41" s="1">
        <v>27</v>
      </c>
      <c r="D41" s="1">
        <v>35</v>
      </c>
      <c r="E41" s="1">
        <v>53</v>
      </c>
      <c r="F41" s="1">
        <v>42</v>
      </c>
      <c r="G41" s="1">
        <v>41</v>
      </c>
      <c r="H41" s="1">
        <v>48</v>
      </c>
      <c r="I41" s="1">
        <v>24</v>
      </c>
      <c r="J41" s="1">
        <v>37</v>
      </c>
      <c r="K41" s="1">
        <v>30</v>
      </c>
      <c r="L41" s="1">
        <v>31</v>
      </c>
      <c r="M41" s="1">
        <v>34</v>
      </c>
      <c r="N41" s="1">
        <v>10</v>
      </c>
      <c r="O41" s="1">
        <v>22</v>
      </c>
      <c r="P41" s="1">
        <v>31</v>
      </c>
      <c r="Q41" s="1">
        <v>12</v>
      </c>
      <c r="R41" s="1">
        <v>59</v>
      </c>
      <c r="S41" s="1">
        <v>34</v>
      </c>
      <c r="T41" s="1">
        <v>25</v>
      </c>
      <c r="U41" s="1">
        <v>46</v>
      </c>
      <c r="V41" s="1">
        <v>30</v>
      </c>
      <c r="W41" s="1">
        <v>34</v>
      </c>
      <c r="X41" s="1">
        <v>13</v>
      </c>
      <c r="Y41" s="1">
        <v>1</v>
      </c>
      <c r="Z41" s="1">
        <v>9</v>
      </c>
      <c r="AA41" s="1">
        <v>55</v>
      </c>
      <c r="AB41" s="1">
        <v>30.65</v>
      </c>
      <c r="AC41" s="1">
        <v>797</v>
      </c>
      <c r="AD41" s="1">
        <v>25.68</v>
      </c>
      <c r="AE41" s="1">
        <v>15462</v>
      </c>
    </row>
    <row r="42" spans="1:31">
      <c r="A42" s="1" t="s">
        <v>70</v>
      </c>
      <c r="B42" s="4">
        <v>667975</v>
      </c>
      <c r="C42" s="4">
        <v>1707392</v>
      </c>
      <c r="D42" s="4">
        <v>2963028</v>
      </c>
      <c r="E42" s="4">
        <v>3371992</v>
      </c>
      <c r="F42" s="4">
        <v>1048353</v>
      </c>
      <c r="G42" s="4">
        <v>2692101</v>
      </c>
      <c r="H42" s="4">
        <v>3124320</v>
      </c>
      <c r="I42" s="4">
        <v>1057088</v>
      </c>
      <c r="J42" s="4">
        <v>1442677</v>
      </c>
      <c r="K42" s="4">
        <v>2154852</v>
      </c>
      <c r="L42" s="4">
        <v>2546860</v>
      </c>
      <c r="M42" s="4">
        <v>3168708</v>
      </c>
      <c r="N42" s="4">
        <v>1013272</v>
      </c>
      <c r="O42" s="4">
        <v>1142194</v>
      </c>
      <c r="P42" s="4">
        <v>1230201</v>
      </c>
      <c r="Q42" s="4">
        <v>542080</v>
      </c>
      <c r="R42" s="4">
        <v>4879722</v>
      </c>
      <c r="S42" s="4">
        <v>2779188</v>
      </c>
      <c r="T42" s="4">
        <v>969052</v>
      </c>
      <c r="U42" s="4">
        <v>1024293</v>
      </c>
      <c r="V42" s="4">
        <v>247209</v>
      </c>
      <c r="W42" s="4">
        <v>1159810</v>
      </c>
      <c r="X42" s="4">
        <v>646432</v>
      </c>
      <c r="Y42" s="4">
        <v>40000</v>
      </c>
      <c r="Z42" s="4">
        <v>362600</v>
      </c>
      <c r="AA42" s="4">
        <v>1183448</v>
      </c>
      <c r="AB42" s="4">
        <v>1660186.42</v>
      </c>
      <c r="AC42" s="4">
        <v>43164847</v>
      </c>
      <c r="AD42" s="4">
        <v>2134002.4500000002</v>
      </c>
      <c r="AE42" s="4">
        <v>1284669473</v>
      </c>
    </row>
    <row r="43" spans="1:31">
      <c r="A43" s="1" t="s">
        <v>71</v>
      </c>
      <c r="B43" s="1">
        <v>18</v>
      </c>
      <c r="C43" s="1">
        <v>23</v>
      </c>
      <c r="D43" s="1">
        <v>18</v>
      </c>
      <c r="E43" s="1">
        <v>65</v>
      </c>
      <c r="F43" s="1">
        <v>27</v>
      </c>
      <c r="G43" s="1">
        <v>33</v>
      </c>
      <c r="H43" s="1">
        <v>3</v>
      </c>
      <c r="I43" s="1">
        <v>2</v>
      </c>
      <c r="J43" s="1">
        <v>17</v>
      </c>
      <c r="K43" s="1">
        <v>12</v>
      </c>
      <c r="L43" s="1">
        <v>20</v>
      </c>
      <c r="M43" s="1">
        <v>37</v>
      </c>
      <c r="N43" s="1">
        <v>7</v>
      </c>
      <c r="O43" s="1">
        <v>28</v>
      </c>
      <c r="P43" s="1">
        <v>7</v>
      </c>
      <c r="Q43" s="1">
        <v>4</v>
      </c>
      <c r="R43" s="1">
        <v>0</v>
      </c>
      <c r="S43" s="1">
        <v>0</v>
      </c>
      <c r="T43" s="1">
        <v>6</v>
      </c>
      <c r="U43" s="1">
        <v>3</v>
      </c>
      <c r="V43" s="1">
        <v>2</v>
      </c>
      <c r="W43" s="1">
        <v>0</v>
      </c>
      <c r="X43" s="1">
        <v>1</v>
      </c>
      <c r="Y43" s="1">
        <v>0</v>
      </c>
      <c r="Z43" s="1">
        <v>1</v>
      </c>
      <c r="AA43" s="1">
        <v>13</v>
      </c>
      <c r="AB43" s="1">
        <v>13.35</v>
      </c>
      <c r="AC43" s="1">
        <v>347</v>
      </c>
      <c r="AD43" s="1">
        <v>18.61</v>
      </c>
      <c r="AE43" s="1">
        <v>11203</v>
      </c>
    </row>
    <row r="44" spans="1:31">
      <c r="A44" s="1" t="s">
        <v>72</v>
      </c>
      <c r="B44" s="1">
        <v>23</v>
      </c>
      <c r="C44" s="1">
        <v>33</v>
      </c>
      <c r="D44" s="1">
        <v>19</v>
      </c>
      <c r="E44" s="1">
        <v>102</v>
      </c>
      <c r="F44" s="1">
        <v>31</v>
      </c>
      <c r="G44" s="1">
        <v>41</v>
      </c>
      <c r="H44" s="1">
        <v>3</v>
      </c>
      <c r="I44" s="1">
        <v>2</v>
      </c>
      <c r="J44" s="1">
        <v>21</v>
      </c>
      <c r="K44" s="1">
        <v>17</v>
      </c>
      <c r="L44" s="1">
        <v>40</v>
      </c>
      <c r="M44" s="1">
        <v>82</v>
      </c>
      <c r="N44" s="1">
        <v>13</v>
      </c>
      <c r="O44" s="1">
        <v>43</v>
      </c>
      <c r="P44" s="1">
        <v>7</v>
      </c>
      <c r="Q44" s="1">
        <v>4</v>
      </c>
      <c r="R44" s="1">
        <v>0</v>
      </c>
      <c r="S44" s="1">
        <v>0</v>
      </c>
      <c r="T44" s="1">
        <v>8</v>
      </c>
      <c r="U44" s="1">
        <v>4</v>
      </c>
      <c r="V44" s="1">
        <v>2</v>
      </c>
      <c r="W44" s="1">
        <v>0</v>
      </c>
      <c r="X44" s="1">
        <v>1</v>
      </c>
      <c r="Y44" s="1">
        <v>0</v>
      </c>
      <c r="Z44" s="1">
        <v>1</v>
      </c>
      <c r="AA44" s="1">
        <v>13</v>
      </c>
      <c r="AB44" s="1">
        <v>19.62</v>
      </c>
      <c r="AC44" s="1">
        <v>510</v>
      </c>
      <c r="AD44" s="1">
        <v>26.45</v>
      </c>
      <c r="AE44" s="1">
        <v>15920</v>
      </c>
    </row>
    <row r="45" spans="1:31">
      <c r="A45" s="1" t="s">
        <v>73</v>
      </c>
      <c r="B45" s="1">
        <v>141</v>
      </c>
      <c r="C45" s="1">
        <v>59</v>
      </c>
      <c r="D45" s="1">
        <v>157</v>
      </c>
      <c r="E45" s="1">
        <v>169</v>
      </c>
      <c r="F45" s="1">
        <v>155</v>
      </c>
      <c r="G45" s="1">
        <v>143</v>
      </c>
      <c r="H45" s="1">
        <v>336</v>
      </c>
      <c r="I45" s="1">
        <v>127</v>
      </c>
      <c r="J45" s="1">
        <v>152</v>
      </c>
      <c r="K45" s="1">
        <v>143</v>
      </c>
      <c r="L45" s="1">
        <v>69</v>
      </c>
      <c r="M45" s="1">
        <v>66</v>
      </c>
      <c r="N45" s="1">
        <v>101</v>
      </c>
      <c r="O45" s="1">
        <v>64</v>
      </c>
      <c r="P45" s="1">
        <v>128</v>
      </c>
      <c r="Q45" s="1">
        <v>23</v>
      </c>
      <c r="R45" s="1">
        <v>174</v>
      </c>
      <c r="S45" s="1">
        <v>76</v>
      </c>
      <c r="T45" s="1">
        <v>49</v>
      </c>
      <c r="U45" s="1">
        <v>67</v>
      </c>
      <c r="V45" s="1">
        <v>47</v>
      </c>
      <c r="W45" s="1">
        <v>62</v>
      </c>
      <c r="X45" s="1">
        <v>65</v>
      </c>
      <c r="Y45" s="1">
        <v>39</v>
      </c>
      <c r="Z45" s="1">
        <v>70</v>
      </c>
      <c r="AA45" s="1">
        <v>73</v>
      </c>
      <c r="AB45" s="1">
        <v>105.96</v>
      </c>
      <c r="AC45" s="1">
        <v>2755</v>
      </c>
      <c r="AD45" s="1">
        <v>123.52</v>
      </c>
      <c r="AE45" s="1">
        <v>74362</v>
      </c>
    </row>
    <row r="46" spans="1:31">
      <c r="A46" s="1" t="s">
        <v>74</v>
      </c>
      <c r="B46" s="1">
        <v>48</v>
      </c>
      <c r="C46" s="1">
        <v>40</v>
      </c>
      <c r="D46" s="1">
        <v>45</v>
      </c>
      <c r="E46" s="1">
        <v>58</v>
      </c>
      <c r="F46" s="1">
        <v>74</v>
      </c>
      <c r="G46" s="1">
        <v>45</v>
      </c>
      <c r="H46" s="1">
        <v>153</v>
      </c>
      <c r="I46" s="1">
        <v>44</v>
      </c>
      <c r="J46" s="1">
        <v>34</v>
      </c>
      <c r="K46" s="1">
        <v>31</v>
      </c>
      <c r="L46" s="1">
        <v>16</v>
      </c>
      <c r="M46" s="1">
        <v>25</v>
      </c>
      <c r="N46" s="1">
        <v>57</v>
      </c>
      <c r="O46" s="1">
        <v>11</v>
      </c>
      <c r="P46" s="1">
        <v>11</v>
      </c>
      <c r="Q46" s="1">
        <v>14</v>
      </c>
      <c r="R46" s="1">
        <v>45</v>
      </c>
      <c r="S46" s="1">
        <v>21</v>
      </c>
      <c r="T46" s="1">
        <v>12</v>
      </c>
      <c r="U46" s="1">
        <v>5</v>
      </c>
      <c r="V46" s="1">
        <v>34</v>
      </c>
      <c r="W46" s="1">
        <v>31</v>
      </c>
      <c r="X46" s="1">
        <v>30</v>
      </c>
      <c r="Y46" s="1">
        <v>23</v>
      </c>
      <c r="Z46" s="1">
        <v>26</v>
      </c>
      <c r="AA46" s="1">
        <v>2</v>
      </c>
      <c r="AB46" s="1">
        <v>35.96</v>
      </c>
      <c r="AC46" s="1">
        <v>935</v>
      </c>
      <c r="AD46" s="1">
        <v>20.89</v>
      </c>
      <c r="AE46" s="1">
        <v>12574</v>
      </c>
    </row>
    <row r="47" spans="1:31">
      <c r="A47" s="1" t="s">
        <v>75</v>
      </c>
      <c r="B47" s="4">
        <v>231746</v>
      </c>
      <c r="C47" s="4">
        <v>309000</v>
      </c>
      <c r="D47" s="4">
        <v>403717</v>
      </c>
      <c r="E47" s="4">
        <v>233500</v>
      </c>
      <c r="F47" s="4">
        <v>213290</v>
      </c>
      <c r="G47" s="4">
        <v>117150</v>
      </c>
      <c r="H47" s="4">
        <v>1449612</v>
      </c>
      <c r="I47" s="4">
        <v>194325</v>
      </c>
      <c r="J47" s="4">
        <v>93390</v>
      </c>
      <c r="K47" s="4">
        <v>97050</v>
      </c>
      <c r="L47" s="4">
        <v>61500</v>
      </c>
      <c r="M47" s="4">
        <v>101000</v>
      </c>
      <c r="N47" s="4">
        <v>174800</v>
      </c>
      <c r="O47" s="4">
        <v>126100</v>
      </c>
      <c r="P47" s="4">
        <v>440888</v>
      </c>
      <c r="Q47" s="4">
        <v>41000</v>
      </c>
      <c r="R47" s="4">
        <v>158800</v>
      </c>
      <c r="S47" s="4">
        <v>51810</v>
      </c>
      <c r="T47" s="4">
        <v>35575</v>
      </c>
      <c r="U47" s="4">
        <v>503850</v>
      </c>
      <c r="V47" s="4">
        <v>393300</v>
      </c>
      <c r="W47" s="4">
        <v>86225</v>
      </c>
      <c r="X47" s="4">
        <v>235108</v>
      </c>
      <c r="Y47" s="4">
        <v>426500</v>
      </c>
      <c r="Z47" s="4">
        <v>88850</v>
      </c>
      <c r="AA47" s="4">
        <v>80000</v>
      </c>
      <c r="AB47" s="4">
        <v>244157.15</v>
      </c>
      <c r="AC47" s="4">
        <v>6348086</v>
      </c>
      <c r="AD47" s="4">
        <v>354529.71</v>
      </c>
      <c r="AE47" s="4">
        <v>213426884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L36"/>
  <sheetViews>
    <sheetView workbookViewId="0">
      <selection activeCell="D21" sqref="D21"/>
    </sheetView>
  </sheetViews>
  <sheetFormatPr defaultColWidth="14.5" defaultRowHeight="15.75" customHeight="1" outlineLevelCol="1"/>
  <cols>
    <col min="1" max="1" width="3.375" style="5" customWidth="1"/>
    <col min="2" max="2" width="14.5" style="5"/>
    <col min="3" max="3" width="57" style="5" bestFit="1" customWidth="1"/>
    <col min="4" max="4" width="15" style="5" customWidth="1"/>
    <col min="5" max="5" width="14.5" style="5"/>
    <col min="6" max="10" width="14.5" style="5" customWidth="1" outlineLevel="1"/>
    <col min="11" max="14" width="14.5" style="5" hidden="1" customWidth="1" outlineLevel="1"/>
    <col min="15" max="18" width="15.875" style="5" hidden="1" customWidth="1"/>
    <col min="19" max="19" width="3.375" style="5" customWidth="1"/>
    <col min="20" max="20" width="16" style="5" bestFit="1" customWidth="1"/>
    <col min="21" max="45" width="14.5" style="5" hidden="1" customWidth="1" outlineLevel="1"/>
    <col min="46" max="46" width="15.875" style="5" hidden="1" customWidth="1" outlineLevel="1"/>
    <col min="47" max="47" width="14.5" style="5" hidden="1" customWidth="1" outlineLevel="1"/>
    <col min="48" max="48" width="3.375" style="5" customWidth="1" collapsed="1"/>
    <col min="49" max="49" width="28.625" style="5" bestFit="1" customWidth="1"/>
    <col min="50" max="52" width="18.875" style="5" hidden="1" customWidth="1" outlineLevel="1"/>
    <col min="53" max="53" width="14.5" style="5" hidden="1" customWidth="1" outlineLevel="1"/>
    <col min="54" max="55" width="18.875" style="5" hidden="1" customWidth="1" outlineLevel="1"/>
    <col min="56" max="61" width="16.875" style="5" hidden="1" customWidth="1" outlineLevel="1"/>
    <col min="62" max="62" width="14.5" style="5" collapsed="1"/>
    <col min="63" max="16384" width="14.5" style="5"/>
  </cols>
  <sheetData>
    <row r="2" spans="2:64" ht="15.75" customHeight="1" thickBot="1"/>
    <row r="3" spans="2:64" s="17" customFormat="1" ht="24" customHeight="1">
      <c r="B3" s="6"/>
      <c r="C3" s="7"/>
      <c r="D3" s="8"/>
      <c r="E3" s="9"/>
      <c r="F3" s="9"/>
      <c r="G3" s="10"/>
      <c r="H3" s="10"/>
      <c r="I3" s="10"/>
      <c r="J3" s="11"/>
      <c r="K3" s="9"/>
      <c r="L3" s="10"/>
      <c r="M3" s="10"/>
      <c r="N3" s="11"/>
      <c r="O3" s="65" t="s">
        <v>76</v>
      </c>
      <c r="P3" s="67"/>
      <c r="Q3" s="67"/>
      <c r="R3" s="66"/>
      <c r="S3" s="12"/>
      <c r="T3" s="13" t="s">
        <v>77</v>
      </c>
      <c r="U3" s="14"/>
      <c r="V3" s="15"/>
      <c r="W3" s="15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1"/>
      <c r="AV3" s="16"/>
      <c r="AW3" s="13" t="s">
        <v>78</v>
      </c>
      <c r="AX3" s="65" t="s">
        <v>79</v>
      </c>
      <c r="AY3" s="67"/>
      <c r="AZ3" s="67"/>
      <c r="BA3" s="66"/>
      <c r="BB3" s="65" t="s">
        <v>80</v>
      </c>
      <c r="BC3" s="66"/>
      <c r="BD3" s="65" t="s">
        <v>81</v>
      </c>
      <c r="BE3" s="66"/>
      <c r="BF3" s="65" t="s">
        <v>82</v>
      </c>
      <c r="BG3" s="66"/>
      <c r="BH3" s="65" t="s">
        <v>83</v>
      </c>
      <c r="BI3" s="66"/>
    </row>
    <row r="4" spans="2:64" s="29" customFormat="1" ht="38.25">
      <c r="B4" s="18" t="s">
        <v>84</v>
      </c>
      <c r="C4" s="19" t="s">
        <v>85</v>
      </c>
      <c r="D4" s="20" t="s">
        <v>86</v>
      </c>
      <c r="E4" s="21" t="s">
        <v>87</v>
      </c>
      <c r="F4" s="22" t="s">
        <v>88</v>
      </c>
      <c r="G4" s="22" t="s">
        <v>89</v>
      </c>
      <c r="H4" s="22" t="s">
        <v>90</v>
      </c>
      <c r="I4" s="22" t="s">
        <v>91</v>
      </c>
      <c r="J4" s="22" t="s">
        <v>92</v>
      </c>
      <c r="K4" s="23" t="s">
        <v>93</v>
      </c>
      <c r="L4" s="24" t="s">
        <v>94</v>
      </c>
      <c r="M4" s="24" t="s">
        <v>95</v>
      </c>
      <c r="N4" s="25" t="s">
        <v>96</v>
      </c>
      <c r="O4" s="26" t="s">
        <v>97</v>
      </c>
      <c r="P4" s="24" t="s">
        <v>98</v>
      </c>
      <c r="Q4" s="27" t="s">
        <v>99</v>
      </c>
      <c r="R4" s="25" t="s">
        <v>100</v>
      </c>
      <c r="S4" s="24"/>
      <c r="T4" s="28"/>
      <c r="U4" s="18" t="s">
        <v>101</v>
      </c>
      <c r="V4" s="28" t="s">
        <v>102</v>
      </c>
      <c r="W4" s="28" t="s">
        <v>103</v>
      </c>
      <c r="X4" s="28" t="s">
        <v>104</v>
      </c>
      <c r="Y4" s="28" t="s">
        <v>105</v>
      </c>
      <c r="Z4" s="28" t="s">
        <v>106</v>
      </c>
      <c r="AA4" s="28" t="s">
        <v>107</v>
      </c>
      <c r="AB4" s="28" t="s">
        <v>108</v>
      </c>
      <c r="AC4" s="28" t="s">
        <v>109</v>
      </c>
      <c r="AD4" s="28" t="s">
        <v>110</v>
      </c>
      <c r="AE4" s="28" t="s">
        <v>111</v>
      </c>
      <c r="AF4" s="28" t="s">
        <v>112</v>
      </c>
      <c r="AG4" s="28" t="s">
        <v>113</v>
      </c>
      <c r="AH4" s="28" t="s">
        <v>114</v>
      </c>
      <c r="AI4" s="28" t="s">
        <v>115</v>
      </c>
      <c r="AJ4" s="28" t="s">
        <v>116</v>
      </c>
      <c r="AK4" s="28" t="s">
        <v>117</v>
      </c>
      <c r="AL4" s="28" t="s">
        <v>118</v>
      </c>
      <c r="AM4" s="28" t="s">
        <v>119</v>
      </c>
      <c r="AN4" s="28" t="s">
        <v>120</v>
      </c>
      <c r="AO4" s="28" t="s">
        <v>121</v>
      </c>
      <c r="AP4" s="28" t="s">
        <v>122</v>
      </c>
      <c r="AQ4" s="28" t="s">
        <v>123</v>
      </c>
      <c r="AR4" s="28" t="s">
        <v>124</v>
      </c>
      <c r="AS4" s="28" t="s">
        <v>125</v>
      </c>
      <c r="AT4" s="28" t="s">
        <v>126</v>
      </c>
      <c r="AU4" s="19" t="s">
        <v>127</v>
      </c>
      <c r="AV4" s="28"/>
      <c r="AW4" s="28"/>
      <c r="AX4" s="23" t="s">
        <v>128</v>
      </c>
      <c r="AY4" s="24" t="s">
        <v>129</v>
      </c>
      <c r="AZ4" s="24" t="s">
        <v>130</v>
      </c>
      <c r="BA4" s="25" t="s">
        <v>131</v>
      </c>
      <c r="BB4" s="23" t="s">
        <v>132</v>
      </c>
      <c r="BC4" s="25" t="s">
        <v>133</v>
      </c>
      <c r="BD4" s="23" t="s">
        <v>134</v>
      </c>
      <c r="BE4" s="25" t="s">
        <v>135</v>
      </c>
      <c r="BF4" s="23" t="s">
        <v>136</v>
      </c>
      <c r="BG4" s="25" t="s">
        <v>137</v>
      </c>
      <c r="BH4" s="23" t="s">
        <v>138</v>
      </c>
      <c r="BI4" s="25" t="s">
        <v>139</v>
      </c>
      <c r="BL4" s="30"/>
    </row>
    <row r="5" spans="2:64" ht="13.35" customHeight="1">
      <c r="B5" s="31" t="s">
        <v>140</v>
      </c>
      <c r="C5" s="32" t="s">
        <v>141</v>
      </c>
      <c r="D5" s="33">
        <v>47</v>
      </c>
      <c r="E5" s="34">
        <v>47</v>
      </c>
      <c r="F5" s="35">
        <v>38</v>
      </c>
      <c r="G5" s="36">
        <f t="shared" ref="G5:G30" si="0">IFERROR(IF(ISBLANK(F5),"",F5/$E5),"")</f>
        <v>0.80851063829787229</v>
      </c>
      <c r="H5" s="35">
        <v>33</v>
      </c>
      <c r="I5" s="36">
        <f t="shared" ref="I5:I31" si="1">H5/D5</f>
        <v>0.7021276595744681</v>
      </c>
      <c r="J5" s="37">
        <f t="shared" ref="J5:J31" si="2">G5-I5</f>
        <v>0.10638297872340419</v>
      </c>
      <c r="K5" s="34" t="str">
        <f>IF(IFERROR(INDEX('[1]School Data'!$AT$1:$AW$561,MATCH(CONCATENATE($B5,$C5),'[1]School Data'!$BB$1:$BB$561,0),MATCH(K$4,'[1]School Data'!$AT$1:$AW$1,0)),"")=0,"",IFERROR(INDEX('[1]School Data'!$AT$1:$AW$561,MATCH(CONCATENATE($B5,$C5),'[1]School Data'!$BB$1:$BB$561,0),MATCH(K$4,'[1]School Data'!$AT$1:$AW$1,0)),""))</f>
        <v/>
      </c>
      <c r="L5" s="36" t="str">
        <f t="shared" ref="L5:L30" si="3">IFERROR(IF(ISBLANK(K5),"",K5/$E5),"")</f>
        <v/>
      </c>
      <c r="M5" s="38" t="str">
        <f>IF(IFERROR(INDEX('[1]School Data'!$AT$1:$AW$561,MATCH(CONCATENATE($B5,$C5),'[1]School Data'!$BB$1:$BB$561,0),MATCH(M$4,'[1]School Data'!$AT$1:$AW$1,0)),"")=0,"",IFERROR(INDEX('[1]School Data'!$AT$1:$AW$561,MATCH(CONCATENATE($B5,$C5),'[1]School Data'!$BB$1:$BB$561,0),MATCH(M$4,'[1]School Data'!$AT$1:$AW$1,0)),""))</f>
        <v/>
      </c>
      <c r="N5" s="39" t="str">
        <f t="shared" ref="N5:N30" si="4">IFERROR(IF(ISBLANK(M5),"",M5/$E5),"")</f>
        <v/>
      </c>
      <c r="O5" s="34">
        <v>36</v>
      </c>
      <c r="P5" s="36">
        <f t="shared" ref="P5:P30" si="5">IFERROR(IF(ISBLANK(O5),"",O5/$E5),"")</f>
        <v>0.76595744680851063</v>
      </c>
      <c r="Q5" s="38">
        <v>31</v>
      </c>
      <c r="R5" s="39">
        <f t="shared" ref="R5:R30" si="6">IFERROR(IF(ISBLANK(Q5),"",Q5/$E5),"")</f>
        <v>0.65957446808510634</v>
      </c>
      <c r="S5" s="36"/>
      <c r="U5" s="31" t="s">
        <v>142</v>
      </c>
      <c r="V5" s="5" t="s">
        <v>143</v>
      </c>
      <c r="W5" s="5" t="s">
        <v>144</v>
      </c>
      <c r="X5" s="5">
        <v>24273</v>
      </c>
      <c r="Y5" s="5" t="s">
        <v>145</v>
      </c>
      <c r="Z5" s="5" t="s">
        <v>146</v>
      </c>
      <c r="AA5" s="5">
        <v>381</v>
      </c>
      <c r="AB5" s="5">
        <v>361</v>
      </c>
      <c r="AC5" s="5">
        <v>380</v>
      </c>
      <c r="AD5" s="5">
        <v>3</v>
      </c>
      <c r="AE5" s="5">
        <v>1</v>
      </c>
      <c r="AF5" s="5">
        <v>71</v>
      </c>
      <c r="AG5" s="5">
        <v>1</v>
      </c>
      <c r="AH5" s="5">
        <v>19</v>
      </c>
      <c r="AI5" s="5">
        <v>1</v>
      </c>
      <c r="AJ5" s="5">
        <v>6</v>
      </c>
      <c r="AK5" s="5">
        <v>47.04</v>
      </c>
      <c r="AL5" s="5">
        <v>49.6</v>
      </c>
      <c r="AM5" s="5">
        <v>50.4</v>
      </c>
      <c r="AN5" s="5">
        <v>0</v>
      </c>
      <c r="AO5" s="5">
        <v>17.5</v>
      </c>
      <c r="AP5" s="5">
        <v>1</v>
      </c>
      <c r="AQ5" s="5">
        <v>93</v>
      </c>
      <c r="AR5" s="5" t="s">
        <v>147</v>
      </c>
      <c r="AS5" s="5">
        <v>471445</v>
      </c>
      <c r="AT5" s="5">
        <v>510228000939</v>
      </c>
      <c r="AU5" s="32" t="s">
        <v>148</v>
      </c>
      <c r="AX5" s="34">
        <v>36</v>
      </c>
      <c r="AY5" s="38">
        <v>39</v>
      </c>
      <c r="AZ5" s="38">
        <v>-3</v>
      </c>
      <c r="BA5" s="39">
        <v>0.76600000000000001</v>
      </c>
      <c r="BB5" s="34">
        <v>77</v>
      </c>
      <c r="BC5" s="40">
        <v>135</v>
      </c>
      <c r="BD5" s="34">
        <v>99</v>
      </c>
      <c r="BE5" s="40">
        <v>28</v>
      </c>
      <c r="BF5" s="34">
        <v>104</v>
      </c>
      <c r="BG5" s="40">
        <v>48</v>
      </c>
      <c r="BH5" s="34">
        <v>31</v>
      </c>
      <c r="BI5" s="40">
        <v>26</v>
      </c>
    </row>
    <row r="6" spans="2:64">
      <c r="B6" s="31" t="s">
        <v>140</v>
      </c>
      <c r="C6" s="32" t="s">
        <v>7</v>
      </c>
      <c r="D6" s="41">
        <v>227</v>
      </c>
      <c r="E6" s="34">
        <v>231</v>
      </c>
      <c r="F6" s="35">
        <v>150</v>
      </c>
      <c r="G6" s="36">
        <f t="shared" si="0"/>
        <v>0.64935064935064934</v>
      </c>
      <c r="H6" s="35">
        <v>138</v>
      </c>
      <c r="I6" s="36">
        <f t="shared" si="1"/>
        <v>0.60792951541850215</v>
      </c>
      <c r="J6" s="37">
        <f t="shared" si="2"/>
        <v>4.1421133932147192E-2</v>
      </c>
      <c r="K6" s="34" t="str">
        <f>IF(IFERROR(INDEX('[1]School Data'!$AT$1:$AW$561,MATCH(CONCATENATE($B6,$C6),'[1]School Data'!$BB$1:$BB$561,0),MATCH(K$4,'[1]School Data'!$AT$1:$AW$1,0)),"")=0,"",IFERROR(INDEX('[1]School Data'!$AT$1:$AW$561,MATCH(CONCATENATE($B6,$C6),'[1]School Data'!$BB$1:$BB$561,0),MATCH(K$4,'[1]School Data'!$AT$1:$AW$1,0)),""))</f>
        <v/>
      </c>
      <c r="L6" s="36" t="str">
        <f t="shared" si="3"/>
        <v/>
      </c>
      <c r="M6" s="38" t="str">
        <f>IF(IFERROR(INDEX('[1]School Data'!$AT$1:$AW$561,MATCH(CONCATENATE($B6,$C6),'[1]School Data'!$BB$1:$BB$561,0),MATCH(M$4,'[1]School Data'!$AT$1:$AW$1,0)),"")=0,"",IFERROR(INDEX('[1]School Data'!$AT$1:$AW$561,MATCH(CONCATENATE($B6,$C6),'[1]School Data'!$BB$1:$BB$561,0),MATCH(M$4,'[1]School Data'!$AT$1:$AW$1,0)),""))</f>
        <v/>
      </c>
      <c r="N6" s="37" t="str">
        <f t="shared" si="4"/>
        <v/>
      </c>
      <c r="O6" s="34">
        <v>134</v>
      </c>
      <c r="P6" s="36">
        <f t="shared" si="5"/>
        <v>0.58008658008658009</v>
      </c>
      <c r="Q6" s="38">
        <v>119</v>
      </c>
      <c r="R6" s="39">
        <f t="shared" si="6"/>
        <v>0.51515151515151514</v>
      </c>
      <c r="S6" s="36"/>
      <c r="U6" s="31" t="s">
        <v>149</v>
      </c>
      <c r="V6" s="5" t="s">
        <v>150</v>
      </c>
      <c r="W6" s="5" t="s">
        <v>144</v>
      </c>
      <c r="X6" s="5">
        <v>24549</v>
      </c>
      <c r="Y6" s="5" t="s">
        <v>151</v>
      </c>
      <c r="Z6" s="5" t="s">
        <v>152</v>
      </c>
      <c r="AA6" s="5">
        <v>191</v>
      </c>
      <c r="AB6" s="5">
        <v>200</v>
      </c>
      <c r="AC6" s="5">
        <v>171</v>
      </c>
      <c r="AD6" s="5">
        <v>6.9</v>
      </c>
      <c r="AE6" s="5">
        <v>0.7</v>
      </c>
      <c r="AF6" s="5">
        <v>85.6</v>
      </c>
      <c r="AG6" s="5">
        <v>0.1</v>
      </c>
      <c r="AH6" s="5">
        <v>6.6</v>
      </c>
      <c r="AI6" s="5">
        <v>0</v>
      </c>
      <c r="AJ6" s="5">
        <v>4.4000000000000004</v>
      </c>
      <c r="AK6" s="5">
        <v>47.81</v>
      </c>
      <c r="AL6" s="5">
        <v>51.1</v>
      </c>
      <c r="AM6" s="5">
        <v>48.9</v>
      </c>
      <c r="AO6" s="5">
        <v>11.3</v>
      </c>
      <c r="AP6" s="5">
        <v>0.2</v>
      </c>
      <c r="AQ6" s="5">
        <v>93</v>
      </c>
      <c r="AR6" s="5" t="s">
        <v>147</v>
      </c>
      <c r="AS6" s="5">
        <v>472195</v>
      </c>
      <c r="AT6" s="5">
        <v>510288001188</v>
      </c>
      <c r="AU6" s="32" t="s">
        <v>148</v>
      </c>
      <c r="AX6" s="34">
        <v>36</v>
      </c>
      <c r="AY6" s="38">
        <v>20</v>
      </c>
      <c r="AZ6" s="38">
        <v>16</v>
      </c>
      <c r="BA6" s="39">
        <v>0.15579999999999999</v>
      </c>
      <c r="BB6" s="34">
        <v>61</v>
      </c>
      <c r="BC6" s="40">
        <v>64</v>
      </c>
      <c r="BD6" s="34">
        <v>67</v>
      </c>
      <c r="BE6" s="40">
        <v>14</v>
      </c>
      <c r="BF6" s="34">
        <v>73</v>
      </c>
      <c r="BG6" s="40">
        <v>29</v>
      </c>
      <c r="BH6" s="34">
        <v>108</v>
      </c>
      <c r="BI6" s="40">
        <v>85</v>
      </c>
    </row>
    <row r="7" spans="2:64" ht="13.35" customHeight="1">
      <c r="B7" s="31" t="s">
        <v>140</v>
      </c>
      <c r="C7" s="32" t="s">
        <v>8</v>
      </c>
      <c r="D7" s="41">
        <v>270</v>
      </c>
      <c r="E7" s="34">
        <v>234</v>
      </c>
      <c r="F7" s="35">
        <v>151</v>
      </c>
      <c r="G7" s="36">
        <f t="shared" si="0"/>
        <v>0.64529914529914534</v>
      </c>
      <c r="H7" s="35">
        <v>156</v>
      </c>
      <c r="I7" s="36">
        <f t="shared" si="1"/>
        <v>0.57777777777777772</v>
      </c>
      <c r="J7" s="37">
        <f t="shared" si="2"/>
        <v>6.7521367521367615E-2</v>
      </c>
      <c r="K7" s="34" t="str">
        <f>IF(IFERROR(INDEX('[1]School Data'!$AT$1:$AW$561,MATCH(CONCATENATE($B7,$C7),'[1]School Data'!$BB$1:$BB$561,0),MATCH(K$4,'[1]School Data'!$AT$1:$AW$1,0)),"")=0,"",IFERROR(INDEX('[1]School Data'!$AT$1:$AW$561,MATCH(CONCATENATE($B7,$C7),'[1]School Data'!$BB$1:$BB$561,0),MATCH(K$4,'[1]School Data'!$AT$1:$AW$1,0)),""))</f>
        <v/>
      </c>
      <c r="L7" s="36" t="str">
        <f t="shared" si="3"/>
        <v/>
      </c>
      <c r="M7" s="38" t="str">
        <f>IF(IFERROR(INDEX('[1]School Data'!$AT$1:$AW$561,MATCH(CONCATENATE($B7,$C7),'[1]School Data'!$BB$1:$BB$561,0),MATCH(M$4,'[1]School Data'!$AT$1:$AW$1,0)),"")=0,"",IFERROR(INDEX('[1]School Data'!$AT$1:$AW$561,MATCH(CONCATENATE($B7,$C7),'[1]School Data'!$BB$1:$BB$561,0),MATCH(M$4,'[1]School Data'!$AT$1:$AW$1,0)),""))</f>
        <v/>
      </c>
      <c r="N7" s="37" t="str">
        <f t="shared" si="4"/>
        <v/>
      </c>
      <c r="O7" s="34">
        <v>134</v>
      </c>
      <c r="P7" s="36">
        <f t="shared" si="5"/>
        <v>0.57264957264957261</v>
      </c>
      <c r="Q7" s="38">
        <v>126</v>
      </c>
      <c r="R7" s="39">
        <f t="shared" si="6"/>
        <v>0.53846153846153844</v>
      </c>
      <c r="S7" s="36"/>
      <c r="U7" s="31" t="s">
        <v>153</v>
      </c>
      <c r="V7" s="5" t="s">
        <v>154</v>
      </c>
      <c r="W7" s="5" t="s">
        <v>144</v>
      </c>
      <c r="X7" s="5">
        <v>24541</v>
      </c>
      <c r="Y7" s="5" t="s">
        <v>155</v>
      </c>
      <c r="Z7" s="5" t="s">
        <v>154</v>
      </c>
      <c r="AA7" s="5">
        <v>92</v>
      </c>
      <c r="AB7" s="5">
        <v>101</v>
      </c>
      <c r="AC7" s="5">
        <v>100</v>
      </c>
      <c r="AD7" s="5">
        <v>1.5</v>
      </c>
      <c r="AE7" s="5">
        <v>2.2999999999999998</v>
      </c>
      <c r="AF7" s="5">
        <v>41.9</v>
      </c>
      <c r="AG7" s="5">
        <v>0.25</v>
      </c>
      <c r="AH7" s="5">
        <v>53.21</v>
      </c>
      <c r="AI7" s="5">
        <v>0</v>
      </c>
      <c r="AJ7" s="5">
        <v>0.77</v>
      </c>
      <c r="AL7" s="5">
        <v>52.18</v>
      </c>
      <c r="AM7" s="5">
        <v>47.81</v>
      </c>
      <c r="AN7" s="5">
        <v>0</v>
      </c>
      <c r="AQ7" s="5">
        <v>100</v>
      </c>
      <c r="AR7" s="5" t="s">
        <v>147</v>
      </c>
      <c r="AS7" s="5">
        <v>471170</v>
      </c>
      <c r="AT7" s="5">
        <v>510216000887</v>
      </c>
      <c r="AU7" s="32" t="s">
        <v>156</v>
      </c>
      <c r="AX7" s="34">
        <v>9</v>
      </c>
      <c r="AY7" s="38">
        <v>24</v>
      </c>
      <c r="AZ7" s="38">
        <v>-15</v>
      </c>
      <c r="BA7" s="39">
        <v>3.85E-2</v>
      </c>
      <c r="BB7" s="34">
        <v>22</v>
      </c>
      <c r="BC7" s="40">
        <v>38</v>
      </c>
      <c r="BD7" s="34">
        <v>26</v>
      </c>
      <c r="BE7" s="40">
        <v>19</v>
      </c>
      <c r="BF7" s="34">
        <v>28</v>
      </c>
      <c r="BG7" s="40">
        <v>27</v>
      </c>
      <c r="BH7" s="34">
        <v>11</v>
      </c>
      <c r="BI7" s="40">
        <v>8</v>
      </c>
    </row>
    <row r="8" spans="2:64" ht="13.35" customHeight="1">
      <c r="B8" s="31" t="s">
        <v>140</v>
      </c>
      <c r="C8" s="32" t="s">
        <v>18</v>
      </c>
      <c r="D8" s="41">
        <v>92</v>
      </c>
      <c r="E8" s="34">
        <v>99</v>
      </c>
      <c r="F8" s="35">
        <v>62</v>
      </c>
      <c r="G8" s="36">
        <f t="shared" si="0"/>
        <v>0.6262626262626263</v>
      </c>
      <c r="H8" s="35">
        <v>45</v>
      </c>
      <c r="I8" s="36">
        <f t="shared" si="1"/>
        <v>0.4891304347826087</v>
      </c>
      <c r="J8" s="37">
        <f t="shared" si="2"/>
        <v>0.1371321914800176</v>
      </c>
      <c r="K8" s="34" t="str">
        <f>IF(IFERROR(INDEX('[1]School Data'!$AT$1:$AW$561,MATCH(CONCATENATE($B8,$C8),'[1]School Data'!$BB$1:$BB$561,0),MATCH(K$4,'[1]School Data'!$AT$1:$AW$1,0)),"")=0,"",IFERROR(INDEX('[1]School Data'!$AT$1:$AW$561,MATCH(CONCATENATE($B8,$C8),'[1]School Data'!$BB$1:$BB$561,0),MATCH(K$4,'[1]School Data'!$AT$1:$AW$1,0)),""))</f>
        <v/>
      </c>
      <c r="L8" s="36" t="str">
        <f t="shared" si="3"/>
        <v/>
      </c>
      <c r="M8" s="38" t="str">
        <f>IF(IFERROR(INDEX('[1]School Data'!$AT$1:$AW$561,MATCH(CONCATENATE($B8,$C8),'[1]School Data'!$BB$1:$BB$561,0),MATCH(M$4,'[1]School Data'!$AT$1:$AW$1,0)),"")=0,"",IFERROR(INDEX('[1]School Data'!$AT$1:$AW$561,MATCH(CONCATENATE($B8,$C8),'[1]School Data'!$BB$1:$BB$561,0),MATCH(M$4,'[1]School Data'!$AT$1:$AW$1,0)),""))</f>
        <v/>
      </c>
      <c r="N8" s="37" t="str">
        <f t="shared" si="4"/>
        <v/>
      </c>
      <c r="O8" s="34">
        <v>54</v>
      </c>
      <c r="P8" s="36">
        <f t="shared" si="5"/>
        <v>0.54545454545454541</v>
      </c>
      <c r="Q8" s="38">
        <v>39</v>
      </c>
      <c r="R8" s="39">
        <f t="shared" si="6"/>
        <v>0.39393939393939392</v>
      </c>
      <c r="S8" s="36"/>
      <c r="U8" s="31" t="s">
        <v>157</v>
      </c>
      <c r="V8" s="5" t="s">
        <v>158</v>
      </c>
      <c r="W8" s="5" t="s">
        <v>144</v>
      </c>
      <c r="X8" s="5">
        <v>22747</v>
      </c>
      <c r="Y8" s="5" t="s">
        <v>159</v>
      </c>
      <c r="Z8" s="5" t="s">
        <v>158</v>
      </c>
      <c r="AA8" s="5">
        <v>170</v>
      </c>
      <c r="AB8" s="5">
        <v>174</v>
      </c>
      <c r="AC8" s="5">
        <v>191</v>
      </c>
      <c r="AD8" s="5">
        <v>1.7</v>
      </c>
      <c r="AE8" s="5">
        <v>0.3</v>
      </c>
      <c r="AF8" s="5">
        <v>63.2</v>
      </c>
      <c r="AG8" s="5">
        <v>0.1</v>
      </c>
      <c r="AH8" s="5">
        <v>34.5</v>
      </c>
      <c r="AI8" s="5">
        <v>0</v>
      </c>
      <c r="AJ8" s="5">
        <v>0</v>
      </c>
      <c r="AK8" s="5">
        <v>57.2</v>
      </c>
      <c r="AL8" s="5">
        <v>50.8</v>
      </c>
      <c r="AM8" s="5">
        <v>49.2</v>
      </c>
      <c r="AN8" s="5">
        <v>0</v>
      </c>
      <c r="AO8" s="5">
        <v>12.7</v>
      </c>
      <c r="AP8" s="5">
        <v>0</v>
      </c>
      <c r="AQ8" s="5">
        <v>100</v>
      </c>
      <c r="AR8" s="5" t="s">
        <v>147</v>
      </c>
      <c r="AS8" s="5">
        <v>471930</v>
      </c>
      <c r="AT8" s="5">
        <v>510294001214</v>
      </c>
      <c r="AU8" s="32" t="s">
        <v>160</v>
      </c>
      <c r="AX8" s="34">
        <v>29</v>
      </c>
      <c r="AY8" s="38">
        <v>12</v>
      </c>
      <c r="AZ8" s="38">
        <v>17</v>
      </c>
      <c r="BA8" s="39">
        <v>0.29289999999999999</v>
      </c>
      <c r="BB8" s="34">
        <v>39</v>
      </c>
      <c r="BC8" s="40">
        <v>63</v>
      </c>
      <c r="BD8" s="34">
        <v>41</v>
      </c>
      <c r="BE8" s="40">
        <v>8</v>
      </c>
      <c r="BF8" s="34">
        <v>46</v>
      </c>
      <c r="BG8" s="40">
        <v>24</v>
      </c>
      <c r="BH8" s="34">
        <v>47</v>
      </c>
      <c r="BI8" s="40">
        <v>29</v>
      </c>
    </row>
    <row r="9" spans="2:64" ht="13.35" customHeight="1">
      <c r="B9" s="31" t="s">
        <v>140</v>
      </c>
      <c r="C9" s="32" t="s">
        <v>16</v>
      </c>
      <c r="D9" s="41">
        <v>275</v>
      </c>
      <c r="E9" s="34">
        <v>248</v>
      </c>
      <c r="F9" s="35">
        <v>155</v>
      </c>
      <c r="G9" s="36">
        <f t="shared" si="0"/>
        <v>0.625</v>
      </c>
      <c r="H9" s="35">
        <v>153</v>
      </c>
      <c r="I9" s="36">
        <f t="shared" si="1"/>
        <v>0.55636363636363639</v>
      </c>
      <c r="J9" s="37">
        <f t="shared" si="2"/>
        <v>6.8636363636363606E-2</v>
      </c>
      <c r="K9" s="34" t="str">
        <f>IF(IFERROR(INDEX('[1]School Data'!$AT$1:$AW$561,MATCH(CONCATENATE($B9,$C9),'[1]School Data'!$BB$1:$BB$561,0),MATCH(K$4,'[1]School Data'!$AT$1:$AW$1,0)),"")=0,"",IFERROR(INDEX('[1]School Data'!$AT$1:$AW$561,MATCH(CONCATENATE($B9,$C9),'[1]School Data'!$BB$1:$BB$561,0),MATCH(K$4,'[1]School Data'!$AT$1:$AW$1,0)),""))</f>
        <v/>
      </c>
      <c r="L9" s="36" t="str">
        <f t="shared" si="3"/>
        <v/>
      </c>
      <c r="M9" s="38" t="str">
        <f>IF(IFERROR(INDEX('[1]School Data'!$AT$1:$AW$561,MATCH(CONCATENATE($B9,$C9),'[1]School Data'!$BB$1:$BB$561,0),MATCH(M$4,'[1]School Data'!$AT$1:$AW$1,0)),"")=0,"",IFERROR(INDEX('[1]School Data'!$AT$1:$AW$561,MATCH(CONCATENATE($B9,$C9),'[1]School Data'!$BB$1:$BB$561,0),MATCH(M$4,'[1]School Data'!$AT$1:$AW$1,0)),""))</f>
        <v/>
      </c>
      <c r="N9" s="37" t="str">
        <f t="shared" si="4"/>
        <v/>
      </c>
      <c r="O9" s="34">
        <v>153</v>
      </c>
      <c r="P9" s="36">
        <f t="shared" si="5"/>
        <v>0.61693548387096775</v>
      </c>
      <c r="Q9" s="38">
        <v>127</v>
      </c>
      <c r="R9" s="39">
        <f t="shared" si="6"/>
        <v>0.51209677419354838</v>
      </c>
      <c r="S9" s="36"/>
      <c r="U9" s="31" t="s">
        <v>161</v>
      </c>
      <c r="V9" s="5" t="s">
        <v>162</v>
      </c>
      <c r="W9" s="5" t="s">
        <v>144</v>
      </c>
      <c r="X9" s="5">
        <v>24055</v>
      </c>
      <c r="Y9" s="5" t="s">
        <v>163</v>
      </c>
      <c r="Z9" s="5" t="s">
        <v>164</v>
      </c>
      <c r="AA9" s="5">
        <v>271</v>
      </c>
      <c r="AB9" s="5">
        <v>305</v>
      </c>
      <c r="AC9" s="5">
        <v>325</v>
      </c>
      <c r="AD9" s="5">
        <v>12.3</v>
      </c>
      <c r="AE9" s="5">
        <v>0.26</v>
      </c>
      <c r="AF9" s="5">
        <v>64.400000000000006</v>
      </c>
      <c r="AG9" s="5">
        <v>0.26</v>
      </c>
      <c r="AH9" s="5">
        <v>17</v>
      </c>
      <c r="AI9" s="5">
        <v>0</v>
      </c>
      <c r="AJ9" s="5">
        <v>5.7</v>
      </c>
      <c r="AK9" s="5">
        <v>61.1</v>
      </c>
      <c r="AL9" s="5">
        <v>51.6</v>
      </c>
      <c r="AM9" s="5">
        <v>48.4</v>
      </c>
      <c r="AN9" s="5">
        <v>0</v>
      </c>
      <c r="AO9" s="5">
        <v>11.7</v>
      </c>
      <c r="AP9" s="5">
        <v>4.0999999999999996</v>
      </c>
      <c r="AQ9" s="5">
        <v>90.5</v>
      </c>
      <c r="AR9" s="5" t="s">
        <v>147</v>
      </c>
      <c r="AS9" s="5">
        <v>470155</v>
      </c>
      <c r="AT9" s="5">
        <v>510192000837</v>
      </c>
      <c r="AU9" s="32" t="s">
        <v>160</v>
      </c>
      <c r="AX9" s="34">
        <v>60</v>
      </c>
      <c r="AY9" s="38">
        <v>31</v>
      </c>
      <c r="AZ9" s="38">
        <v>29</v>
      </c>
      <c r="BA9" s="39">
        <v>0.2419</v>
      </c>
      <c r="BB9" s="34">
        <v>87</v>
      </c>
      <c r="BC9" s="40">
        <v>103</v>
      </c>
      <c r="BD9" s="34">
        <v>102</v>
      </c>
      <c r="BE9" s="40">
        <v>24</v>
      </c>
      <c r="BF9" s="34">
        <v>110</v>
      </c>
      <c r="BG9" s="40">
        <v>40</v>
      </c>
      <c r="BH9" s="34">
        <v>127</v>
      </c>
      <c r="BI9" s="40">
        <v>96</v>
      </c>
    </row>
    <row r="10" spans="2:64" ht="13.35" customHeight="1">
      <c r="B10" s="31" t="s">
        <v>140</v>
      </c>
      <c r="C10" s="32" t="s">
        <v>10</v>
      </c>
      <c r="D10" s="41">
        <v>152</v>
      </c>
      <c r="E10" s="34">
        <v>138</v>
      </c>
      <c r="F10" s="35">
        <v>85</v>
      </c>
      <c r="G10" s="36">
        <f t="shared" si="0"/>
        <v>0.61594202898550721</v>
      </c>
      <c r="H10" s="35">
        <v>81</v>
      </c>
      <c r="I10" s="36">
        <f t="shared" si="1"/>
        <v>0.53289473684210531</v>
      </c>
      <c r="J10" s="37">
        <f t="shared" si="2"/>
        <v>8.3047292143401896E-2</v>
      </c>
      <c r="K10" s="34" t="str">
        <f>IF(IFERROR(INDEX('[1]School Data'!$AT$1:$AW$561,MATCH(CONCATENATE($B10,$C10),'[1]School Data'!$BB$1:$BB$561,0),MATCH(K$4,'[1]School Data'!$AT$1:$AW$1,0)),"")=0,"",IFERROR(INDEX('[1]School Data'!$AT$1:$AW$561,MATCH(CONCATENATE($B10,$C10),'[1]School Data'!$BB$1:$BB$561,0),MATCH(K$4,'[1]School Data'!$AT$1:$AW$1,0)),""))</f>
        <v/>
      </c>
      <c r="L10" s="36" t="str">
        <f t="shared" si="3"/>
        <v/>
      </c>
      <c r="M10" s="38" t="str">
        <f>IF(IFERROR(INDEX('[1]School Data'!$AT$1:$AW$561,MATCH(CONCATENATE($B10,$C10),'[1]School Data'!$BB$1:$BB$561,0),MATCH(M$4,'[1]School Data'!$AT$1:$AW$1,0)),"")=0,"",IFERROR(INDEX('[1]School Data'!$AT$1:$AW$561,MATCH(CONCATENATE($B10,$C10),'[1]School Data'!$BB$1:$BB$561,0),MATCH(M$4,'[1]School Data'!$AT$1:$AW$1,0)),""))</f>
        <v/>
      </c>
      <c r="N10" s="37" t="str">
        <f t="shared" si="4"/>
        <v/>
      </c>
      <c r="O10" s="34">
        <v>68</v>
      </c>
      <c r="P10" s="36">
        <f t="shared" si="5"/>
        <v>0.49275362318840582</v>
      </c>
      <c r="Q10" s="38">
        <v>66</v>
      </c>
      <c r="R10" s="39">
        <f t="shared" si="6"/>
        <v>0.47826086956521741</v>
      </c>
      <c r="S10" s="36"/>
      <c r="U10" s="31" t="s">
        <v>165</v>
      </c>
      <c r="V10" s="5" t="s">
        <v>166</v>
      </c>
      <c r="W10" s="5" t="s">
        <v>144</v>
      </c>
      <c r="X10" s="5">
        <v>24112</v>
      </c>
      <c r="Y10" s="5" t="s">
        <v>167</v>
      </c>
      <c r="Z10" s="5" t="s">
        <v>168</v>
      </c>
      <c r="AA10" s="5">
        <v>342</v>
      </c>
      <c r="AB10" s="5">
        <v>370</v>
      </c>
      <c r="AC10" s="5">
        <v>409</v>
      </c>
      <c r="AD10" s="5">
        <v>5.99</v>
      </c>
      <c r="AE10" s="5">
        <v>1.33</v>
      </c>
      <c r="AF10" s="5">
        <v>67.180000000000007</v>
      </c>
      <c r="AG10" s="5">
        <v>1.07</v>
      </c>
      <c r="AH10" s="5">
        <v>21.84</v>
      </c>
      <c r="AI10" s="5">
        <v>0.87</v>
      </c>
      <c r="AJ10" s="5">
        <v>9.19</v>
      </c>
      <c r="AK10" s="5">
        <v>43.6</v>
      </c>
      <c r="AL10" s="5">
        <v>52.2</v>
      </c>
      <c r="AM10" s="5">
        <v>47.8</v>
      </c>
      <c r="AN10" s="5">
        <v>0</v>
      </c>
      <c r="AO10" s="5">
        <v>13.23</v>
      </c>
      <c r="AP10" s="5">
        <v>2.66</v>
      </c>
      <c r="AQ10" s="5">
        <v>93.8</v>
      </c>
      <c r="AR10" s="5" t="s">
        <v>169</v>
      </c>
      <c r="AS10" s="5">
        <v>471660</v>
      </c>
      <c r="AT10" s="5">
        <v>510282001174</v>
      </c>
      <c r="AU10" s="32" t="s">
        <v>170</v>
      </c>
      <c r="AX10" s="34">
        <v>57</v>
      </c>
      <c r="AY10" s="38">
        <v>46</v>
      </c>
      <c r="AZ10" s="38">
        <v>11</v>
      </c>
      <c r="BA10" s="39">
        <v>0.41299999999999998</v>
      </c>
      <c r="BB10" s="34">
        <v>114</v>
      </c>
      <c r="BC10" s="40">
        <v>125</v>
      </c>
      <c r="BD10" s="34">
        <v>130</v>
      </c>
      <c r="BE10" s="40">
        <v>21</v>
      </c>
      <c r="BF10" s="34">
        <v>136</v>
      </c>
      <c r="BG10" s="40">
        <v>58</v>
      </c>
      <c r="BH10" s="34">
        <v>55</v>
      </c>
      <c r="BI10" s="40">
        <v>48</v>
      </c>
    </row>
    <row r="11" spans="2:64" ht="13.35" customHeight="1">
      <c r="B11" s="31" t="s">
        <v>140</v>
      </c>
      <c r="C11" s="32" t="s">
        <v>22</v>
      </c>
      <c r="D11" s="41">
        <v>152</v>
      </c>
      <c r="E11" s="34">
        <v>127</v>
      </c>
      <c r="F11" s="35">
        <v>78</v>
      </c>
      <c r="G11" s="36">
        <f t="shared" si="0"/>
        <v>0.61417322834645671</v>
      </c>
      <c r="H11" s="35">
        <v>76</v>
      </c>
      <c r="I11" s="36">
        <f t="shared" si="1"/>
        <v>0.5</v>
      </c>
      <c r="J11" s="37">
        <f t="shared" si="2"/>
        <v>0.11417322834645671</v>
      </c>
      <c r="K11" s="34" t="str">
        <f>IF(IFERROR(INDEX('[1]School Data'!$AT$1:$AW$561,MATCH(CONCATENATE($B11,$C11),'[1]School Data'!$BB$1:$BB$561,0),MATCH(K$4,'[1]School Data'!$AT$1:$AW$1,0)),"")=0,"",IFERROR(INDEX('[1]School Data'!$AT$1:$AW$561,MATCH(CONCATENATE($B11,$C11),'[1]School Data'!$BB$1:$BB$561,0),MATCH(K$4,'[1]School Data'!$AT$1:$AW$1,0)),""))</f>
        <v/>
      </c>
      <c r="L11" s="36" t="str">
        <f t="shared" si="3"/>
        <v/>
      </c>
      <c r="M11" s="38" t="str">
        <f>IF(IFERROR(INDEX('[1]School Data'!$AT$1:$AW$561,MATCH(CONCATENATE($B11,$C11),'[1]School Data'!$BB$1:$BB$561,0),MATCH(M$4,'[1]School Data'!$AT$1:$AW$1,0)),"")=0,"",IFERROR(INDEX('[1]School Data'!$AT$1:$AW$561,MATCH(CONCATENATE($B11,$C11),'[1]School Data'!$BB$1:$BB$561,0),MATCH(M$4,'[1]School Data'!$AT$1:$AW$1,0)),""))</f>
        <v/>
      </c>
      <c r="N11" s="37" t="str">
        <f t="shared" si="4"/>
        <v/>
      </c>
      <c r="O11" s="34">
        <v>71</v>
      </c>
      <c r="P11" s="36">
        <f t="shared" si="5"/>
        <v>0.55905511811023623</v>
      </c>
      <c r="Q11" s="38">
        <v>71</v>
      </c>
      <c r="R11" s="39">
        <f t="shared" si="6"/>
        <v>0.55905511811023623</v>
      </c>
      <c r="S11" s="36"/>
      <c r="U11" s="31" t="s">
        <v>171</v>
      </c>
      <c r="V11" s="5" t="s">
        <v>172</v>
      </c>
      <c r="W11" s="5" t="s">
        <v>144</v>
      </c>
      <c r="X11" s="5">
        <v>24557</v>
      </c>
      <c r="Y11" s="5" t="s">
        <v>151</v>
      </c>
      <c r="Z11" s="5" t="s">
        <v>152</v>
      </c>
      <c r="AA11" s="5">
        <v>158</v>
      </c>
      <c r="AB11" s="5">
        <v>181</v>
      </c>
      <c r="AC11" s="5">
        <v>154</v>
      </c>
      <c r="AD11" s="5">
        <v>4.3</v>
      </c>
      <c r="AE11" s="5">
        <v>0.5</v>
      </c>
      <c r="AF11" s="5">
        <v>77.400000000000006</v>
      </c>
      <c r="AG11" s="5">
        <v>0.2</v>
      </c>
      <c r="AH11" s="5">
        <v>15.3</v>
      </c>
      <c r="AI11" s="5">
        <v>0</v>
      </c>
      <c r="AJ11" s="5">
        <v>0</v>
      </c>
      <c r="AK11" s="5">
        <v>49.53</v>
      </c>
      <c r="AL11" s="5">
        <v>50.6</v>
      </c>
      <c r="AM11" s="5">
        <v>49.4</v>
      </c>
      <c r="AN11" s="5">
        <v>0</v>
      </c>
      <c r="AO11" s="5">
        <v>16.77</v>
      </c>
      <c r="AP11" s="5">
        <v>1.4</v>
      </c>
      <c r="AQ11" s="5">
        <v>92</v>
      </c>
      <c r="AR11" s="5" t="s">
        <v>147</v>
      </c>
      <c r="AS11" s="5">
        <v>471260</v>
      </c>
      <c r="AT11" s="5">
        <v>510258001032</v>
      </c>
      <c r="AU11" s="32" t="s">
        <v>148</v>
      </c>
      <c r="AX11" s="34">
        <v>22</v>
      </c>
      <c r="AY11" s="38">
        <v>25</v>
      </c>
      <c r="AZ11" s="38">
        <v>-3</v>
      </c>
      <c r="BA11" s="39">
        <v>0.17319999999999999</v>
      </c>
      <c r="BB11" s="34">
        <v>42</v>
      </c>
      <c r="BC11" s="40">
        <v>59</v>
      </c>
      <c r="BD11" s="34">
        <v>52</v>
      </c>
      <c r="BE11" s="40">
        <v>10</v>
      </c>
      <c r="BF11" s="34">
        <v>57</v>
      </c>
      <c r="BG11" s="40">
        <v>30</v>
      </c>
      <c r="BH11" s="34">
        <v>53</v>
      </c>
      <c r="BI11" s="40">
        <v>50</v>
      </c>
    </row>
    <row r="12" spans="2:64" ht="13.35" customHeight="1">
      <c r="B12" s="31" t="s">
        <v>140</v>
      </c>
      <c r="C12" s="32" t="s">
        <v>173</v>
      </c>
      <c r="D12" s="33">
        <v>153</v>
      </c>
      <c r="E12" s="34">
        <v>153</v>
      </c>
      <c r="F12" s="35">
        <v>91</v>
      </c>
      <c r="G12" s="36">
        <f t="shared" si="0"/>
        <v>0.59477124183006536</v>
      </c>
      <c r="H12" s="35">
        <v>93</v>
      </c>
      <c r="I12" s="36">
        <f t="shared" si="1"/>
        <v>0.60784313725490191</v>
      </c>
      <c r="J12" s="37">
        <f t="shared" si="2"/>
        <v>-1.3071895424836555E-2</v>
      </c>
      <c r="K12" s="34" t="str">
        <f>IF(IFERROR(INDEX('[1]School Data'!$AT$1:$AW$561,MATCH(CONCATENATE($B12,$C12),'[1]School Data'!$BB$1:$BB$561,0),MATCH(K$4,'[1]School Data'!$AT$1:$AW$1,0)),"")=0,"",IFERROR(INDEX('[1]School Data'!$AT$1:$AW$561,MATCH(CONCATENATE($B12,$C12),'[1]School Data'!$BB$1:$BB$561,0),MATCH(K$4,'[1]School Data'!$AT$1:$AW$1,0)),""))</f>
        <v/>
      </c>
      <c r="L12" s="36" t="str">
        <f t="shared" si="3"/>
        <v/>
      </c>
      <c r="M12" s="38" t="str">
        <f>IF(IFERROR(INDEX('[1]School Data'!$AT$1:$AW$561,MATCH(CONCATENATE($B12,$C12),'[1]School Data'!$BB$1:$BB$561,0),MATCH(M$4,'[1]School Data'!$AT$1:$AW$1,0)),"")=0,"",IFERROR(INDEX('[1]School Data'!$AT$1:$AW$561,MATCH(CONCATENATE($B12,$C12),'[1]School Data'!$BB$1:$BB$561,0),MATCH(M$4,'[1]School Data'!$AT$1:$AW$1,0)),""))</f>
        <v/>
      </c>
      <c r="N12" s="37" t="str">
        <f t="shared" si="4"/>
        <v/>
      </c>
      <c r="O12" s="34">
        <v>84</v>
      </c>
      <c r="P12" s="36">
        <f t="shared" si="5"/>
        <v>0.5490196078431373</v>
      </c>
      <c r="Q12" s="38">
        <v>76</v>
      </c>
      <c r="R12" s="39">
        <f t="shared" si="6"/>
        <v>0.49673202614379086</v>
      </c>
      <c r="S12" s="36"/>
      <c r="U12" s="31" t="s">
        <v>174</v>
      </c>
      <c r="V12" s="5" t="s">
        <v>143</v>
      </c>
      <c r="W12" s="5" t="s">
        <v>144</v>
      </c>
      <c r="X12" s="5">
        <v>24273</v>
      </c>
      <c r="Y12" s="5" t="s">
        <v>175</v>
      </c>
      <c r="Z12" s="5" t="s">
        <v>176</v>
      </c>
      <c r="AA12" s="5">
        <v>253</v>
      </c>
      <c r="AB12" s="5">
        <v>293</v>
      </c>
      <c r="AC12" s="5">
        <v>352</v>
      </c>
      <c r="AD12" s="5">
        <v>11.2</v>
      </c>
      <c r="AE12" s="5">
        <v>6.3</v>
      </c>
      <c r="AF12" s="5">
        <v>44.9</v>
      </c>
      <c r="AG12" s="5">
        <v>1E-3</v>
      </c>
      <c r="AH12" s="5">
        <v>33.1</v>
      </c>
      <c r="AI12" s="5">
        <v>1E-3</v>
      </c>
      <c r="AJ12" s="5">
        <v>0.04</v>
      </c>
      <c r="AK12" s="5">
        <v>52.8</v>
      </c>
      <c r="AL12" s="5">
        <v>51</v>
      </c>
      <c r="AM12" s="5">
        <v>48.9</v>
      </c>
      <c r="AN12" s="5">
        <v>0</v>
      </c>
      <c r="AO12" s="5">
        <v>14.7</v>
      </c>
      <c r="AP12" s="5">
        <v>12.7</v>
      </c>
      <c r="AQ12" s="5">
        <v>89.42</v>
      </c>
      <c r="AR12" s="5" t="s">
        <v>102</v>
      </c>
      <c r="AS12" s="5">
        <v>470423</v>
      </c>
      <c r="AT12" s="5">
        <v>510078000273</v>
      </c>
      <c r="AU12" s="32" t="s">
        <v>148</v>
      </c>
      <c r="AX12" s="34">
        <v>50</v>
      </c>
      <c r="AY12" s="38">
        <v>61</v>
      </c>
      <c r="AZ12" s="38">
        <v>-11</v>
      </c>
      <c r="BA12" s="39">
        <v>0.32679999999999998</v>
      </c>
      <c r="BB12" s="34">
        <v>83</v>
      </c>
      <c r="BC12" s="40">
        <v>109</v>
      </c>
      <c r="BD12" s="34">
        <v>107</v>
      </c>
      <c r="BE12" s="40">
        <v>35</v>
      </c>
      <c r="BF12" s="34">
        <v>116</v>
      </c>
      <c r="BG12" s="40">
        <v>67</v>
      </c>
      <c r="BH12" s="34">
        <v>66</v>
      </c>
      <c r="BI12" s="40">
        <v>45</v>
      </c>
    </row>
    <row r="13" spans="2:64" ht="13.35" customHeight="1">
      <c r="B13" s="31" t="s">
        <v>140</v>
      </c>
      <c r="C13" s="32" t="s">
        <v>5</v>
      </c>
      <c r="D13" s="41">
        <v>202</v>
      </c>
      <c r="E13" s="34">
        <v>244</v>
      </c>
      <c r="F13" s="35">
        <v>145</v>
      </c>
      <c r="G13" s="36">
        <f t="shared" si="0"/>
        <v>0.59426229508196726</v>
      </c>
      <c r="H13" s="35">
        <v>111</v>
      </c>
      <c r="I13" s="36">
        <f t="shared" si="1"/>
        <v>0.54950495049504955</v>
      </c>
      <c r="J13" s="37">
        <f t="shared" si="2"/>
        <v>4.4757344586917713E-2</v>
      </c>
      <c r="K13" s="34" t="str">
        <f>IF(IFERROR(INDEX('[1]School Data'!$AT$1:$AW$561,MATCH(CONCATENATE($B13,$C13),'[1]School Data'!$BB$1:$BB$561,0),MATCH(K$4,'[1]School Data'!$AT$1:$AW$1,0)),"")=0,"",IFERROR(INDEX('[1]School Data'!$AT$1:$AW$561,MATCH(CONCATENATE($B13,$C13),'[1]School Data'!$BB$1:$BB$561,0),MATCH(K$4,'[1]School Data'!$AT$1:$AW$1,0)),""))</f>
        <v/>
      </c>
      <c r="L13" s="36" t="str">
        <f t="shared" si="3"/>
        <v/>
      </c>
      <c r="M13" s="38" t="str">
        <f>IF(IFERROR(INDEX('[1]School Data'!$AT$1:$AW$561,MATCH(CONCATENATE($B13,$C13),'[1]School Data'!$BB$1:$BB$561,0),MATCH(M$4,'[1]School Data'!$AT$1:$AW$1,0)),"")=0,"",IFERROR(INDEX('[1]School Data'!$AT$1:$AW$561,MATCH(CONCATENATE($B13,$C13),'[1]School Data'!$BB$1:$BB$561,0),MATCH(M$4,'[1]School Data'!$AT$1:$AW$1,0)),""))</f>
        <v/>
      </c>
      <c r="N13" s="37" t="str">
        <f t="shared" si="4"/>
        <v/>
      </c>
      <c r="O13" s="34">
        <v>144</v>
      </c>
      <c r="P13" s="36">
        <f t="shared" si="5"/>
        <v>0.5901639344262295</v>
      </c>
      <c r="Q13" s="38">
        <v>103</v>
      </c>
      <c r="R13" s="39">
        <f t="shared" si="6"/>
        <v>0.42213114754098363</v>
      </c>
      <c r="S13" s="36"/>
      <c r="U13" s="31" t="s">
        <v>177</v>
      </c>
      <c r="V13" s="5" t="s">
        <v>178</v>
      </c>
      <c r="W13" s="5" t="s">
        <v>144</v>
      </c>
      <c r="X13" s="5">
        <v>22973</v>
      </c>
      <c r="Y13" s="5" t="s">
        <v>179</v>
      </c>
      <c r="Z13" s="5" t="s">
        <v>180</v>
      </c>
      <c r="AA13" s="5">
        <v>78</v>
      </c>
      <c r="AB13" s="5">
        <v>98</v>
      </c>
      <c r="AC13" s="5">
        <v>101</v>
      </c>
      <c r="AD13" s="5">
        <v>0.7</v>
      </c>
      <c r="AE13" s="5">
        <v>0.1</v>
      </c>
      <c r="AF13" s="5">
        <v>60</v>
      </c>
      <c r="AG13" s="5">
        <v>0.01</v>
      </c>
      <c r="AH13" s="5">
        <v>27.65</v>
      </c>
      <c r="AI13" s="5">
        <v>0</v>
      </c>
      <c r="AJ13" s="5">
        <v>2.7</v>
      </c>
      <c r="AK13" s="5">
        <v>51</v>
      </c>
      <c r="AL13" s="5">
        <v>49.36</v>
      </c>
      <c r="AM13" s="5">
        <v>50.63</v>
      </c>
      <c r="AN13" s="5">
        <v>0</v>
      </c>
      <c r="AO13" s="5">
        <v>8.5</v>
      </c>
      <c r="AQ13" s="5">
        <v>97</v>
      </c>
      <c r="AR13" s="5" t="s">
        <v>147</v>
      </c>
      <c r="AS13" s="5">
        <v>472320</v>
      </c>
      <c r="AT13" s="5">
        <v>510327001409</v>
      </c>
      <c r="AU13" s="32" t="s">
        <v>156</v>
      </c>
      <c r="AX13" s="34">
        <v>10</v>
      </c>
      <c r="AY13" s="38">
        <v>9</v>
      </c>
      <c r="AZ13" s="38">
        <v>1</v>
      </c>
      <c r="BA13" s="39">
        <v>4.1000000000000002E-2</v>
      </c>
      <c r="BB13" s="34">
        <v>36</v>
      </c>
      <c r="BC13" s="40">
        <v>30</v>
      </c>
      <c r="BD13" s="34">
        <v>20</v>
      </c>
      <c r="BE13" s="40">
        <v>9</v>
      </c>
      <c r="BF13" s="34">
        <v>46</v>
      </c>
      <c r="BG13" s="40">
        <v>14</v>
      </c>
      <c r="BH13" s="34">
        <v>129</v>
      </c>
      <c r="BI13" s="40">
        <v>81</v>
      </c>
    </row>
    <row r="14" spans="2:64" ht="13.35" customHeight="1">
      <c r="B14" s="31" t="s">
        <v>140</v>
      </c>
      <c r="C14" s="32" t="s">
        <v>12</v>
      </c>
      <c r="D14" s="41">
        <v>181</v>
      </c>
      <c r="E14" s="34">
        <v>189</v>
      </c>
      <c r="F14" s="35">
        <v>111</v>
      </c>
      <c r="G14" s="36">
        <f t="shared" si="0"/>
        <v>0.58730158730158732</v>
      </c>
      <c r="H14" s="35">
        <v>97</v>
      </c>
      <c r="I14" s="36">
        <f t="shared" si="1"/>
        <v>0.53591160220994472</v>
      </c>
      <c r="J14" s="37">
        <f t="shared" si="2"/>
        <v>5.1389985091642609E-2</v>
      </c>
      <c r="K14" s="34" t="str">
        <f>IF(IFERROR(INDEX('[1]School Data'!$AT$1:$AW$561,MATCH(CONCATENATE($B14,$C14),'[1]School Data'!$BB$1:$BB$561,0),MATCH(K$4,'[1]School Data'!$AT$1:$AW$1,0)),"")=0,"",IFERROR(INDEX('[1]School Data'!$AT$1:$AW$561,MATCH(CONCATENATE($B14,$C14),'[1]School Data'!$BB$1:$BB$561,0),MATCH(K$4,'[1]School Data'!$AT$1:$AW$1,0)),""))</f>
        <v/>
      </c>
      <c r="L14" s="36" t="str">
        <f t="shared" si="3"/>
        <v/>
      </c>
      <c r="M14" s="38" t="str">
        <f>IF(IFERROR(INDEX('[1]School Data'!$AT$1:$AW$561,MATCH(CONCATENATE($B14,$C14),'[1]School Data'!$BB$1:$BB$561,0),MATCH(M$4,'[1]School Data'!$AT$1:$AW$1,0)),"")=0,"",IFERROR(INDEX('[1]School Data'!$AT$1:$AW$561,MATCH(CONCATENATE($B14,$C14),'[1]School Data'!$BB$1:$BB$561,0),MATCH(M$4,'[1]School Data'!$AT$1:$AW$1,0)),""))</f>
        <v/>
      </c>
      <c r="N14" s="37" t="str">
        <f t="shared" si="4"/>
        <v/>
      </c>
      <c r="O14" s="34">
        <v>103</v>
      </c>
      <c r="P14" s="36">
        <f t="shared" si="5"/>
        <v>0.544973544973545</v>
      </c>
      <c r="Q14" s="38">
        <v>81</v>
      </c>
      <c r="R14" s="39">
        <f t="shared" si="6"/>
        <v>0.42857142857142855</v>
      </c>
      <c r="S14" s="36"/>
      <c r="U14" s="31" t="s">
        <v>181</v>
      </c>
      <c r="V14" s="5" t="s">
        <v>182</v>
      </c>
      <c r="W14" s="5" t="s">
        <v>144</v>
      </c>
      <c r="X14" s="5">
        <v>24171</v>
      </c>
      <c r="Y14" s="5" t="s">
        <v>183</v>
      </c>
      <c r="Z14" s="5" t="s">
        <v>184</v>
      </c>
      <c r="AA14" s="5">
        <v>270</v>
      </c>
      <c r="AB14" s="5">
        <v>248</v>
      </c>
      <c r="AC14" s="5">
        <v>335</v>
      </c>
      <c r="AD14" s="5">
        <v>11.07</v>
      </c>
      <c r="AE14" s="5">
        <v>0.74</v>
      </c>
      <c r="AF14" s="5">
        <v>57.93</v>
      </c>
      <c r="AG14" s="5">
        <v>0.18</v>
      </c>
      <c r="AH14" s="5">
        <v>24.17</v>
      </c>
      <c r="AI14" s="5">
        <v>0</v>
      </c>
      <c r="AJ14" s="5">
        <v>5.54</v>
      </c>
      <c r="AK14" s="5">
        <v>68</v>
      </c>
      <c r="AL14" s="5">
        <v>53.04</v>
      </c>
      <c r="AM14" s="5">
        <v>46.96</v>
      </c>
      <c r="AN14" s="5">
        <v>0</v>
      </c>
      <c r="AO14" s="5">
        <v>12.45</v>
      </c>
      <c r="AP14" s="5">
        <v>2.4</v>
      </c>
      <c r="AQ14" s="5">
        <v>91</v>
      </c>
      <c r="AR14" s="5" t="s">
        <v>147</v>
      </c>
      <c r="AS14" s="5">
        <v>471922</v>
      </c>
      <c r="AT14" s="5">
        <v>510192002125</v>
      </c>
      <c r="AU14" s="32" t="s">
        <v>160</v>
      </c>
      <c r="AX14" s="34">
        <v>38</v>
      </c>
      <c r="AY14" s="38">
        <v>29</v>
      </c>
      <c r="AZ14" s="38">
        <v>9</v>
      </c>
      <c r="BA14" s="39">
        <v>0.2011</v>
      </c>
      <c r="BB14" s="34">
        <v>60</v>
      </c>
      <c r="BC14" s="40">
        <v>79</v>
      </c>
      <c r="BD14" s="34">
        <v>76</v>
      </c>
      <c r="BE14" s="40">
        <v>12</v>
      </c>
      <c r="BF14" s="34">
        <v>85</v>
      </c>
      <c r="BG14" s="40">
        <v>36</v>
      </c>
      <c r="BH14" s="34">
        <v>96</v>
      </c>
      <c r="BI14" s="40">
        <v>58</v>
      </c>
    </row>
    <row r="15" spans="2:64" ht="13.35" customHeight="1">
      <c r="B15" s="31" t="s">
        <v>140</v>
      </c>
      <c r="C15" s="32" t="s">
        <v>9</v>
      </c>
      <c r="D15" s="41">
        <v>282</v>
      </c>
      <c r="E15" s="34">
        <v>232</v>
      </c>
      <c r="F15" s="35">
        <v>135</v>
      </c>
      <c r="G15" s="36">
        <f t="shared" si="0"/>
        <v>0.5818965517241379</v>
      </c>
      <c r="H15" s="35">
        <v>131</v>
      </c>
      <c r="I15" s="36">
        <f t="shared" si="1"/>
        <v>0.46453900709219859</v>
      </c>
      <c r="J15" s="37">
        <f t="shared" si="2"/>
        <v>0.11735754463193931</v>
      </c>
      <c r="K15" s="34" t="str">
        <f>IF(IFERROR(INDEX('[1]School Data'!$AT$1:$AW$561,MATCH(CONCATENATE($B15,$C15),'[1]School Data'!$BB$1:$BB$561,0),MATCH(K$4,'[1]School Data'!$AT$1:$AW$1,0)),"")=0,"",IFERROR(INDEX('[1]School Data'!$AT$1:$AW$561,MATCH(CONCATENATE($B15,$C15),'[1]School Data'!$BB$1:$BB$561,0),MATCH(K$4,'[1]School Data'!$AT$1:$AW$1,0)),""))</f>
        <v/>
      </c>
      <c r="L15" s="36" t="str">
        <f t="shared" si="3"/>
        <v/>
      </c>
      <c r="M15" s="38" t="str">
        <f>IF(IFERROR(INDEX('[1]School Data'!$AT$1:$AW$561,MATCH(CONCATENATE($B15,$C15),'[1]School Data'!$BB$1:$BB$561,0),MATCH(M$4,'[1]School Data'!$AT$1:$AW$1,0)),"")=0,"",IFERROR(INDEX('[1]School Data'!$AT$1:$AW$561,MATCH(CONCATENATE($B15,$C15),'[1]School Data'!$BB$1:$BB$561,0),MATCH(M$4,'[1]School Data'!$AT$1:$AW$1,0)),""))</f>
        <v/>
      </c>
      <c r="N15" s="37" t="str">
        <f t="shared" si="4"/>
        <v/>
      </c>
      <c r="O15" s="34">
        <v>116</v>
      </c>
      <c r="P15" s="36">
        <f t="shared" si="5"/>
        <v>0.5</v>
      </c>
      <c r="Q15" s="38">
        <v>97</v>
      </c>
      <c r="R15" s="39">
        <f t="shared" si="6"/>
        <v>0.41810344827586204</v>
      </c>
      <c r="S15" s="36"/>
      <c r="U15" s="31" t="s">
        <v>185</v>
      </c>
      <c r="V15" s="5" t="s">
        <v>186</v>
      </c>
      <c r="W15" s="5" t="s">
        <v>144</v>
      </c>
      <c r="X15" s="5">
        <v>24148</v>
      </c>
      <c r="Y15" s="5" t="s">
        <v>163</v>
      </c>
      <c r="Z15" s="5" t="s">
        <v>164</v>
      </c>
      <c r="AA15" s="5">
        <v>152</v>
      </c>
      <c r="AB15" s="5">
        <v>183</v>
      </c>
      <c r="AC15" s="5">
        <v>172</v>
      </c>
      <c r="AD15" s="5">
        <v>3.0000000000000001E-3</v>
      </c>
      <c r="AE15" s="5">
        <v>6.9999999999999999E-4</v>
      </c>
      <c r="AF15" s="5">
        <v>99.984999999999999</v>
      </c>
      <c r="AG15" s="5">
        <v>0</v>
      </c>
      <c r="AH15" s="5">
        <v>3.0000000000000001E-3</v>
      </c>
      <c r="AI15" s="5">
        <v>1E-3</v>
      </c>
      <c r="AJ15" s="5">
        <v>0</v>
      </c>
      <c r="AK15" s="5">
        <v>46</v>
      </c>
      <c r="AL15" s="5">
        <v>51.6</v>
      </c>
      <c r="AM15" s="5">
        <v>48.4</v>
      </c>
      <c r="AN15" s="5">
        <v>0</v>
      </c>
      <c r="AO15" s="5">
        <v>12</v>
      </c>
      <c r="AP15" s="5">
        <v>5.0000000000000001E-3</v>
      </c>
      <c r="AQ15" s="5">
        <v>96.4</v>
      </c>
      <c r="AR15" s="5" t="s">
        <v>147</v>
      </c>
      <c r="AS15" s="5">
        <v>472445</v>
      </c>
      <c r="AT15" s="5">
        <v>510408001789</v>
      </c>
      <c r="AU15" s="32" t="s">
        <v>187</v>
      </c>
      <c r="AX15" s="34">
        <v>33</v>
      </c>
      <c r="AY15" s="38">
        <v>14</v>
      </c>
      <c r="AZ15" s="38">
        <v>19</v>
      </c>
      <c r="BA15" s="39">
        <v>0.14219999999999999</v>
      </c>
      <c r="BB15" s="34"/>
      <c r="BC15" s="40"/>
      <c r="BD15" s="34">
        <v>55</v>
      </c>
      <c r="BE15" s="40">
        <v>10</v>
      </c>
      <c r="BF15" s="34">
        <v>57</v>
      </c>
      <c r="BG15" s="40">
        <v>17</v>
      </c>
      <c r="BH15" s="34">
        <v>92</v>
      </c>
      <c r="BI15" s="40">
        <v>69</v>
      </c>
    </row>
    <row r="16" spans="2:64" ht="13.35" customHeight="1">
      <c r="B16" s="31" t="s">
        <v>140</v>
      </c>
      <c r="C16" s="32" t="s">
        <v>6</v>
      </c>
      <c r="D16" s="41">
        <v>723</v>
      </c>
      <c r="E16" s="34">
        <v>765</v>
      </c>
      <c r="F16" s="35">
        <v>436</v>
      </c>
      <c r="G16" s="36">
        <f t="shared" si="0"/>
        <v>0.56993464052287579</v>
      </c>
      <c r="H16" s="35">
        <v>436</v>
      </c>
      <c r="I16" s="36">
        <f t="shared" si="1"/>
        <v>0.60304287690179803</v>
      </c>
      <c r="J16" s="37">
        <f t="shared" si="2"/>
        <v>-3.310823637892224E-2</v>
      </c>
      <c r="K16" s="34" t="str">
        <f>IF(IFERROR(INDEX('[1]School Data'!$AT$1:$AW$561,MATCH(CONCATENATE($B16,$C16),'[1]School Data'!$BB$1:$BB$561,0),MATCH(K$4,'[1]School Data'!$AT$1:$AW$1,0)),"")=0,"",IFERROR(INDEX('[1]School Data'!$AT$1:$AW$561,MATCH(CONCATENATE($B16,$C16),'[1]School Data'!$BB$1:$BB$561,0),MATCH(K$4,'[1]School Data'!$AT$1:$AW$1,0)),""))</f>
        <v/>
      </c>
      <c r="L16" s="36" t="str">
        <f t="shared" si="3"/>
        <v/>
      </c>
      <c r="M16" s="38" t="str">
        <f>IF(IFERROR(INDEX('[1]School Data'!$AT$1:$AW$561,MATCH(CONCATENATE($B16,$C16),'[1]School Data'!$BB$1:$BB$561,0),MATCH(M$4,'[1]School Data'!$AT$1:$AW$1,0)),"")=0,"",IFERROR(INDEX('[1]School Data'!$AT$1:$AW$561,MATCH(CONCATENATE($B16,$C16),'[1]School Data'!$BB$1:$BB$561,0),MATCH(M$4,'[1]School Data'!$AT$1:$AW$1,0)),""))</f>
        <v/>
      </c>
      <c r="N16" s="37" t="str">
        <f t="shared" si="4"/>
        <v/>
      </c>
      <c r="O16" s="34">
        <v>414</v>
      </c>
      <c r="P16" s="36">
        <f t="shared" si="5"/>
        <v>0.54117647058823526</v>
      </c>
      <c r="Q16" s="38">
        <v>413</v>
      </c>
      <c r="R16" s="39">
        <f t="shared" si="6"/>
        <v>0.5398692810457516</v>
      </c>
      <c r="S16" s="36"/>
      <c r="U16" s="31" t="s">
        <v>188</v>
      </c>
      <c r="V16" s="5" t="s">
        <v>189</v>
      </c>
      <c r="W16" s="5" t="s">
        <v>144</v>
      </c>
      <c r="X16" s="5">
        <v>22302</v>
      </c>
      <c r="Y16" s="5" t="s">
        <v>190</v>
      </c>
      <c r="Z16" s="5" t="s">
        <v>191</v>
      </c>
      <c r="AA16" s="5">
        <v>237</v>
      </c>
      <c r="AB16" s="5">
        <v>254</v>
      </c>
      <c r="AC16" s="5">
        <v>248</v>
      </c>
      <c r="AD16" s="5">
        <v>6.7</v>
      </c>
      <c r="AE16" s="5">
        <v>2.7</v>
      </c>
      <c r="AF16" s="5">
        <v>76.8</v>
      </c>
      <c r="AG16" s="5">
        <v>0.8</v>
      </c>
      <c r="AH16" s="5">
        <v>12.6</v>
      </c>
      <c r="AI16" s="5">
        <v>0.3</v>
      </c>
      <c r="AJ16" s="5">
        <v>0</v>
      </c>
      <c r="AK16" s="5">
        <v>33.94</v>
      </c>
      <c r="AL16" s="5">
        <v>53.1</v>
      </c>
      <c r="AM16" s="5">
        <v>46.9</v>
      </c>
      <c r="AN16" s="5">
        <v>0</v>
      </c>
      <c r="AO16" s="5">
        <v>12.4</v>
      </c>
      <c r="AP16" s="5">
        <v>1.9</v>
      </c>
      <c r="AQ16" s="5">
        <v>93.2</v>
      </c>
      <c r="AR16" s="5" t="s">
        <v>169</v>
      </c>
      <c r="AS16" s="5">
        <v>472145</v>
      </c>
      <c r="AT16" s="5">
        <v>510171000702</v>
      </c>
      <c r="AU16" s="32" t="s">
        <v>148</v>
      </c>
      <c r="AX16" s="34">
        <v>77</v>
      </c>
      <c r="AY16" s="38">
        <v>12</v>
      </c>
      <c r="AZ16" s="38">
        <v>65</v>
      </c>
      <c r="BA16" s="39">
        <v>0.1007</v>
      </c>
      <c r="BB16" s="34">
        <v>108</v>
      </c>
      <c r="BC16" s="40">
        <v>91</v>
      </c>
      <c r="BD16" s="34">
        <v>113</v>
      </c>
      <c r="BE16" s="40">
        <v>8</v>
      </c>
      <c r="BF16" s="34">
        <v>122</v>
      </c>
      <c r="BG16" s="40">
        <v>18</v>
      </c>
      <c r="BH16" s="34">
        <v>339</v>
      </c>
      <c r="BI16" s="40">
        <v>320</v>
      </c>
    </row>
    <row r="17" spans="2:61">
      <c r="B17" s="31" t="s">
        <v>140</v>
      </c>
      <c r="C17" s="32" t="s">
        <v>1</v>
      </c>
      <c r="D17" s="41">
        <v>146</v>
      </c>
      <c r="E17" s="34">
        <v>135</v>
      </c>
      <c r="F17" s="35">
        <v>74</v>
      </c>
      <c r="G17" s="36">
        <f t="shared" si="0"/>
        <v>0.54814814814814816</v>
      </c>
      <c r="H17" s="35">
        <v>75</v>
      </c>
      <c r="I17" s="36">
        <f t="shared" si="1"/>
        <v>0.51369863013698636</v>
      </c>
      <c r="J17" s="37">
        <f t="shared" si="2"/>
        <v>3.4449518011161806E-2</v>
      </c>
      <c r="K17" s="34" t="str">
        <f>IF(IFERROR(INDEX('[1]School Data'!$AT$1:$AW$561,MATCH(CONCATENATE($B17,$C17),'[1]School Data'!$BB$1:$BB$561,0),MATCH(K$4,'[1]School Data'!$AT$1:$AW$1,0)),"")=0,"",IFERROR(INDEX('[1]School Data'!$AT$1:$AW$561,MATCH(CONCATENATE($B17,$C17),'[1]School Data'!$BB$1:$BB$561,0),MATCH(K$4,'[1]School Data'!$AT$1:$AW$1,0)),""))</f>
        <v/>
      </c>
      <c r="L17" s="36" t="str">
        <f t="shared" si="3"/>
        <v/>
      </c>
      <c r="M17" s="38" t="str">
        <f>IF(IFERROR(INDEX('[1]School Data'!$AT$1:$AW$561,MATCH(CONCATENATE($B17,$C17),'[1]School Data'!$BB$1:$BB$561,0),MATCH(M$4,'[1]School Data'!$AT$1:$AW$1,0)),"")=0,"",IFERROR(INDEX('[1]School Data'!$AT$1:$AW$561,MATCH(CONCATENATE($B17,$C17),'[1]School Data'!$BB$1:$BB$561,0),MATCH(M$4,'[1]School Data'!$AT$1:$AW$1,0)),""))</f>
        <v/>
      </c>
      <c r="N17" s="37" t="str">
        <f t="shared" si="4"/>
        <v/>
      </c>
      <c r="O17" s="34">
        <v>68</v>
      </c>
      <c r="P17" s="36">
        <f t="shared" si="5"/>
        <v>0.50370370370370365</v>
      </c>
      <c r="Q17" s="38">
        <v>66</v>
      </c>
      <c r="R17" s="39">
        <f t="shared" si="6"/>
        <v>0.48888888888888887</v>
      </c>
      <c r="S17" s="36"/>
      <c r="U17" s="31" t="s">
        <v>192</v>
      </c>
      <c r="V17" s="5" t="s">
        <v>193</v>
      </c>
      <c r="W17" s="5" t="s">
        <v>144</v>
      </c>
      <c r="X17" s="5">
        <v>22949</v>
      </c>
      <c r="Y17" s="5" t="s">
        <v>194</v>
      </c>
      <c r="Z17" s="5" t="s">
        <v>195</v>
      </c>
      <c r="AA17" s="5">
        <v>269</v>
      </c>
      <c r="AB17" s="5">
        <v>282</v>
      </c>
      <c r="AC17" s="5">
        <v>291</v>
      </c>
      <c r="AD17" s="5">
        <v>1.3</v>
      </c>
      <c r="AE17" s="5">
        <v>0.6</v>
      </c>
      <c r="AF17" s="5">
        <v>78</v>
      </c>
      <c r="AG17" s="5">
        <v>0.1</v>
      </c>
      <c r="AH17" s="5">
        <v>16</v>
      </c>
      <c r="AI17" s="5">
        <v>7.0000000000000007E-2</v>
      </c>
      <c r="AJ17" s="5">
        <v>4.5999999999999996</v>
      </c>
      <c r="AK17" s="5">
        <v>32.19</v>
      </c>
      <c r="AL17" s="5">
        <v>48.2</v>
      </c>
      <c r="AM17" s="5">
        <v>51.7</v>
      </c>
      <c r="AN17" s="5">
        <v>0</v>
      </c>
      <c r="AO17" s="5">
        <v>13.15</v>
      </c>
      <c r="AP17" s="5">
        <v>1.9</v>
      </c>
      <c r="AQ17" s="5">
        <v>94.3</v>
      </c>
      <c r="AR17" s="5" t="s">
        <v>147</v>
      </c>
      <c r="AS17" s="5">
        <v>470390</v>
      </c>
      <c r="AT17" s="5">
        <v>510138000625</v>
      </c>
      <c r="AU17" s="32" t="s">
        <v>148</v>
      </c>
      <c r="AX17" s="34">
        <v>57</v>
      </c>
      <c r="AY17" s="38">
        <v>46</v>
      </c>
      <c r="AZ17" s="38">
        <v>11</v>
      </c>
      <c r="BA17" s="39">
        <v>0.42220000000000002</v>
      </c>
      <c r="BB17" s="34">
        <v>85</v>
      </c>
      <c r="BC17" s="40">
        <v>111</v>
      </c>
      <c r="BD17" s="34">
        <v>97</v>
      </c>
      <c r="BE17" s="40">
        <v>32</v>
      </c>
      <c r="BF17" s="34">
        <v>103</v>
      </c>
      <c r="BG17" s="40">
        <v>51</v>
      </c>
      <c r="BH17" s="34">
        <v>63</v>
      </c>
      <c r="BI17" s="40">
        <v>49</v>
      </c>
    </row>
    <row r="18" spans="2:61">
      <c r="B18" s="31" t="s">
        <v>140</v>
      </c>
      <c r="C18" s="32" t="s">
        <v>0</v>
      </c>
      <c r="D18" s="41">
        <v>260</v>
      </c>
      <c r="E18" s="34">
        <v>298</v>
      </c>
      <c r="F18" s="35">
        <v>163</v>
      </c>
      <c r="G18" s="36">
        <f t="shared" si="0"/>
        <v>0.54697986577181212</v>
      </c>
      <c r="H18" s="35">
        <v>140</v>
      </c>
      <c r="I18" s="36">
        <f t="shared" si="1"/>
        <v>0.53846153846153844</v>
      </c>
      <c r="J18" s="37">
        <f t="shared" si="2"/>
        <v>8.5183273102736878E-3</v>
      </c>
      <c r="K18" s="34" t="str">
        <f>IF(IFERROR(INDEX('[1]School Data'!$AT$1:$AW$561,MATCH(CONCATENATE($B18,$C18),'[1]School Data'!$BB$1:$BB$561,0),MATCH(K$4,'[1]School Data'!$AT$1:$AW$1,0)),"")=0,"",IFERROR(INDEX('[1]School Data'!$AT$1:$AW$561,MATCH(CONCATENATE($B18,$C18),'[1]School Data'!$BB$1:$BB$561,0),MATCH(K$4,'[1]School Data'!$AT$1:$AW$1,0)),""))</f>
        <v/>
      </c>
      <c r="L18" s="36" t="str">
        <f t="shared" si="3"/>
        <v/>
      </c>
      <c r="M18" s="38" t="str">
        <f>IF(IFERROR(INDEX('[1]School Data'!$AT$1:$AW$561,MATCH(CONCATENATE($B18,$C18),'[1]School Data'!$BB$1:$BB$561,0),MATCH(M$4,'[1]School Data'!$AT$1:$AW$1,0)),"")=0,"",IFERROR(INDEX('[1]School Data'!$AT$1:$AW$561,MATCH(CONCATENATE($B18,$C18),'[1]School Data'!$BB$1:$BB$561,0),MATCH(M$4,'[1]School Data'!$AT$1:$AW$1,0)),""))</f>
        <v/>
      </c>
      <c r="N18" s="37" t="str">
        <f t="shared" si="4"/>
        <v/>
      </c>
      <c r="O18" s="34">
        <v>152</v>
      </c>
      <c r="P18" s="36">
        <f t="shared" si="5"/>
        <v>0.51006711409395977</v>
      </c>
      <c r="Q18" s="38">
        <v>122</v>
      </c>
      <c r="R18" s="39">
        <f t="shared" si="6"/>
        <v>0.40939597315436244</v>
      </c>
      <c r="S18" s="36"/>
      <c r="U18" s="31" t="s">
        <v>196</v>
      </c>
      <c r="V18" s="5" t="s">
        <v>197</v>
      </c>
      <c r="W18" s="5" t="s">
        <v>144</v>
      </c>
      <c r="X18" s="5">
        <v>22901</v>
      </c>
      <c r="Y18" s="5" t="s">
        <v>198</v>
      </c>
      <c r="Z18" s="5" t="s">
        <v>199</v>
      </c>
      <c r="AA18" s="5">
        <v>141</v>
      </c>
      <c r="AB18" s="5">
        <v>159</v>
      </c>
      <c r="AC18" s="5">
        <v>171</v>
      </c>
      <c r="AD18" s="5">
        <v>4.5599999999999996</v>
      </c>
      <c r="AE18" s="5">
        <v>0.47</v>
      </c>
      <c r="AF18" s="5">
        <v>71.489999999999995</v>
      </c>
      <c r="AG18" s="5">
        <v>0.31</v>
      </c>
      <c r="AH18" s="5">
        <v>22.36</v>
      </c>
      <c r="AI18" s="5">
        <v>0</v>
      </c>
      <c r="AJ18" s="5">
        <v>0.78</v>
      </c>
      <c r="AK18" s="5">
        <v>44.5</v>
      </c>
      <c r="AL18" s="5">
        <v>50.7</v>
      </c>
      <c r="AM18" s="5">
        <v>49.29</v>
      </c>
      <c r="AN18" s="5">
        <v>0</v>
      </c>
      <c r="AO18" s="5">
        <v>14.3</v>
      </c>
      <c r="AP18" s="5">
        <v>0</v>
      </c>
      <c r="AQ18" s="5">
        <v>95.1</v>
      </c>
      <c r="AR18" s="5" t="s">
        <v>147</v>
      </c>
      <c r="AS18" s="5">
        <v>470450</v>
      </c>
      <c r="AT18" s="5">
        <v>510294001210</v>
      </c>
      <c r="AU18" s="32" t="s">
        <v>160</v>
      </c>
      <c r="AX18" s="34">
        <v>26</v>
      </c>
      <c r="AY18" s="38">
        <v>23</v>
      </c>
      <c r="AZ18" s="38">
        <v>3</v>
      </c>
      <c r="BA18" s="39">
        <v>8.72E-2</v>
      </c>
      <c r="BB18" s="34">
        <v>38</v>
      </c>
      <c r="BC18" s="40">
        <v>66</v>
      </c>
      <c r="BD18" s="34">
        <v>43</v>
      </c>
      <c r="BE18" s="40">
        <v>16</v>
      </c>
      <c r="BF18" s="34">
        <v>45</v>
      </c>
      <c r="BG18" s="40">
        <v>26</v>
      </c>
      <c r="BH18" s="34">
        <v>127</v>
      </c>
      <c r="BI18" s="40">
        <v>104</v>
      </c>
    </row>
    <row r="19" spans="2:61">
      <c r="B19" s="31" t="s">
        <v>140</v>
      </c>
      <c r="C19" s="32" t="s">
        <v>17</v>
      </c>
      <c r="D19" s="41">
        <v>133</v>
      </c>
      <c r="E19" s="34">
        <v>158</v>
      </c>
      <c r="F19" s="35">
        <v>86</v>
      </c>
      <c r="G19" s="36">
        <f t="shared" si="0"/>
        <v>0.54430379746835444</v>
      </c>
      <c r="H19" s="35">
        <v>86</v>
      </c>
      <c r="I19" s="36">
        <f t="shared" si="1"/>
        <v>0.64661654135338342</v>
      </c>
      <c r="J19" s="37">
        <f t="shared" si="2"/>
        <v>-0.10231274388502898</v>
      </c>
      <c r="K19" s="34" t="str">
        <f>IF(IFERROR(INDEX('[1]School Data'!$AT$1:$AW$561,MATCH(CONCATENATE($B19,$C19),'[1]School Data'!$BB$1:$BB$561,0),MATCH(K$4,'[1]School Data'!$AT$1:$AW$1,0)),"")=0,"",IFERROR(INDEX('[1]School Data'!$AT$1:$AW$561,MATCH(CONCATENATE($B19,$C19),'[1]School Data'!$BB$1:$BB$561,0),MATCH(K$4,'[1]School Data'!$AT$1:$AW$1,0)),""))</f>
        <v/>
      </c>
      <c r="L19" s="36" t="str">
        <f t="shared" si="3"/>
        <v/>
      </c>
      <c r="M19" s="38" t="str">
        <f>IF(IFERROR(INDEX('[1]School Data'!$AT$1:$AW$561,MATCH(CONCATENATE($B19,$C19),'[1]School Data'!$BB$1:$BB$561,0),MATCH(M$4,'[1]School Data'!$AT$1:$AW$1,0)),"")=0,"",IFERROR(INDEX('[1]School Data'!$AT$1:$AW$561,MATCH(CONCATENATE($B19,$C19),'[1]School Data'!$BB$1:$BB$561,0),MATCH(M$4,'[1]School Data'!$AT$1:$AW$1,0)),""))</f>
        <v/>
      </c>
      <c r="N19" s="37" t="str">
        <f t="shared" si="4"/>
        <v/>
      </c>
      <c r="O19" s="34">
        <v>70</v>
      </c>
      <c r="P19" s="36">
        <f t="shared" si="5"/>
        <v>0.44303797468354428</v>
      </c>
      <c r="Q19" s="38">
        <v>73</v>
      </c>
      <c r="R19" s="39">
        <f t="shared" si="6"/>
        <v>0.46202531645569622</v>
      </c>
      <c r="S19" s="36"/>
      <c r="U19" s="31" t="s">
        <v>200</v>
      </c>
      <c r="V19" s="5" t="s">
        <v>201</v>
      </c>
      <c r="W19" s="5" t="s">
        <v>144</v>
      </c>
      <c r="X19" s="5">
        <v>24586</v>
      </c>
      <c r="Y19" s="5" t="s">
        <v>151</v>
      </c>
      <c r="Z19" s="5" t="s">
        <v>152</v>
      </c>
      <c r="AA19" s="5">
        <v>93</v>
      </c>
      <c r="AB19" s="5">
        <v>147</v>
      </c>
      <c r="AC19" s="5">
        <v>208</v>
      </c>
      <c r="AD19" s="5">
        <v>1.9</v>
      </c>
      <c r="AE19" s="5">
        <v>0</v>
      </c>
      <c r="AF19" s="5">
        <v>64.52</v>
      </c>
      <c r="AG19" s="5">
        <v>0.17</v>
      </c>
      <c r="AH19" s="5">
        <v>29.73</v>
      </c>
      <c r="AI19" s="5">
        <v>0</v>
      </c>
      <c r="AJ19" s="5">
        <v>3.65</v>
      </c>
      <c r="AK19" s="5">
        <v>56</v>
      </c>
      <c r="AL19" s="5">
        <v>52.69</v>
      </c>
      <c r="AM19" s="5">
        <v>47.3</v>
      </c>
      <c r="AN19" s="5">
        <v>0</v>
      </c>
      <c r="AO19" s="5">
        <v>12.6</v>
      </c>
      <c r="AP19" s="5">
        <v>1.57</v>
      </c>
      <c r="AQ19" s="5">
        <v>86.7</v>
      </c>
      <c r="AR19" s="5" t="s">
        <v>147</v>
      </c>
      <c r="AS19" s="5">
        <v>470990</v>
      </c>
      <c r="AT19" s="5">
        <v>510294001218</v>
      </c>
      <c r="AU19" s="32" t="s">
        <v>160</v>
      </c>
      <c r="AX19" s="34">
        <v>25</v>
      </c>
      <c r="AY19" s="38">
        <v>28</v>
      </c>
      <c r="AZ19" s="38">
        <v>-3</v>
      </c>
      <c r="BA19" s="39">
        <v>0.15820000000000001</v>
      </c>
      <c r="BB19" s="34">
        <v>42</v>
      </c>
      <c r="BC19" s="40">
        <v>56</v>
      </c>
      <c r="BD19" s="34">
        <v>48</v>
      </c>
      <c r="BE19" s="40">
        <v>16</v>
      </c>
      <c r="BF19" s="34">
        <v>49</v>
      </c>
      <c r="BG19" s="40">
        <v>30</v>
      </c>
      <c r="BH19" s="34">
        <v>53</v>
      </c>
      <c r="BI19" s="40">
        <v>52</v>
      </c>
    </row>
    <row r="20" spans="2:61">
      <c r="B20" s="31" t="s">
        <v>140</v>
      </c>
      <c r="C20" s="32" t="s">
        <v>202</v>
      </c>
      <c r="D20" s="41">
        <v>155</v>
      </c>
      <c r="E20" s="34">
        <v>164</v>
      </c>
      <c r="F20" s="35">
        <v>88</v>
      </c>
      <c r="G20" s="36">
        <f t="shared" si="0"/>
        <v>0.53658536585365857</v>
      </c>
      <c r="H20" s="35">
        <v>88</v>
      </c>
      <c r="I20" s="36">
        <f t="shared" si="1"/>
        <v>0.56774193548387097</v>
      </c>
      <c r="J20" s="37">
        <f t="shared" si="2"/>
        <v>-3.1156569630212405E-2</v>
      </c>
      <c r="K20" s="34" t="str">
        <f>IF(IFERROR(INDEX('[1]School Data'!$AT$1:$AW$561,MATCH(CONCATENATE($B20,$C20),'[1]School Data'!$BB$1:$BB$561,0),MATCH(K$4,'[1]School Data'!$AT$1:$AW$1,0)),"")=0,"",IFERROR(INDEX('[1]School Data'!$AT$1:$AW$561,MATCH(CONCATENATE($B20,$C20),'[1]School Data'!$BB$1:$BB$561,0),MATCH(K$4,'[1]School Data'!$AT$1:$AW$1,0)),""))</f>
        <v/>
      </c>
      <c r="L20" s="36" t="str">
        <f t="shared" si="3"/>
        <v/>
      </c>
      <c r="M20" s="38" t="str">
        <f>IF(IFERROR(INDEX('[1]School Data'!$AT$1:$AW$561,MATCH(CONCATENATE($B20,$C20),'[1]School Data'!$BB$1:$BB$561,0),MATCH(M$4,'[1]School Data'!$AT$1:$AW$1,0)),"")=0,"",IFERROR(INDEX('[1]School Data'!$AT$1:$AW$561,MATCH(CONCATENATE($B20,$C20),'[1]School Data'!$BB$1:$BB$561,0),MATCH(M$4,'[1]School Data'!$AT$1:$AW$1,0)),""))</f>
        <v/>
      </c>
      <c r="N20" s="37" t="str">
        <f t="shared" si="4"/>
        <v/>
      </c>
      <c r="O20" s="34">
        <v>70</v>
      </c>
      <c r="P20" s="36">
        <f t="shared" si="5"/>
        <v>0.42682926829268292</v>
      </c>
      <c r="Q20" s="38">
        <v>77</v>
      </c>
      <c r="R20" s="39">
        <f t="shared" si="6"/>
        <v>0.46951219512195119</v>
      </c>
      <c r="S20" s="36"/>
      <c r="U20" s="31" t="s">
        <v>203</v>
      </c>
      <c r="V20" s="5" t="s">
        <v>204</v>
      </c>
      <c r="W20" s="5" t="s">
        <v>144</v>
      </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    </c>
      <c r="AC20" s="5">
        <v>370</v>
      </c>
      <c r="AD20" s="5">
        <v>7.3</v>
      </c>
      <c r="AE20" s="5">
        <v>1.1299999999999999</v>
      </c>
      <c r="AF20" s="5">
        <v>20.6</v>
      </c>
      <c r="AG20" s="5">
        <v>0.22</v>
      </c>
      <c r="AH20" s="5">
        <v>70.599999999999994</v>
      </c>
      <c r="AI20" s="5">
        <v>7.0000000000000007E-2</v>
      </c>
      <c r="AJ20" s="5">
        <v>0</v>
      </c>
      <c r="AK20" s="5">
        <v>94.77</v>
      </c>
      <c r="AL20" s="5">
        <v>51.05</v>
      </c>
      <c r="AM20" s="5">
        <v>48.94</v>
      </c>
      <c r="AN20" s="5">
        <v>0</v>
      </c>
      <c r="AO20" s="5">
        <v>17.93</v>
      </c>
      <c r="AP20" s="5">
        <v>5.14</v>
      </c>
      <c r="AQ20" s="5">
        <v>83</v>
      </c>
      <c r="AR20" s="5" t="s">
        <v>169</v>
      </c>
      <c r="AS20" s="5">
        <v>470660</v>
      </c>
      <c r="AT20" s="5">
        <v>510111000390</v>
      </c>
      <c r="AU20" s="32" t="s">
        <v>160</v>
      </c>
      <c r="AX20" s="34">
        <v>46</v>
      </c>
      <c r="AY20" s="38">
        <v>34</v>
      </c>
      <c r="AZ20" s="38">
        <v>12</v>
      </c>
      <c r="BA20" s="39">
        <v>0.28050000000000003</v>
      </c>
      <c r="BB20" s="34">
        <v>71</v>
      </c>
      <c r="BC20" s="40">
        <v>100</v>
      </c>
      <c r="BD20" s="34">
        <v>79</v>
      </c>
      <c r="BE20" s="40">
        <v>22</v>
      </c>
      <c r="BF20" s="34">
        <v>88</v>
      </c>
      <c r="BG20" s="40">
        <v>39</v>
      </c>
      <c r="BH20" s="34">
        <v>54</v>
      </c>
      <c r="BI20" s="40">
        <v>49</v>
      </c>
    </row>
    <row r="21" spans="2:61">
      <c r="B21" s="31" t="s">
        <v>140</v>
      </c>
      <c r="C21" s="32" t="s">
        <v>2</v>
      </c>
      <c r="D21" s="41">
        <v>247</v>
      </c>
      <c r="E21" s="34">
        <v>277</v>
      </c>
      <c r="F21" s="35">
        <v>147</v>
      </c>
      <c r="G21" s="36">
        <f t="shared" si="0"/>
        <v>0.53068592057761732</v>
      </c>
      <c r="H21" s="35">
        <v>151</v>
      </c>
      <c r="I21" s="36">
        <f t="shared" si="1"/>
        <v>0.61133603238866396</v>
      </c>
      <c r="J21" s="37">
        <f t="shared" si="2"/>
        <v>-8.0650111811046643E-2</v>
      </c>
      <c r="K21" s="34" t="str">
        <f>IF(IFERROR(INDEX('[1]School Data'!$AT$1:$AW$561,MATCH(CONCATENATE($B21,$C21),'[1]School Data'!$BB$1:$BB$561,0),MATCH(K$4,'[1]School Data'!$AT$1:$AW$1,0)),"")=0,"",IFERROR(INDEX('[1]School Data'!$AT$1:$AW$561,MATCH(CONCATENATE($B21,$C21),'[1]School Data'!$BB$1:$BB$561,0),MATCH(K$4,'[1]School Data'!$AT$1:$AW$1,0)),""))</f>
        <v/>
      </c>
      <c r="L21" s="36" t="str">
        <f t="shared" si="3"/>
        <v/>
      </c>
      <c r="M21" s="38" t="str">
        <f>IF(IFERROR(INDEX('[1]School Data'!$AT$1:$AW$561,MATCH(CONCATENATE($B21,$C21),'[1]School Data'!$BB$1:$BB$561,0),MATCH(M$4,'[1]School Data'!$AT$1:$AW$1,0)),"")=0,"",IFERROR(INDEX('[1]School Data'!$AT$1:$AW$561,MATCH(CONCATENATE($B21,$C21),'[1]School Data'!$BB$1:$BB$561,0),MATCH(M$4,'[1]School Data'!$AT$1:$AW$1,0)),""))</f>
        <v/>
      </c>
      <c r="N21" s="37" t="str">
        <f t="shared" si="4"/>
        <v/>
      </c>
      <c r="O21" s="34">
        <v>130</v>
      </c>
      <c r="P21" s="36">
        <f t="shared" si="5"/>
        <v>0.46931407942238268</v>
      </c>
      <c r="Q21" s="38">
        <v>130</v>
      </c>
      <c r="R21" s="39">
        <f t="shared" si="6"/>
        <v>0.46931407942238268</v>
      </c>
      <c r="S21" s="36"/>
      <c r="U21" s="31" t="s">
        <v>205</v>
      </c>
      <c r="V21" s="5" t="s">
        <v>206</v>
      </c>
      <c r="W21" s="5" t="s">
        <v>144</v>
      </c>
      <c r="X21" s="5">
        <v>22963</v>
      </c>
      <c r="Y21" s="5" t="s">
        <v>207</v>
      </c>
      <c r="Z21" s="5" t="s">
        <v>208</v>
      </c>
      <c r="AA21" s="5">
        <v>100</v>
      </c>
      <c r="AB21" s="5">
        <v>125</v>
      </c>
      <c r="AC21" s="5">
        <v>112</v>
      </c>
      <c r="AD21" s="5">
        <v>4.7</v>
      </c>
      <c r="AE21" s="5">
        <v>0.22</v>
      </c>
      <c r="AF21" s="5">
        <v>56.27</v>
      </c>
      <c r="AG21" s="5">
        <v>0.22</v>
      </c>
      <c r="AH21" s="5">
        <v>38.340000000000003</v>
      </c>
      <c r="AI21" s="5">
        <v>0.22</v>
      </c>
      <c r="AJ21" s="5">
        <v>0</v>
      </c>
      <c r="AL21" s="5">
        <v>51.56</v>
      </c>
      <c r="AM21" s="5">
        <v>48.43</v>
      </c>
      <c r="AN21" s="5">
        <v>0</v>
      </c>
      <c r="AQ21" s="5">
        <v>94</v>
      </c>
      <c r="AR21" s="5" t="s">
        <v>147</v>
      </c>
      <c r="AS21" s="5">
        <v>471050</v>
      </c>
      <c r="AT21" s="5">
        <v>510273001159</v>
      </c>
      <c r="AU21" s="32" t="s">
        <v>156</v>
      </c>
      <c r="AX21" s="34">
        <v>22</v>
      </c>
      <c r="AY21" s="38">
        <v>17</v>
      </c>
      <c r="AZ21" s="38">
        <v>5</v>
      </c>
      <c r="BA21" s="39">
        <v>7.9399999999999998E-2</v>
      </c>
      <c r="BB21" s="34">
        <v>39</v>
      </c>
      <c r="BC21" s="40">
        <v>40</v>
      </c>
      <c r="BD21" s="34">
        <v>41</v>
      </c>
      <c r="BE21" s="40">
        <v>12</v>
      </c>
      <c r="BF21" s="34">
        <v>42</v>
      </c>
      <c r="BG21" s="40">
        <v>19</v>
      </c>
      <c r="BH21" s="34">
        <v>112</v>
      </c>
      <c r="BI21" s="40">
        <v>96</v>
      </c>
    </row>
    <row r="22" spans="2:61">
      <c r="B22" s="31" t="s">
        <v>140</v>
      </c>
      <c r="C22" s="32" t="s">
        <v>209</v>
      </c>
      <c r="D22" s="41">
        <v>135</v>
      </c>
      <c r="E22" s="34">
        <v>114</v>
      </c>
      <c r="F22" s="35">
        <v>60</v>
      </c>
      <c r="G22" s="36">
        <f t="shared" si="0"/>
        <v>0.52631578947368418</v>
      </c>
      <c r="H22" s="35">
        <v>64</v>
      </c>
      <c r="I22" s="36">
        <f t="shared" si="1"/>
        <v>0.47407407407407409</v>
      </c>
      <c r="J22" s="37">
        <f t="shared" si="2"/>
        <v>5.2241715399610089E-2</v>
      </c>
      <c r="K22" s="34" t="str">
        <f>IF(IFERROR(INDEX('[1]School Data'!$AT$1:$AW$561,MATCH(CONCATENATE($B22,$C22),'[1]School Data'!$BB$1:$BB$561,0),MATCH(K$4,'[1]School Data'!$AT$1:$AW$1,0)),"")=0,"",IFERROR(INDEX('[1]School Data'!$AT$1:$AW$561,MATCH(CONCATENATE($B22,$C22),'[1]School Data'!$BB$1:$BB$561,0),MATCH(K$4,'[1]School Data'!$AT$1:$AW$1,0)),""))</f>
        <v/>
      </c>
      <c r="L22" s="36" t="str">
        <f t="shared" si="3"/>
        <v/>
      </c>
      <c r="M22" s="38" t="str">
        <f>IF(IFERROR(INDEX('[1]School Data'!$AT$1:$AW$561,MATCH(CONCATENATE($B22,$C22),'[1]School Data'!$BB$1:$BB$561,0),MATCH(M$4,'[1]School Data'!$AT$1:$AW$1,0)),"")=0,"",IFERROR(INDEX('[1]School Data'!$AT$1:$AW$561,MATCH(CONCATENATE($B22,$C22),'[1]School Data'!$BB$1:$BB$561,0),MATCH(M$4,'[1]School Data'!$AT$1:$AW$1,0)),""))</f>
        <v/>
      </c>
      <c r="N22" s="37" t="str">
        <f t="shared" si="4"/>
        <v/>
      </c>
      <c r="O22" s="34">
        <v>53</v>
      </c>
      <c r="P22" s="36">
        <f t="shared" si="5"/>
        <v>0.46491228070175439</v>
      </c>
      <c r="Q22" s="38">
        <v>49</v>
      </c>
      <c r="R22" s="39">
        <f t="shared" si="6"/>
        <v>0.42982456140350878</v>
      </c>
      <c r="S22" s="36"/>
      <c r="U22" s="31" t="s">
        <v>210</v>
      </c>
      <c r="V22" s="5" t="s">
        <v>211</v>
      </c>
      <c r="W22" s="5" t="s">
        <v>144</v>
      </c>
      <c r="X22" s="5">
        <v>22520</v>
      </c>
      <c r="Y22" s="5" t="s">
        <v>212</v>
      </c>
      <c r="Z22" s="5" t="s">
        <v>211</v>
      </c>
      <c r="AA22" s="5">
        <v>256</v>
      </c>
      <c r="AB22" s="5">
        <v>240</v>
      </c>
      <c r="AC22" s="5">
        <v>237</v>
      </c>
      <c r="AD22" s="5">
        <v>3.6</v>
      </c>
      <c r="AE22" s="5">
        <v>0.8</v>
      </c>
      <c r="AF22" s="5">
        <v>80.8</v>
      </c>
      <c r="AG22" s="5">
        <v>0</v>
      </c>
      <c r="AH22" s="5">
        <v>14.7</v>
      </c>
      <c r="AI22" s="5">
        <v>0</v>
      </c>
      <c r="AJ22" s="5">
        <v>0</v>
      </c>
      <c r="AK22" s="5">
        <v>28</v>
      </c>
      <c r="AL22" s="5">
        <v>53.3</v>
      </c>
      <c r="AM22" s="5">
        <v>46.7</v>
      </c>
      <c r="AN22" s="5">
        <v>0</v>
      </c>
      <c r="AO22" s="5">
        <v>8.1999999999999993</v>
      </c>
      <c r="AP22" s="5">
        <v>5.0000000000000001E-3</v>
      </c>
      <c r="AQ22" s="5">
        <v>100</v>
      </c>
      <c r="AR22" s="5" t="s">
        <v>147</v>
      </c>
      <c r="AS22" s="5">
        <v>470707</v>
      </c>
      <c r="AT22" s="5">
        <v>510294001227</v>
      </c>
      <c r="AU22" s="32" t="s">
        <v>160</v>
      </c>
      <c r="AX22" s="34">
        <v>47</v>
      </c>
      <c r="AY22" s="38">
        <v>20</v>
      </c>
      <c r="AZ22" s="38">
        <v>27</v>
      </c>
      <c r="BA22" s="39">
        <v>0.4123</v>
      </c>
      <c r="BB22" s="34">
        <v>69</v>
      </c>
      <c r="BC22" s="40">
        <v>98</v>
      </c>
      <c r="BD22" s="34">
        <v>84</v>
      </c>
      <c r="BE22" s="40">
        <v>14</v>
      </c>
      <c r="BF22" s="34">
        <v>94</v>
      </c>
      <c r="BG22" s="40">
        <v>27</v>
      </c>
      <c r="BH22" s="34">
        <v>44</v>
      </c>
      <c r="BI22" s="40">
        <v>37</v>
      </c>
    </row>
    <row r="23" spans="2:61">
      <c r="B23" s="31" t="s">
        <v>140</v>
      </c>
      <c r="C23" s="32" t="s">
        <v>11</v>
      </c>
      <c r="D23" s="41">
        <v>133</v>
      </c>
      <c r="E23" s="34">
        <v>129</v>
      </c>
      <c r="F23" s="35">
        <v>66</v>
      </c>
      <c r="G23" s="36">
        <f t="shared" si="0"/>
        <v>0.51162790697674421</v>
      </c>
      <c r="H23" s="35">
        <v>69</v>
      </c>
      <c r="I23" s="36">
        <f t="shared" si="1"/>
        <v>0.51879699248120303</v>
      </c>
      <c r="J23" s="37">
        <f t="shared" si="2"/>
        <v>-7.1690855044588275E-3</v>
      </c>
      <c r="K23" s="34" t="str">
        <f>IF(IFERROR(INDEX('[1]School Data'!$AT$1:$AW$561,MATCH(CONCATENATE($B23,$C23),'[1]School Data'!$BB$1:$BB$561,0),MATCH(K$4,'[1]School Data'!$AT$1:$AW$1,0)),"")=0,"",IFERROR(INDEX('[1]School Data'!$AT$1:$AW$561,MATCH(CONCATENATE($B23,$C23),'[1]School Data'!$BB$1:$BB$561,0),MATCH(K$4,'[1]School Data'!$AT$1:$AW$1,0)),""))</f>
        <v/>
      </c>
      <c r="L23" s="36" t="str">
        <f t="shared" si="3"/>
        <v/>
      </c>
      <c r="M23" s="38" t="str">
        <f>IF(IFERROR(INDEX('[1]School Data'!$AT$1:$AW$561,MATCH(CONCATENATE($B23,$C23),'[1]School Data'!$BB$1:$BB$561,0),MATCH(M$4,'[1]School Data'!$AT$1:$AW$1,0)),"")=0,"",IFERROR(INDEX('[1]School Data'!$AT$1:$AW$561,MATCH(CONCATENATE($B23,$C23),'[1]School Data'!$BB$1:$BB$561,0),MATCH(M$4,'[1]School Data'!$AT$1:$AW$1,0)),""))</f>
        <v/>
      </c>
      <c r="N23" s="37" t="str">
        <f t="shared" si="4"/>
        <v/>
      </c>
      <c r="O23" s="34">
        <v>63</v>
      </c>
      <c r="P23" s="36">
        <f t="shared" si="5"/>
        <v>0.48837209302325579</v>
      </c>
      <c r="Q23" s="38">
        <v>64</v>
      </c>
      <c r="R23" s="39">
        <f t="shared" si="6"/>
        <v>0.49612403100775193</v>
      </c>
      <c r="S23" s="36"/>
      <c r="U23" s="31" t="s">
        <v>213</v>
      </c>
      <c r="V23" s="5" t="s">
        <v>214</v>
      </c>
      <c r="W23" s="5" t="s">
        <v>144</v>
      </c>
      <c r="X23" s="5">
        <v>23921</v>
      </c>
      <c r="Y23" s="5" t="s">
        <v>215</v>
      </c>
      <c r="Z23" s="5" t="s">
        <v>214</v>
      </c>
      <c r="AA23" s="5">
        <v>126</v>
      </c>
      <c r="AB23" s="5">
        <v>133</v>
      </c>
      <c r="AC23" s="5">
        <v>153</v>
      </c>
      <c r="AD23" s="5">
        <v>3.2</v>
      </c>
      <c r="AE23" s="5">
        <v>0.1</v>
      </c>
      <c r="AF23" s="5">
        <v>57.9</v>
      </c>
      <c r="AG23" s="5">
        <v>0</v>
      </c>
      <c r="AH23" s="5">
        <v>37.799999999999997</v>
      </c>
      <c r="AI23" s="5">
        <v>0</v>
      </c>
      <c r="AJ23" s="5">
        <v>1</v>
      </c>
      <c r="AK23" s="5">
        <v>58</v>
      </c>
      <c r="AL23" s="5">
        <v>51.4</v>
      </c>
      <c r="AM23" s="5">
        <v>48.6</v>
      </c>
      <c r="AN23" s="5">
        <v>0</v>
      </c>
      <c r="AO23" s="5">
        <v>13.8</v>
      </c>
      <c r="AP23" s="5">
        <v>0.18</v>
      </c>
      <c r="AQ23" s="5">
        <v>93.9</v>
      </c>
      <c r="AR23" s="5" t="s">
        <v>147</v>
      </c>
      <c r="AS23" s="5">
        <v>470340</v>
      </c>
      <c r="AT23" s="5">
        <v>510054000210</v>
      </c>
      <c r="AU23" s="32" t="s">
        <v>216</v>
      </c>
      <c r="AX23" s="34">
        <v>27</v>
      </c>
      <c r="AY23" s="38">
        <v>11</v>
      </c>
      <c r="AZ23" s="38">
        <v>16</v>
      </c>
      <c r="BA23" s="39">
        <v>0.20930000000000001</v>
      </c>
      <c r="BB23" s="34">
        <v>38</v>
      </c>
      <c r="BC23" s="40">
        <v>59</v>
      </c>
      <c r="BD23" s="34">
        <v>43</v>
      </c>
      <c r="BE23" s="40">
        <v>10</v>
      </c>
      <c r="BF23" s="34">
        <v>46</v>
      </c>
      <c r="BG23" s="40">
        <v>20</v>
      </c>
      <c r="BH23" s="34">
        <v>50</v>
      </c>
      <c r="BI23" s="40">
        <v>53</v>
      </c>
    </row>
    <row r="24" spans="2:61">
      <c r="B24" s="31" t="s">
        <v>140</v>
      </c>
      <c r="C24" s="32" t="s">
        <v>14</v>
      </c>
      <c r="D24" s="41">
        <v>268</v>
      </c>
      <c r="E24" s="34">
        <v>285</v>
      </c>
      <c r="F24" s="35">
        <v>143</v>
      </c>
      <c r="G24" s="36">
        <f t="shared" si="0"/>
        <v>0.50175438596491229</v>
      </c>
      <c r="H24" s="35">
        <v>122</v>
      </c>
      <c r="I24" s="36">
        <f t="shared" si="1"/>
        <v>0.45522388059701491</v>
      </c>
      <c r="J24" s="37">
        <f t="shared" si="2"/>
        <v>4.6530505367897379E-2</v>
      </c>
      <c r="K24" s="34" t="str">
        <f>IF(IFERROR(INDEX('[1]School Data'!$AT$1:$AW$561,MATCH(CONCATENATE($B24,$C24),'[1]School Data'!$BB$1:$BB$561,0),MATCH(K$4,'[1]School Data'!$AT$1:$AW$1,0)),"")=0,"",IFERROR(INDEX('[1]School Data'!$AT$1:$AW$561,MATCH(CONCATENATE($B24,$C24),'[1]School Data'!$BB$1:$BB$561,0),MATCH(K$4,'[1]School Data'!$AT$1:$AW$1,0)),""))</f>
        <v/>
      </c>
      <c r="L24" s="36" t="str">
        <f t="shared" si="3"/>
        <v/>
      </c>
      <c r="M24" s="38" t="str">
        <f>IF(IFERROR(INDEX('[1]School Data'!$AT$1:$AW$561,MATCH(CONCATENATE($B24,$C24),'[1]School Data'!$BB$1:$BB$561,0),MATCH(M$4,'[1]School Data'!$AT$1:$AW$1,0)),"")=0,"",IFERROR(INDEX('[1]School Data'!$AT$1:$AW$561,MATCH(CONCATENATE($B24,$C24),'[1]School Data'!$BB$1:$BB$561,0),MATCH(M$4,'[1]School Data'!$AT$1:$AW$1,0)),""))</f>
        <v/>
      </c>
      <c r="N24" s="37" t="str">
        <f t="shared" si="4"/>
        <v/>
      </c>
      <c r="O24" s="34">
        <v>132</v>
      </c>
      <c r="P24" s="36">
        <f t="shared" si="5"/>
        <v>0.4631578947368421</v>
      </c>
      <c r="Q24" s="38">
        <v>102</v>
      </c>
      <c r="R24" s="39">
        <f t="shared" si="6"/>
        <v>0.35789473684210527</v>
      </c>
      <c r="S24" s="36"/>
      <c r="U24" s="31" t="s">
        <v>217</v>
      </c>
      <c r="V24" s="5" t="s">
        <v>218</v>
      </c>
      <c r="W24" s="5" t="s">
        <v>144</v>
      </c>
      <c r="X24" s="5">
        <v>23225</v>
      </c>
      <c r="Y24" s="5" t="s">
        <v>219</v>
      </c>
      <c r="Z24" s="5" t="s">
        <v>220</v>
      </c>
      <c r="AA24" s="5">
        <v>152</v>
      </c>
      <c r="AB24" s="5">
        <v>149</v>
      </c>
      <c r="AC24" s="5">
        <v>155</v>
      </c>
      <c r="AD24" s="5">
        <v>5.9</v>
      </c>
      <c r="AE24" s="5">
        <v>1.2</v>
      </c>
      <c r="AF24" s="5">
        <v>26.4</v>
      </c>
      <c r="AG24" s="5">
        <v>2.9</v>
      </c>
      <c r="AH24" s="5">
        <v>63.6</v>
      </c>
      <c r="AI24" s="5">
        <v>0</v>
      </c>
      <c r="AJ24" s="5">
        <v>2.9</v>
      </c>
      <c r="AK24" s="5">
        <v>67.3</v>
      </c>
      <c r="AL24" s="5">
        <v>52.5</v>
      </c>
      <c r="AM24" s="5">
        <v>47.5</v>
      </c>
      <c r="AN24" s="5">
        <v>0</v>
      </c>
      <c r="AO24" s="5">
        <v>9.4</v>
      </c>
      <c r="AP24" s="5">
        <v>3.9</v>
      </c>
      <c r="AQ24" s="5">
        <v>95.3</v>
      </c>
      <c r="AR24" s="5" t="s">
        <v>169</v>
      </c>
      <c r="AS24" s="5">
        <v>471375</v>
      </c>
      <c r="AT24" s="5">
        <v>510240000988</v>
      </c>
      <c r="AU24" s="32" t="s">
        <v>160</v>
      </c>
      <c r="AX24" s="34">
        <v>28</v>
      </c>
      <c r="AY24" s="38">
        <v>22</v>
      </c>
      <c r="AZ24" s="38">
        <v>6</v>
      </c>
      <c r="BA24" s="39">
        <v>9.8199999999999996E-2</v>
      </c>
      <c r="BB24" s="34">
        <v>37</v>
      </c>
      <c r="BC24" s="40">
        <v>60</v>
      </c>
      <c r="BD24" s="34">
        <v>44</v>
      </c>
      <c r="BE24" s="40">
        <v>11</v>
      </c>
      <c r="BF24" s="34">
        <v>49</v>
      </c>
      <c r="BG24" s="40">
        <v>27</v>
      </c>
      <c r="BH24" s="34">
        <v>103</v>
      </c>
      <c r="BI24" s="40">
        <v>58</v>
      </c>
    </row>
    <row r="25" spans="2:61">
      <c r="B25" s="31" t="s">
        <v>140</v>
      </c>
      <c r="C25" s="32" t="s">
        <v>221</v>
      </c>
      <c r="D25" s="41">
        <v>94</v>
      </c>
      <c r="E25" s="34">
        <v>110</v>
      </c>
      <c r="F25" s="35">
        <v>55</v>
      </c>
      <c r="G25" s="36">
        <f t="shared" si="0"/>
        <v>0.5</v>
      </c>
      <c r="H25" s="35">
        <v>53</v>
      </c>
      <c r="I25" s="36">
        <f t="shared" si="1"/>
        <v>0.56382978723404253</v>
      </c>
      <c r="J25" s="37">
        <f t="shared" si="2"/>
        <v>-6.3829787234042534E-2</v>
      </c>
      <c r="K25" s="34" t="str">
        <f>IF(IFERROR(INDEX('[1]School Data'!$AT$1:$AW$561,MATCH(CONCATENATE($B25,$C25),'[1]School Data'!$BB$1:$BB$561,0),MATCH(K$4,'[1]School Data'!$AT$1:$AW$1,0)),"")=0,"",IFERROR(INDEX('[1]School Data'!$AT$1:$AW$561,MATCH(CONCATENATE($B25,$C25),'[1]School Data'!$BB$1:$BB$561,0),MATCH(K$4,'[1]School Data'!$AT$1:$AW$1,0)),""))</f>
        <v/>
      </c>
      <c r="L25" s="36" t="str">
        <f t="shared" si="3"/>
        <v/>
      </c>
      <c r="M25" s="38" t="str">
        <f>IF(IFERROR(INDEX('[1]School Data'!$AT$1:$AW$561,MATCH(CONCATENATE($B25,$C25),'[1]School Data'!$BB$1:$BB$561,0),MATCH(M$4,'[1]School Data'!$AT$1:$AW$1,0)),"")=0,"",IFERROR(INDEX('[1]School Data'!$AT$1:$AW$561,MATCH(CONCATENATE($B25,$C25),'[1]School Data'!$BB$1:$BB$561,0),MATCH(M$4,'[1]School Data'!$AT$1:$AW$1,0)),""))</f>
        <v/>
      </c>
      <c r="N25" s="37" t="str">
        <f t="shared" si="4"/>
        <v/>
      </c>
      <c r="O25" s="34">
        <v>53</v>
      </c>
      <c r="P25" s="36">
        <f t="shared" si="5"/>
        <v>0.48181818181818181</v>
      </c>
      <c r="Q25" s="38">
        <v>48</v>
      </c>
      <c r="R25" s="39">
        <f t="shared" si="6"/>
        <v>0.43636363636363634</v>
      </c>
      <c r="S25" s="36"/>
      <c r="U25" s="31" t="s">
        <v>222</v>
      </c>
      <c r="V25" s="5" t="s">
        <v>223</v>
      </c>
      <c r="W25" s="5" t="s">
        <v>144</v>
      </c>
      <c r="X25" s="5">
        <v>22473</v>
      </c>
      <c r="Y25" s="5" t="s">
        <v>224</v>
      </c>
      <c r="Z25" s="5" t="s">
        <v>225</v>
      </c>
      <c r="AA25" s="5">
        <v>231</v>
      </c>
      <c r="AB25" s="5">
        <v>236</v>
      </c>
      <c r="AC25" s="5">
        <v>232</v>
      </c>
      <c r="AD25" s="5">
        <v>2E-3</v>
      </c>
      <c r="AE25" s="5">
        <v>0</v>
      </c>
      <c r="AF25" s="5">
        <v>2.8000000000000001E-2</v>
      </c>
      <c r="AG25" s="5">
        <v>0</v>
      </c>
      <c r="AH25" s="5">
        <v>97</v>
      </c>
      <c r="AI25" s="5">
        <v>0</v>
      </c>
      <c r="AJ25" s="5">
        <v>0</v>
      </c>
      <c r="AK25" s="5">
        <v>100</v>
      </c>
      <c r="AL25" s="5">
        <v>48</v>
      </c>
      <c r="AM25" s="5">
        <v>52.3</v>
      </c>
      <c r="AN25" s="5">
        <v>0</v>
      </c>
      <c r="AO25" s="5">
        <v>33.4</v>
      </c>
      <c r="AP25" s="5">
        <v>0</v>
      </c>
      <c r="AQ25" s="5">
        <v>83</v>
      </c>
      <c r="AR25" s="5" t="s">
        <v>226</v>
      </c>
      <c r="AS25" s="5">
        <v>471835</v>
      </c>
      <c r="AT25" s="5">
        <v>510324002082</v>
      </c>
      <c r="AU25" s="32"/>
      <c r="AX25" s="34">
        <v>19</v>
      </c>
      <c r="AY25" s="38">
        <v>29</v>
      </c>
      <c r="AZ25" s="38">
        <v>-29</v>
      </c>
      <c r="BA25" s="39">
        <v>0</v>
      </c>
      <c r="BB25" s="34">
        <v>34</v>
      </c>
      <c r="BC25" s="40">
        <v>40</v>
      </c>
      <c r="BD25" s="34">
        <v>44</v>
      </c>
      <c r="BE25" s="40">
        <v>15</v>
      </c>
      <c r="BF25" s="34">
        <v>50</v>
      </c>
      <c r="BG25" s="40">
        <v>30</v>
      </c>
      <c r="BH25" s="34">
        <v>46</v>
      </c>
      <c r="BI25" s="40">
        <v>30</v>
      </c>
    </row>
    <row r="26" spans="2:61">
      <c r="B26" s="31" t="s">
        <v>140</v>
      </c>
      <c r="C26" s="32" t="s">
        <v>4</v>
      </c>
      <c r="D26" s="41">
        <v>384</v>
      </c>
      <c r="E26" s="34">
        <v>381</v>
      </c>
      <c r="F26" s="35">
        <v>190</v>
      </c>
      <c r="G26" s="36">
        <f t="shared" si="0"/>
        <v>0.49868766404199477</v>
      </c>
      <c r="H26" s="35">
        <v>178</v>
      </c>
      <c r="I26" s="36">
        <f t="shared" si="1"/>
        <v>0.46354166666666669</v>
      </c>
      <c r="J26" s="37">
        <f t="shared" si="2"/>
        <v>3.5145997375328086E-2</v>
      </c>
      <c r="K26" s="34" t="str">
        <f>IF(IFERROR(INDEX('[1]School Data'!$AT$1:$AW$561,MATCH(CONCATENATE($B26,$C26),'[1]School Data'!$BB$1:$BB$561,0),MATCH(K$4,'[1]School Data'!$AT$1:$AW$1,0)),"")=0,"",IFERROR(INDEX('[1]School Data'!$AT$1:$AW$561,MATCH(CONCATENATE($B26,$C26),'[1]School Data'!$BB$1:$BB$561,0),MATCH(K$4,'[1]School Data'!$AT$1:$AW$1,0)),""))</f>
        <v/>
      </c>
      <c r="L26" s="36" t="str">
        <f t="shared" si="3"/>
        <v/>
      </c>
      <c r="M26" s="38" t="str">
        <f>IF(IFERROR(INDEX('[1]School Data'!$AT$1:$AW$561,MATCH(CONCATENATE($B26,$C26),'[1]School Data'!$BB$1:$BB$561,0),MATCH(M$4,'[1]School Data'!$AT$1:$AW$1,0)),"")=0,"",IFERROR(INDEX('[1]School Data'!$AT$1:$AW$561,MATCH(CONCATENATE($B26,$C26),'[1]School Data'!$BB$1:$BB$561,0),MATCH(M$4,'[1]School Data'!$AT$1:$AW$1,0)),""))</f>
        <v/>
      </c>
      <c r="N26" s="37" t="str">
        <f t="shared" si="4"/>
        <v/>
      </c>
      <c r="O26" s="34">
        <v>183</v>
      </c>
      <c r="P26" s="36">
        <f t="shared" si="5"/>
        <v>0.48031496062992124</v>
      </c>
      <c r="Q26" s="38">
        <v>152</v>
      </c>
      <c r="R26" s="39">
        <f t="shared" si="6"/>
        <v>0.39895013123359579</v>
      </c>
      <c r="S26" s="36"/>
      <c r="U26" s="31" t="s">
        <v>227</v>
      </c>
      <c r="V26" s="5" t="s">
        <v>228</v>
      </c>
      <c r="W26" s="5" t="s">
        <v>144</v>
      </c>
      <c r="X26" s="5">
        <v>22960</v>
      </c>
      <c r="Y26" s="5" t="s">
        <v>229</v>
      </c>
      <c r="Z26" s="5" t="s">
        <v>228</v>
      </c>
      <c r="AA26" s="5">
        <v>312</v>
      </c>
      <c r="AB26" s="5">
        <v>413</v>
      </c>
      <c r="AC26" s="5">
        <v>584</v>
      </c>
      <c r="AD26" s="5">
        <v>32.24</v>
      </c>
      <c r="AE26" s="5">
        <v>0.69</v>
      </c>
      <c r="AF26" s="5">
        <v>5.58</v>
      </c>
      <c r="AG26" s="5">
        <v>0.18</v>
      </c>
      <c r="AH26" s="5">
        <v>60.79</v>
      </c>
      <c r="AI26" s="5">
        <v>0.69</v>
      </c>
      <c r="AK26" s="5">
        <v>100</v>
      </c>
      <c r="AL26" s="5">
        <v>47.86</v>
      </c>
      <c r="AM26" s="5">
        <v>52.13</v>
      </c>
      <c r="AO26" s="5">
        <v>16</v>
      </c>
      <c r="AP26" s="5">
        <v>25</v>
      </c>
      <c r="AQ26" s="5">
        <v>82</v>
      </c>
      <c r="AR26" s="5" t="s">
        <v>102</v>
      </c>
      <c r="AS26" s="5">
        <v>471857</v>
      </c>
      <c r="AT26" s="5">
        <v>510324002083</v>
      </c>
      <c r="AU26" s="32" t="s">
        <v>216</v>
      </c>
      <c r="AX26" s="34">
        <v>68</v>
      </c>
      <c r="AY26" s="38">
        <v>33</v>
      </c>
      <c r="AZ26" s="38">
        <v>35</v>
      </c>
      <c r="BA26" s="39">
        <v>0.17849999999999999</v>
      </c>
      <c r="BB26" s="34">
        <v>88</v>
      </c>
      <c r="BC26" s="40">
        <v>71</v>
      </c>
      <c r="BD26" s="34">
        <v>96</v>
      </c>
      <c r="BE26" s="40">
        <v>18</v>
      </c>
      <c r="BF26" s="34">
        <v>99</v>
      </c>
      <c r="BG26" s="40">
        <v>40</v>
      </c>
      <c r="BH26" s="34">
        <v>147</v>
      </c>
      <c r="BI26" s="40">
        <v>101</v>
      </c>
    </row>
    <row r="27" spans="2:61">
      <c r="B27" s="31" t="s">
        <v>140</v>
      </c>
      <c r="C27" s="32" t="s">
        <v>24</v>
      </c>
      <c r="D27" s="33">
        <v>153</v>
      </c>
      <c r="E27" s="34">
        <v>153</v>
      </c>
      <c r="F27" s="35">
        <v>73</v>
      </c>
      <c r="G27" s="36">
        <f t="shared" si="0"/>
        <v>0.47712418300653597</v>
      </c>
      <c r="H27" s="35">
        <v>65</v>
      </c>
      <c r="I27" s="36">
        <f t="shared" si="1"/>
        <v>0.42483660130718953</v>
      </c>
      <c r="J27" s="37">
        <f t="shared" si="2"/>
        <v>5.2287581699346442E-2</v>
      </c>
      <c r="K27" s="34" t="str">
        <f>IF(IFERROR(INDEX('[1]School Data'!$AT$1:$AW$561,MATCH(CONCATENATE($B27,$C27),'[1]School Data'!$BB$1:$BB$561,0),MATCH(K$4,'[1]School Data'!$AT$1:$AW$1,0)),"")=0,"",IFERROR(INDEX('[1]School Data'!$AT$1:$AW$561,MATCH(CONCATENATE($B27,$C27),'[1]School Data'!$BB$1:$BB$561,0),MATCH(K$4,'[1]School Data'!$AT$1:$AW$1,0)),""))</f>
        <v/>
      </c>
      <c r="L27" s="36" t="str">
        <f t="shared" si="3"/>
        <v/>
      </c>
      <c r="M27" s="38" t="str">
        <f>IF(IFERROR(INDEX('[1]School Data'!$AT$1:$AW$561,MATCH(CONCATENATE($B27,$C27),'[1]School Data'!$BB$1:$BB$561,0),MATCH(M$4,'[1]School Data'!$AT$1:$AW$1,0)),"")=0,"",IFERROR(INDEX('[1]School Data'!$AT$1:$AW$561,MATCH(CONCATENATE($B27,$C27),'[1]School Data'!$BB$1:$BB$561,0),MATCH(M$4,'[1]School Data'!$AT$1:$AW$1,0)),""))</f>
        <v/>
      </c>
      <c r="N27" s="37" t="str">
        <f t="shared" si="4"/>
        <v/>
      </c>
      <c r="O27" s="34">
        <v>70</v>
      </c>
      <c r="P27" s="36">
        <f t="shared" si="5"/>
        <v>0.45751633986928103</v>
      </c>
      <c r="Q27" s="38">
        <v>55</v>
      </c>
      <c r="R27" s="39">
        <f t="shared" si="6"/>
        <v>0.35947712418300654</v>
      </c>
      <c r="S27" s="36"/>
      <c r="U27" s="31" t="s">
        <v>230</v>
      </c>
      <c r="V27" s="5" t="s">
        <v>231</v>
      </c>
      <c r="W27" s="5" t="s">
        <v>144</v>
      </c>
      <c r="X27" s="5">
        <v>23002</v>
      </c>
      <c r="Y27" s="5" t="s">
        <v>232</v>
      </c>
      <c r="Z27" s="5" t="s">
        <v>231</v>
      </c>
      <c r="AA27" s="5">
        <v>883</v>
      </c>
      <c r="AB27" s="5">
        <v>1011</v>
      </c>
      <c r="AC27" s="5">
        <v>1080</v>
      </c>
      <c r="AD27" s="5">
        <v>40.700000000000003</v>
      </c>
      <c r="AE27" s="5">
        <v>4.9000000000000004</v>
      </c>
      <c r="AF27" s="5">
        <v>20.5</v>
      </c>
      <c r="AG27" s="5">
        <v>0.1</v>
      </c>
      <c r="AH27" s="5">
        <v>31.4</v>
      </c>
      <c r="AI27" s="5">
        <v>0.3</v>
      </c>
      <c r="AJ27" s="5">
        <v>2.1</v>
      </c>
      <c r="AK27" s="5">
        <v>63</v>
      </c>
      <c r="AL27" s="5">
        <v>52.3</v>
      </c>
      <c r="AM27" s="5">
        <v>47.7</v>
      </c>
      <c r="AN27" s="5">
        <v>0</v>
      </c>
      <c r="AO27" s="5">
        <v>11</v>
      </c>
      <c r="AP27" s="5">
        <v>25.6</v>
      </c>
      <c r="AQ27" s="5">
        <v>82.1</v>
      </c>
      <c r="AR27" s="5" t="s">
        <v>102</v>
      </c>
      <c r="AS27" s="5">
        <v>470051</v>
      </c>
      <c r="AT27" s="5">
        <v>510012000054</v>
      </c>
      <c r="AU27" s="32" t="s">
        <v>148</v>
      </c>
      <c r="AX27" s="34">
        <v>155</v>
      </c>
      <c r="AY27" s="38">
        <v>229</v>
      </c>
      <c r="AZ27" s="38">
        <v>-74</v>
      </c>
      <c r="BA27" s="39">
        <v>1.0130999999999999</v>
      </c>
      <c r="BB27" s="34">
        <v>239</v>
      </c>
      <c r="BC27" s="40">
        <v>336</v>
      </c>
      <c r="BD27" s="34">
        <v>312</v>
      </c>
      <c r="BE27" s="40">
        <v>152</v>
      </c>
      <c r="BF27" s="34">
        <v>324</v>
      </c>
      <c r="BG27" s="40">
        <v>250</v>
      </c>
      <c r="BH27" s="34">
        <v>53</v>
      </c>
      <c r="BI27" s="40">
        <v>38</v>
      </c>
    </row>
    <row r="28" spans="2:61">
      <c r="B28" s="31" t="s">
        <v>140</v>
      </c>
      <c r="C28" s="32" t="s">
        <v>3</v>
      </c>
      <c r="D28" s="41">
        <v>378</v>
      </c>
      <c r="E28" s="34">
        <v>331</v>
      </c>
      <c r="F28" s="35">
        <v>157</v>
      </c>
      <c r="G28" s="36">
        <f t="shared" si="0"/>
        <v>0.47432024169184289</v>
      </c>
      <c r="H28" s="35">
        <v>173</v>
      </c>
      <c r="I28" s="36">
        <f t="shared" si="1"/>
        <v>0.45767195767195767</v>
      </c>
      <c r="J28" s="37">
        <f t="shared" si="2"/>
        <v>1.6648284019885218E-2</v>
      </c>
      <c r="K28" s="34" t="str">
        <f>IF(IFERROR(INDEX('[1]School Data'!$AT$1:$AW$561,MATCH(CONCATENATE($B28,$C28),'[1]School Data'!$BB$1:$BB$561,0),MATCH(K$4,'[1]School Data'!$AT$1:$AW$1,0)),"")=0,"",IFERROR(INDEX('[1]School Data'!$AT$1:$AW$561,MATCH(CONCATENATE($B28,$C28),'[1]School Data'!$BB$1:$BB$561,0),MATCH(K$4,'[1]School Data'!$AT$1:$AW$1,0)),""))</f>
        <v/>
      </c>
      <c r="L28" s="36" t="str">
        <f t="shared" si="3"/>
        <v/>
      </c>
      <c r="M28" s="38" t="str">
        <f>IF(IFERROR(INDEX('[1]School Data'!$AT$1:$AW$561,MATCH(CONCATENATE($B28,$C28),'[1]School Data'!$BB$1:$BB$561,0),MATCH(M$4,'[1]School Data'!$AT$1:$AW$1,0)),"")=0,"",IFERROR(INDEX('[1]School Data'!$AT$1:$AW$561,MATCH(CONCATENATE($B28,$C28),'[1]School Data'!$BB$1:$BB$561,0),MATCH(M$4,'[1]School Data'!$AT$1:$AW$1,0)),""))</f>
        <v/>
      </c>
      <c r="N28" s="37" t="str">
        <f t="shared" si="4"/>
        <v/>
      </c>
      <c r="O28" s="34">
        <v>145</v>
      </c>
      <c r="P28" s="36">
        <f t="shared" si="5"/>
        <v>0.4380664652567976</v>
      </c>
      <c r="Q28" s="38">
        <v>54</v>
      </c>
      <c r="R28" s="39">
        <f t="shared" si="6"/>
        <v>0.16314199395770393</v>
      </c>
      <c r="S28" s="36"/>
      <c r="U28" s="31" t="s">
        <v>233</v>
      </c>
      <c r="V28" s="5" t="s">
        <v>234</v>
      </c>
      <c r="W28" s="5" t="s">
        <v>144</v>
      </c>
      <c r="X28" s="5">
        <v>23117</v>
      </c>
      <c r="Y28" s="5" t="s">
        <v>235</v>
      </c>
      <c r="Z28" s="5" t="s">
        <v>236</v>
      </c>
      <c r="AA28" s="5">
        <v>61</v>
      </c>
      <c r="AB28" s="5">
        <v>59</v>
      </c>
      <c r="AC28" s="5">
        <v>45</v>
      </c>
      <c r="AD28" s="5">
        <v>2</v>
      </c>
      <c r="AE28" s="5">
        <v>1.4</v>
      </c>
      <c r="AF28" s="5">
        <v>89</v>
      </c>
      <c r="AG28" s="5">
        <v>0</v>
      </c>
      <c r="AH28" s="5">
        <v>4.4000000000000004</v>
      </c>
      <c r="AI28" s="5">
        <v>0</v>
      </c>
      <c r="AJ28" s="5">
        <v>0</v>
      </c>
      <c r="AK28" s="5">
        <v>75</v>
      </c>
      <c r="AL28" s="5">
        <v>148</v>
      </c>
      <c r="AM28" s="5">
        <v>131</v>
      </c>
      <c r="AN28" s="5">
        <v>0</v>
      </c>
      <c r="AO28" s="5">
        <v>12.7</v>
      </c>
      <c r="AQ28" s="5">
        <v>100</v>
      </c>
      <c r="AR28" s="5" t="s">
        <v>147</v>
      </c>
      <c r="AS28" s="5">
        <v>471635</v>
      </c>
      <c r="AT28" s="5">
        <v>510276001162</v>
      </c>
      <c r="AU28" s="32" t="s">
        <v>187</v>
      </c>
      <c r="AX28" s="34">
        <v>13</v>
      </c>
      <c r="AY28" s="38">
        <v>11</v>
      </c>
      <c r="AZ28" s="38">
        <v>2</v>
      </c>
      <c r="BA28" s="39">
        <v>3.9300000000000002E-2</v>
      </c>
      <c r="BB28" s="34">
        <v>25</v>
      </c>
      <c r="BC28" s="40">
        <v>30</v>
      </c>
      <c r="BD28" s="34">
        <v>26</v>
      </c>
      <c r="BE28" s="40">
        <v>6</v>
      </c>
      <c r="BF28" s="34">
        <v>26</v>
      </c>
      <c r="BG28" s="40">
        <v>11</v>
      </c>
      <c r="BH28" s="34">
        <v>125</v>
      </c>
      <c r="BI28" s="40">
        <v>121</v>
      </c>
    </row>
    <row r="29" spans="2:61">
      <c r="B29" s="31" t="s">
        <v>140</v>
      </c>
      <c r="C29" s="32" t="s">
        <v>237</v>
      </c>
      <c r="D29" s="41">
        <v>98</v>
      </c>
      <c r="E29" s="34">
        <v>96</v>
      </c>
      <c r="F29" s="35">
        <v>43</v>
      </c>
      <c r="G29" s="36">
        <f t="shared" si="0"/>
        <v>0.44791666666666669</v>
      </c>
      <c r="H29" s="35">
        <v>50</v>
      </c>
      <c r="I29" s="36">
        <f t="shared" si="1"/>
        <v>0.51020408163265307</v>
      </c>
      <c r="J29" s="37">
        <f t="shared" si="2"/>
        <v>-6.2287414965986387E-2</v>
      </c>
      <c r="K29" s="34" t="str">
        <f>IF(IFERROR(INDEX('[1]School Data'!$AT$1:$AW$561,MATCH(CONCATENATE($B29,$C29),'[1]School Data'!$BB$1:$BB$561,0),MATCH(K$4,'[1]School Data'!$AT$1:$AW$1,0)),"")=0,"",IFERROR(INDEX('[1]School Data'!$AT$1:$AW$561,MATCH(CONCATENATE($B29,$C29),'[1]School Data'!$BB$1:$BB$561,0),MATCH(K$4,'[1]School Data'!$AT$1:$AW$1,0)),""))</f>
        <v/>
      </c>
      <c r="L29" s="36" t="str">
        <f t="shared" si="3"/>
        <v/>
      </c>
      <c r="M29" s="38" t="str">
        <f>IF(IFERROR(INDEX('[1]School Data'!$AT$1:$AW$561,MATCH(CONCATENATE($B29,$C29),'[1]School Data'!$BB$1:$BB$561,0),MATCH(M$4,'[1]School Data'!$AT$1:$AW$1,0)),"")=0,"",IFERROR(INDEX('[1]School Data'!$AT$1:$AW$561,MATCH(CONCATENATE($B29,$C29),'[1]School Data'!$BB$1:$BB$561,0),MATCH(M$4,'[1]School Data'!$AT$1:$AW$1,0)),""))</f>
        <v/>
      </c>
      <c r="N29" s="37" t="str">
        <f t="shared" si="4"/>
        <v/>
      </c>
      <c r="O29" s="34">
        <v>40</v>
      </c>
      <c r="P29" s="36">
        <f t="shared" si="5"/>
        <v>0.41666666666666669</v>
      </c>
      <c r="Q29" s="38">
        <v>44</v>
      </c>
      <c r="R29" s="39">
        <f t="shared" si="6"/>
        <v>0.45833333333333331</v>
      </c>
      <c r="S29" s="36"/>
      <c r="U29" s="31" t="s">
        <v>238</v>
      </c>
      <c r="V29" s="5" t="s">
        <v>239</v>
      </c>
      <c r="W29" s="5" t="s">
        <v>144</v>
      </c>
      <c r="X29" s="5">
        <v>22503</v>
      </c>
      <c r="Y29" s="5" t="s">
        <v>240</v>
      </c>
      <c r="Z29" s="5" t="s">
        <v>239</v>
      </c>
      <c r="AA29" s="5">
        <v>107</v>
      </c>
      <c r="AB29" s="5">
        <v>139</v>
      </c>
      <c r="AC29" s="5">
        <v>123</v>
      </c>
      <c r="AD29" s="5">
        <v>10.4</v>
      </c>
      <c r="AE29" s="5">
        <v>0.05</v>
      </c>
      <c r="AF29" s="5">
        <v>39.1</v>
      </c>
      <c r="AG29" s="5">
        <v>0</v>
      </c>
      <c r="AH29" s="5">
        <v>49</v>
      </c>
      <c r="AI29" s="5">
        <v>0</v>
      </c>
      <c r="AK29" s="5">
        <v>69</v>
      </c>
      <c r="AL29" s="5">
        <v>51.75</v>
      </c>
      <c r="AM29" s="5">
        <v>48.24</v>
      </c>
      <c r="AN29" s="5">
        <v>0</v>
      </c>
      <c r="AO29" s="5">
        <v>9.6999999999999993</v>
      </c>
      <c r="AP29" s="5">
        <v>2.2000000000000002</v>
      </c>
      <c r="AQ29" s="5">
        <v>90</v>
      </c>
      <c r="AR29" s="5" t="s">
        <v>147</v>
      </c>
      <c r="AS29" s="5">
        <v>471460</v>
      </c>
      <c r="AT29" s="5">
        <v>510398001768</v>
      </c>
      <c r="AU29" s="32" t="s">
        <v>156</v>
      </c>
      <c r="AX29" s="34">
        <v>18</v>
      </c>
      <c r="AY29" s="38">
        <v>12</v>
      </c>
      <c r="AZ29" s="38">
        <v>6</v>
      </c>
      <c r="BA29" s="39">
        <v>0.1875</v>
      </c>
      <c r="BB29" s="34">
        <v>31</v>
      </c>
      <c r="BC29" s="40">
        <v>40</v>
      </c>
      <c r="BD29" s="34">
        <v>40</v>
      </c>
      <c r="BE29" s="40">
        <v>7</v>
      </c>
      <c r="BF29" s="34">
        <v>41</v>
      </c>
      <c r="BG29" s="40">
        <v>14</v>
      </c>
      <c r="BH29" s="34">
        <v>34</v>
      </c>
      <c r="BI29" s="40">
        <v>30</v>
      </c>
    </row>
    <row r="30" spans="2:61" ht="16.5" thickBot="1">
      <c r="B30" s="42" t="s">
        <v>140</v>
      </c>
      <c r="C30" s="43" t="s">
        <v>13</v>
      </c>
      <c r="D30" s="44">
        <v>210</v>
      </c>
      <c r="E30" s="45">
        <v>225</v>
      </c>
      <c r="F30" s="35">
        <v>73</v>
      </c>
      <c r="G30" s="46">
        <f t="shared" si="0"/>
        <v>0.32444444444444442</v>
      </c>
      <c r="H30" s="35">
        <v>74</v>
      </c>
      <c r="I30" s="36">
        <f t="shared" si="1"/>
        <v>0.35238095238095241</v>
      </c>
      <c r="J30" s="37">
        <f t="shared" si="2"/>
        <v>-2.7936507936507982E-2</v>
      </c>
      <c r="K30" s="45" t="str">
        <f>IF(IFERROR(INDEX('[1]School Data'!$AT$1:$AW$561,MATCH(CONCATENATE($B30,$C30),'[1]School Data'!$BB$1:$BB$561,0),MATCH(K$4,'[1]School Data'!$AT$1:$AW$1,0)),"")=0,"",IFERROR(INDEX('[1]School Data'!$AT$1:$AW$561,MATCH(CONCATENATE($B30,$C30),'[1]School Data'!$BB$1:$BB$561,0),MATCH(K$4,'[1]School Data'!$AT$1:$AW$1,0)),""))</f>
        <v/>
      </c>
      <c r="L30" s="46" t="str">
        <f t="shared" si="3"/>
        <v/>
      </c>
      <c r="M30" s="47" t="str">
        <f>IF(IFERROR(INDEX('[1]School Data'!$AT$1:$AW$561,MATCH(CONCATENATE($B30,$C30),'[1]School Data'!$BB$1:$BB$561,0),MATCH(M$4,'[1]School Data'!$AT$1:$AW$1,0)),"")=0,"",IFERROR(INDEX('[1]School Data'!$AT$1:$AW$561,MATCH(CONCATENATE($B30,$C30),'[1]School Data'!$BB$1:$BB$561,0),MATCH(M$4,'[1]School Data'!$AT$1:$AW$1,0)),""))</f>
        <v/>
      </c>
      <c r="N30" s="48" t="str">
        <f t="shared" si="4"/>
        <v/>
      </c>
      <c r="O30" s="45">
        <v>65</v>
      </c>
      <c r="P30" s="46">
        <f t="shared" si="5"/>
        <v>0.28888888888888886</v>
      </c>
      <c r="Q30" s="47">
        <v>58</v>
      </c>
      <c r="R30" s="49">
        <f t="shared" si="6"/>
        <v>0.25777777777777777</v>
      </c>
      <c r="S30" s="36"/>
      <c r="U30" s="42" t="s">
        <v>241</v>
      </c>
      <c r="V30" s="50" t="s">
        <v>218</v>
      </c>
      <c r="W30" s="50" t="s">
        <v>144</v>
      </c>
      <c r="X30" s="50">
        <v>23223</v>
      </c>
      <c r="Y30" s="50" t="s">
        <v>219</v>
      </c>
      <c r="Z30" s="50" t="s">
        <v>220</v>
      </c>
      <c r="AA30" s="50">
        <v>109</v>
      </c>
      <c r="AB30" s="50">
        <v>162</v>
      </c>
      <c r="AC30" s="50">
        <v>159</v>
      </c>
      <c r="AD30" s="50">
        <v>3.4</v>
      </c>
      <c r="AE30" s="50">
        <v>1.2</v>
      </c>
      <c r="AF30" s="50">
        <v>66.2</v>
      </c>
      <c r="AG30" s="50">
        <v>1</v>
      </c>
      <c r="AH30" s="50">
        <v>27.6</v>
      </c>
      <c r="AI30" s="50">
        <v>0</v>
      </c>
      <c r="AJ30" s="50">
        <v>0</v>
      </c>
      <c r="AK30" s="50">
        <v>37</v>
      </c>
      <c r="AL30" s="50">
        <v>54.7</v>
      </c>
      <c r="AM30" s="50">
        <v>45.3</v>
      </c>
      <c r="AN30" s="50">
        <v>0</v>
      </c>
      <c r="AO30" s="50">
        <v>13.9</v>
      </c>
      <c r="AP30" s="50">
        <v>2.5</v>
      </c>
      <c r="AQ30" s="50">
        <v>97</v>
      </c>
      <c r="AR30" s="50" t="s">
        <v>147</v>
      </c>
      <c r="AS30" s="50">
        <v>470060</v>
      </c>
      <c r="AT30" s="50">
        <v>510018001828</v>
      </c>
      <c r="AU30" s="43" t="s">
        <v>187</v>
      </c>
      <c r="AX30" s="45">
        <v>24</v>
      </c>
      <c r="AY30" s="47">
        <v>28</v>
      </c>
      <c r="AZ30" s="47">
        <v>-4</v>
      </c>
      <c r="BA30" s="49">
        <v>0.8276</v>
      </c>
      <c r="BB30" s="45">
        <v>6</v>
      </c>
      <c r="BC30" s="51">
        <v>7</v>
      </c>
      <c r="BD30" s="45">
        <v>44</v>
      </c>
      <c r="BE30" s="51">
        <v>27</v>
      </c>
      <c r="BF30" s="45">
        <v>6</v>
      </c>
      <c r="BG30" s="51">
        <v>5</v>
      </c>
      <c r="BH30" s="45">
        <v>54</v>
      </c>
      <c r="BI30" s="51">
        <v>34</v>
      </c>
    </row>
    <row r="31" spans="2:61" s="61" customFormat="1" ht="16.5" thickBot="1">
      <c r="B31" s="52"/>
      <c r="C31" s="53" t="s">
        <v>242</v>
      </c>
      <c r="D31" s="54">
        <f>SUM(D5:D30)</f>
        <v>5550</v>
      </c>
      <c r="E31" s="54">
        <f>SUM(E5:E30)</f>
        <v>5563</v>
      </c>
      <c r="F31" s="55">
        <f>SUM(F5:F30)</f>
        <v>3055</v>
      </c>
      <c r="G31" s="56">
        <f>F31/E31</f>
        <v>0.54916412007909399</v>
      </c>
      <c r="H31" s="55">
        <f>SUM(H5:H30)</f>
        <v>2938</v>
      </c>
      <c r="I31" s="56">
        <f t="shared" si="1"/>
        <v>0.5293693693693694</v>
      </c>
      <c r="J31" s="57">
        <f t="shared" si="2"/>
        <v>1.9794750709724585E-2</v>
      </c>
      <c r="K31" s="58"/>
      <c r="L31" s="59"/>
      <c r="M31" s="58"/>
      <c r="N31" s="60"/>
      <c r="O31" s="58"/>
      <c r="P31" s="59"/>
      <c r="Q31" s="58"/>
      <c r="R31" s="59"/>
      <c r="S31" s="59"/>
      <c r="AX31" s="58"/>
      <c r="AY31" s="58"/>
      <c r="AZ31" s="58"/>
      <c r="BA31" s="59"/>
      <c r="BB31" s="58"/>
      <c r="BC31" s="58"/>
      <c r="BD31" s="58"/>
      <c r="BE31" s="58"/>
      <c r="BF31" s="58"/>
      <c r="BG31" s="58"/>
      <c r="BH31" s="58"/>
      <c r="BI31" s="58"/>
    </row>
    <row r="33" spans="5:16" ht="12.75">
      <c r="E33" s="62" t="s">
        <v>243</v>
      </c>
      <c r="F33" s="62"/>
      <c r="G33" s="62"/>
      <c r="H33" s="62"/>
      <c r="I33" s="62"/>
      <c r="J33" s="62"/>
      <c r="K33" s="62"/>
      <c r="L33" s="62"/>
      <c r="M33" s="62"/>
      <c r="N33" s="62"/>
      <c r="O33" s="58"/>
      <c r="P33" s="58"/>
    </row>
    <row r="34" spans="5:16" ht="12.75">
      <c r="E34" s="5" t="s">
        <v>244</v>
      </c>
      <c r="F34" s="63">
        <v>1</v>
      </c>
      <c r="G34" s="64">
        <f>QUARTILE(G$5:G$30,F34)</f>
        <v>0.50422276621787021</v>
      </c>
      <c r="K34" s="63">
        <v>1</v>
      </c>
      <c r="L34" s="64" t="e">
        <f>QUARTILE(L$5:L$30,K34)</f>
        <v>#NUM!</v>
      </c>
      <c r="O34" s="63">
        <v>1</v>
      </c>
      <c r="P34" s="64">
        <f>QUARTILE(P$5:P$30,O34)</f>
        <v>0.46359649122807017</v>
      </c>
    </row>
    <row r="35" spans="5:16" ht="12.75">
      <c r="E35" s="5" t="s">
        <v>245</v>
      </c>
      <c r="F35" s="63">
        <v>2</v>
      </c>
      <c r="G35" s="64">
        <f t="shared" ref="G35:G36" si="7">QUARTILE(G$5:G$30,F35)</f>
        <v>0.54756400695998009</v>
      </c>
      <c r="K35" s="63">
        <v>2</v>
      </c>
      <c r="L35" s="64" t="e">
        <f t="shared" ref="L35:L36" si="8">QUARTILE(L$5:L$30,K35)</f>
        <v>#NUM!</v>
      </c>
      <c r="O35" s="63">
        <v>2</v>
      </c>
      <c r="P35" s="64">
        <f t="shared" ref="P35:P36" si="9">QUARTILE(P$5:P$30,O35)</f>
        <v>0.49637681159420288</v>
      </c>
    </row>
    <row r="36" spans="5:16" ht="12.75">
      <c r="E36" s="5" t="s">
        <v>246</v>
      </c>
      <c r="F36" s="63">
        <v>3</v>
      </c>
      <c r="G36" s="64">
        <f t="shared" si="7"/>
        <v>0.60932273171735885</v>
      </c>
      <c r="K36" s="63">
        <v>3</v>
      </c>
      <c r="L36" s="64" t="e">
        <f t="shared" si="8"/>
        <v>#NUM!</v>
      </c>
      <c r="O36" s="63">
        <v>3</v>
      </c>
      <c r="P36" s="64">
        <f t="shared" si="9"/>
        <v>0.54812834224598928</v>
      </c>
    </row>
  </sheetData>
  <mergeCells count="6">
    <mergeCell ref="BH3:BI3"/>
    <mergeCell ref="O3:R3"/>
    <mergeCell ref="AX3:BA3"/>
    <mergeCell ref="BB3:BC3"/>
    <mergeCell ref="BD3:BE3"/>
    <mergeCell ref="BF3:BG3"/>
  </mergeCells>
  <conditionalFormatting sqref="P5:P30">
    <cfRule type="expression" dxfId="24" priority="21">
      <formula>P5=""</formula>
    </cfRule>
  </conditionalFormatting>
  <conditionalFormatting sqref="P5:P30">
    <cfRule type="expression" dxfId="23" priority="22">
      <formula>AND(P5&gt;=P$34,P5&lt;P$35)</formula>
    </cfRule>
    <cfRule type="expression" dxfId="22" priority="23">
      <formula>AND(P5&gt;=P$35,P5&lt;P$36)</formula>
    </cfRule>
    <cfRule type="expression" dxfId="21" priority="24">
      <formula>P5&gt;=P$36</formula>
    </cfRule>
  </conditionalFormatting>
  <conditionalFormatting sqref="P5:P30">
    <cfRule type="expression" dxfId="20" priority="25">
      <formula>P5&lt;P$34</formula>
    </cfRule>
  </conditionalFormatting>
  <conditionalFormatting sqref="L5:L30">
    <cfRule type="expression" dxfId="19" priority="16">
      <formula>L5=""</formula>
    </cfRule>
  </conditionalFormatting>
  <conditionalFormatting sqref="L5:L30">
    <cfRule type="expression" dxfId="18" priority="17">
      <formula>AND(L5&gt;=L$34,L5&lt;L$35)</formula>
    </cfRule>
    <cfRule type="expression" dxfId="17" priority="18">
      <formula>AND(L5&gt;=L$35,L5&lt;L$36)</formula>
    </cfRule>
    <cfRule type="expression" dxfId="16" priority="19">
      <formula>L5&gt;=L$36</formula>
    </cfRule>
  </conditionalFormatting>
  <conditionalFormatting sqref="L5:L30">
    <cfRule type="expression" dxfId="15" priority="20">
      <formula>L5&lt;L$34</formula>
    </cfRule>
  </conditionalFormatting>
  <conditionalFormatting sqref="G5:G30">
    <cfRule type="expression" dxfId="14" priority="11">
      <formula>G5=""</formula>
    </cfRule>
  </conditionalFormatting>
  <conditionalFormatting sqref="G5:G30">
    <cfRule type="expression" dxfId="13" priority="12">
      <formula>AND(G5&gt;=G$34,G5&lt;G$35)</formula>
    </cfRule>
    <cfRule type="expression" dxfId="12" priority="13">
      <formula>AND(G5&gt;=G$35,G5&lt;G$36)</formula>
    </cfRule>
    <cfRule type="expression" dxfId="11" priority="14">
      <formula>G5&gt;=G$36</formula>
    </cfRule>
  </conditionalFormatting>
  <conditionalFormatting sqref="G5:G30">
    <cfRule type="expression" dxfId="10" priority="15">
      <formula>G5&lt;G$34</formula>
    </cfRule>
  </conditionalFormatting>
  <conditionalFormatting sqref="P31">
    <cfRule type="expression" dxfId="9" priority="6">
      <formula>P31=""</formula>
    </cfRule>
  </conditionalFormatting>
  <conditionalFormatting sqref="P31">
    <cfRule type="expression" dxfId="8" priority="7">
      <formula>AND(P31&gt;=P$15,P31&lt;P$16)</formula>
    </cfRule>
    <cfRule type="expression" dxfId="7" priority="8">
      <formula>AND(P31&gt;=P$16,P31&lt;P$17)</formula>
    </cfRule>
    <cfRule type="expression" dxfId="6" priority="9">
      <formula>P31&gt;=P$17</formula>
    </cfRule>
  </conditionalFormatting>
  <conditionalFormatting sqref="P31">
    <cfRule type="expression" dxfId="5" priority="10">
      <formula>P31&lt;P$15</formula>
    </cfRule>
  </conditionalFormatting>
  <conditionalFormatting sqref="L31">
    <cfRule type="expression" dxfId="4" priority="1">
      <formula>L31=""</formula>
    </cfRule>
  </conditionalFormatting>
  <conditionalFormatting sqref="L31">
    <cfRule type="expression" dxfId="3" priority="2">
      <formula>AND(L31&gt;=L$15,L31&lt;L$16)</formula>
    </cfRule>
    <cfRule type="expression" dxfId="2" priority="3">
      <formula>AND(L31&gt;=L$16,L31&lt;L$17)</formula>
    </cfRule>
    <cfRule type="expression" dxfId="1" priority="4">
      <formula>L31&gt;=L$17</formula>
    </cfRule>
  </conditionalFormatting>
  <conditionalFormatting sqref="L31">
    <cfRule type="expression" dxfId="0" priority="5">
      <formula>L31&lt;L$15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F8B3CFB46BA24B9988C5B5652DEE90" ma:contentTypeVersion="5" ma:contentTypeDescription="Create a new document." ma:contentTypeScope="" ma:versionID="e52a5c86de7de02381b0a7c794536c8f">
  <xsd:schema xmlns:xsd="http://www.w3.org/2001/XMLSchema" xmlns:xs="http://www.w3.org/2001/XMLSchema" xmlns:p="http://schemas.microsoft.com/office/2006/metadata/properties" xmlns:ns2="dad1bf71-a567-4e65-afe1-3523e2252954" xmlns:ns3="16959892-0a5e-49fd-91ca-aa262f5ec49a" targetNamespace="http://schemas.microsoft.com/office/2006/metadata/properties" ma:root="true" ma:fieldsID="409d8424d9a22b8ec43c7be9bcc183a6" ns2:_="" ns3:_="">
    <xsd:import namespace="dad1bf71-a567-4e65-afe1-3523e2252954"/>
    <xsd:import namespace="16959892-0a5e-49fd-91ca-aa262f5ec4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1bf71-a567-4e65-afe1-3523e22529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59892-0a5e-49fd-91ca-aa262f5ec49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D550E7-2888-4C28-9BCB-04499E50D442}"/>
</file>

<file path=customXml/itemProps2.xml><?xml version="1.0" encoding="utf-8"?>
<ds:datastoreItem xmlns:ds="http://schemas.openxmlformats.org/officeDocument/2006/customXml" ds:itemID="{2F03C6B2-EF8A-4DE2-9567-FDD3526C82FF}"/>
</file>

<file path=customXml/itemProps3.xml><?xml version="1.0" encoding="utf-8"?>
<ds:datastoreItem xmlns:ds="http://schemas.openxmlformats.org/officeDocument/2006/customXml" ds:itemID="{923D611F-B9F2-432D-B063-C1AA5C57D6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Shah</dc:creator>
  <cp:keywords/>
  <dc:description/>
  <cp:lastModifiedBy>Hanley, Grant (yep8eq)</cp:lastModifiedBy>
  <cp:revision/>
  <dcterms:created xsi:type="dcterms:W3CDTF">2017-06-22T22:36:26Z</dcterms:created>
  <dcterms:modified xsi:type="dcterms:W3CDTF">2024-01-24T02:52:41Z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0x0101002DF8B3CFB46BA24B9988C5B5652DEE90</vt:lpwstr>
  </property>
</Properties>
</file>