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sam\Dropbox\Fin 1\fin1reviewsessions\"/>
    </mc:Choice>
  </mc:AlternateContent>
  <bookViews>
    <workbookView xWindow="0" yWindow="96" windowWidth="23952" windowHeight="10032" activeTab="1" xr2:uid="{00000000-000D-0000-FFFF-FFFF00000000}"/>
  </bookViews>
  <sheets>
    <sheet name="statistical functions (details)" sheetId="12" r:id="rId1"/>
    <sheet name="Q3" sheetId="15" r:id="rId2"/>
    <sheet name="statistical functions (orig)" sheetId="5" r:id="rId3"/>
    <sheet name="data" sheetId="3" r:id="rId4"/>
    <sheet name="lookups" sheetId="2" r:id="rId5"/>
  </sheets>
  <definedNames>
    <definedName name="AAPL" localSheetId="3">data!$I$3:$O$1521</definedName>
    <definedName name="MSFT" localSheetId="3">data!$A$3:$G$1442</definedName>
    <definedName name="SPY_1" localSheetId="3">data!$Q$3:$W$1083</definedName>
  </definedNames>
  <calcPr calcId="171027"/>
</workbook>
</file>

<file path=xl/calcChain.xml><?xml version="1.0" encoding="utf-8"?>
<calcChain xmlns="http://schemas.openxmlformats.org/spreadsheetml/2006/main">
  <c r="K26" i="15" l="1"/>
  <c r="K27" i="15" s="1"/>
  <c r="K28" i="15" s="1"/>
  <c r="K22" i="15"/>
  <c r="K23" i="15" s="1"/>
  <c r="K21" i="15"/>
  <c r="I26" i="15"/>
  <c r="I27" i="15" s="1"/>
  <c r="I28" i="15" s="1"/>
  <c r="I23" i="15"/>
  <c r="I22" i="15"/>
  <c r="I21" i="15"/>
  <c r="J18" i="15" l="1"/>
  <c r="I18" i="15"/>
  <c r="H18" i="15"/>
  <c r="J17" i="15"/>
  <c r="I17" i="15"/>
  <c r="H17" i="15"/>
  <c r="G18" i="15"/>
  <c r="G17" i="15"/>
  <c r="J19" i="15"/>
  <c r="I19" i="15"/>
  <c r="H19" i="15"/>
  <c r="G19" i="15"/>
  <c r="Q42" i="12" a="1"/>
  <c r="Q42" i="12" s="1"/>
  <c r="R39" i="12"/>
  <c r="Q39" i="12"/>
  <c r="R38" i="12"/>
  <c r="Q38" i="12"/>
  <c r="R37" i="12"/>
  <c r="Q37" i="12"/>
  <c r="R36" i="12"/>
  <c r="Q36" i="12"/>
  <c r="R35" i="12"/>
  <c r="Q35" i="12"/>
  <c r="D407" i="12"/>
  <c r="E407" i="12" s="1"/>
  <c r="C407" i="12"/>
  <c r="B407" i="12"/>
  <c r="A407" i="12"/>
  <c r="D406" i="12"/>
  <c r="E406" i="12" s="1"/>
  <c r="C406" i="12"/>
  <c r="B406" i="12"/>
  <c r="A406" i="12"/>
  <c r="D405" i="12"/>
  <c r="E405" i="12" s="1"/>
  <c r="C405" i="12"/>
  <c r="B405" i="12"/>
  <c r="A405" i="12"/>
  <c r="D404" i="12"/>
  <c r="E404" i="12" s="1"/>
  <c r="C404" i="12"/>
  <c r="B404" i="12"/>
  <c r="A404" i="12"/>
  <c r="E403" i="12"/>
  <c r="D403" i="12"/>
  <c r="C403" i="12"/>
  <c r="B403" i="12"/>
  <c r="A403" i="12"/>
  <c r="D402" i="12"/>
  <c r="E402" i="12" s="1"/>
  <c r="C402" i="12"/>
  <c r="B402" i="12"/>
  <c r="A402" i="12"/>
  <c r="D401" i="12"/>
  <c r="E401" i="12" s="1"/>
  <c r="C401" i="12"/>
  <c r="B401" i="12"/>
  <c r="A401" i="12"/>
  <c r="D400" i="12"/>
  <c r="E400" i="12" s="1"/>
  <c r="C400" i="12"/>
  <c r="B400" i="12"/>
  <c r="A400" i="12"/>
  <c r="D399" i="12"/>
  <c r="E399" i="12" s="1"/>
  <c r="C399" i="12"/>
  <c r="B399" i="12"/>
  <c r="A399" i="12"/>
  <c r="E398" i="12"/>
  <c r="D398" i="12"/>
  <c r="C398" i="12"/>
  <c r="B398" i="12"/>
  <c r="A398" i="12"/>
  <c r="D397" i="12"/>
  <c r="E397" i="12" s="1"/>
  <c r="C397" i="12"/>
  <c r="B397" i="12"/>
  <c r="A397" i="12"/>
  <c r="D396" i="12"/>
  <c r="E396" i="12" s="1"/>
  <c r="C396" i="12"/>
  <c r="B396" i="12"/>
  <c r="A396" i="12"/>
  <c r="D395" i="12"/>
  <c r="E395" i="12" s="1"/>
  <c r="C395" i="12"/>
  <c r="B395" i="12"/>
  <c r="A395" i="12"/>
  <c r="E394" i="12"/>
  <c r="D394" i="12"/>
  <c r="C394" i="12"/>
  <c r="B394" i="12"/>
  <c r="A394" i="12"/>
  <c r="D393" i="12"/>
  <c r="E393" i="12" s="1"/>
  <c r="C393" i="12"/>
  <c r="B393" i="12"/>
  <c r="A393" i="12"/>
  <c r="D392" i="12"/>
  <c r="E392" i="12" s="1"/>
  <c r="C392" i="12"/>
  <c r="B392" i="12"/>
  <c r="A392" i="12"/>
  <c r="D391" i="12"/>
  <c r="E391" i="12" s="1"/>
  <c r="C391" i="12"/>
  <c r="B391" i="12"/>
  <c r="A391" i="12"/>
  <c r="D390" i="12"/>
  <c r="E390" i="12" s="1"/>
  <c r="C390" i="12"/>
  <c r="B390" i="12"/>
  <c r="A390" i="12"/>
  <c r="D389" i="12"/>
  <c r="E389" i="12" s="1"/>
  <c r="C389" i="12"/>
  <c r="B389" i="12"/>
  <c r="A389" i="12"/>
  <c r="E388" i="12"/>
  <c r="D388" i="12"/>
  <c r="C388" i="12"/>
  <c r="B388" i="12"/>
  <c r="A388" i="12"/>
  <c r="E387" i="12"/>
  <c r="D387" i="12"/>
  <c r="C387" i="12"/>
  <c r="B387" i="12"/>
  <c r="A387" i="12"/>
  <c r="D386" i="12"/>
  <c r="E386" i="12" s="1"/>
  <c r="C386" i="12"/>
  <c r="B386" i="12"/>
  <c r="A386" i="12"/>
  <c r="D385" i="12"/>
  <c r="E385" i="12" s="1"/>
  <c r="C385" i="12"/>
  <c r="B385" i="12"/>
  <c r="A385" i="12"/>
  <c r="D384" i="12"/>
  <c r="E384" i="12" s="1"/>
  <c r="C384" i="12"/>
  <c r="B384" i="12"/>
  <c r="A384" i="12"/>
  <c r="D383" i="12"/>
  <c r="E383" i="12" s="1"/>
  <c r="C383" i="12"/>
  <c r="B383" i="12"/>
  <c r="A383" i="12"/>
  <c r="E382" i="12"/>
  <c r="D382" i="12"/>
  <c r="C382" i="12"/>
  <c r="B382" i="12"/>
  <c r="A382" i="12"/>
  <c r="D381" i="12"/>
  <c r="E381" i="12" s="1"/>
  <c r="C381" i="12"/>
  <c r="B381" i="12"/>
  <c r="A381" i="12"/>
  <c r="D380" i="12"/>
  <c r="E380" i="12" s="1"/>
  <c r="C380" i="12"/>
  <c r="B380" i="12"/>
  <c r="A380" i="12"/>
  <c r="D379" i="12"/>
  <c r="E379" i="12" s="1"/>
  <c r="C379" i="12"/>
  <c r="B379" i="12"/>
  <c r="A379" i="12"/>
  <c r="D378" i="12"/>
  <c r="E378" i="12" s="1"/>
  <c r="C378" i="12"/>
  <c r="B378" i="12"/>
  <c r="A378" i="12"/>
  <c r="E377" i="12"/>
  <c r="D377" i="12"/>
  <c r="C377" i="12"/>
  <c r="B377" i="12"/>
  <c r="A377" i="12"/>
  <c r="E376" i="12"/>
  <c r="D376" i="12"/>
  <c r="C376" i="12"/>
  <c r="B376" i="12"/>
  <c r="A376" i="12"/>
  <c r="D375" i="12"/>
  <c r="E375" i="12" s="1"/>
  <c r="C375" i="12"/>
  <c r="B375" i="12"/>
  <c r="A375" i="12"/>
  <c r="E374" i="12"/>
  <c r="D374" i="12"/>
  <c r="C374" i="12"/>
  <c r="B374" i="12"/>
  <c r="A374" i="12"/>
  <c r="D373" i="12"/>
  <c r="E373" i="12" s="1"/>
  <c r="C373" i="12"/>
  <c r="B373" i="12"/>
  <c r="A373" i="12"/>
  <c r="D372" i="12"/>
  <c r="E372" i="12" s="1"/>
  <c r="C372" i="12"/>
  <c r="B372" i="12"/>
  <c r="A372" i="12"/>
  <c r="D371" i="12"/>
  <c r="E371" i="12" s="1"/>
  <c r="C371" i="12"/>
  <c r="B371" i="12"/>
  <c r="A371" i="12"/>
  <c r="D370" i="12"/>
  <c r="E370" i="12" s="1"/>
  <c r="C370" i="12"/>
  <c r="B370" i="12"/>
  <c r="A370" i="12"/>
  <c r="D369" i="12"/>
  <c r="E369" i="12" s="1"/>
  <c r="C369" i="12"/>
  <c r="B369" i="12"/>
  <c r="A369" i="12"/>
  <c r="D368" i="12"/>
  <c r="E368" i="12" s="1"/>
  <c r="C368" i="12"/>
  <c r="B368" i="12"/>
  <c r="A368" i="12"/>
  <c r="D367" i="12"/>
  <c r="E367" i="12" s="1"/>
  <c r="C367" i="12"/>
  <c r="B367" i="12"/>
  <c r="A367" i="12"/>
  <c r="E366" i="12"/>
  <c r="D366" i="12"/>
  <c r="C366" i="12"/>
  <c r="B366" i="12"/>
  <c r="A366" i="12"/>
  <c r="D365" i="12"/>
  <c r="E365" i="12" s="1"/>
  <c r="C365" i="12"/>
  <c r="B365" i="12"/>
  <c r="A365" i="12"/>
  <c r="D364" i="12"/>
  <c r="E364" i="12" s="1"/>
  <c r="C364" i="12"/>
  <c r="B364" i="12"/>
  <c r="A364" i="12"/>
  <c r="D363" i="12"/>
  <c r="E363" i="12" s="1"/>
  <c r="C363" i="12"/>
  <c r="B363" i="12"/>
  <c r="A363" i="12"/>
  <c r="D362" i="12"/>
  <c r="E362" i="12" s="1"/>
  <c r="C362" i="12"/>
  <c r="B362" i="12"/>
  <c r="A362" i="12"/>
  <c r="E361" i="12"/>
  <c r="D361" i="12"/>
  <c r="C361" i="12"/>
  <c r="B361" i="12"/>
  <c r="A361" i="12"/>
  <c r="D360" i="12"/>
  <c r="E360" i="12" s="1"/>
  <c r="C360" i="12"/>
  <c r="B360" i="12"/>
  <c r="A360" i="12"/>
  <c r="D359" i="12"/>
  <c r="E359" i="12" s="1"/>
  <c r="C359" i="12"/>
  <c r="B359" i="12"/>
  <c r="A359" i="12"/>
  <c r="D358" i="12"/>
  <c r="E358" i="12" s="1"/>
  <c r="C358" i="12"/>
  <c r="B358" i="12"/>
  <c r="A358" i="12"/>
  <c r="D357" i="12"/>
  <c r="E357" i="12" s="1"/>
  <c r="C357" i="12"/>
  <c r="B357" i="12"/>
  <c r="A357" i="12"/>
  <c r="D356" i="12"/>
  <c r="E356" i="12" s="1"/>
  <c r="C356" i="12"/>
  <c r="B356" i="12"/>
  <c r="A356" i="12"/>
  <c r="D355" i="12"/>
  <c r="E355" i="12" s="1"/>
  <c r="C355" i="12"/>
  <c r="B355" i="12"/>
  <c r="A355" i="12"/>
  <c r="D354" i="12"/>
  <c r="E354" i="12" s="1"/>
  <c r="C354" i="12"/>
  <c r="B354" i="12"/>
  <c r="A354" i="12"/>
  <c r="D353" i="12"/>
  <c r="E353" i="12" s="1"/>
  <c r="C353" i="12"/>
  <c r="B353" i="12"/>
  <c r="A353" i="12"/>
  <c r="D352" i="12"/>
  <c r="E352" i="12" s="1"/>
  <c r="C352" i="12"/>
  <c r="B352" i="12"/>
  <c r="A352" i="12"/>
  <c r="D351" i="12"/>
  <c r="E351" i="12" s="1"/>
  <c r="C351" i="12"/>
  <c r="B351" i="12"/>
  <c r="A351" i="12"/>
  <c r="E350" i="12"/>
  <c r="D350" i="12"/>
  <c r="C350" i="12"/>
  <c r="B350" i="12"/>
  <c r="A350" i="12"/>
  <c r="D349" i="12"/>
  <c r="E349" i="12" s="1"/>
  <c r="C349" i="12"/>
  <c r="B349" i="12"/>
  <c r="A349" i="12"/>
  <c r="D348" i="12"/>
  <c r="E348" i="12" s="1"/>
  <c r="C348" i="12"/>
  <c r="B348" i="12"/>
  <c r="A348" i="12"/>
  <c r="D347" i="12"/>
  <c r="E347" i="12" s="1"/>
  <c r="C347" i="12"/>
  <c r="B347" i="12"/>
  <c r="A347" i="12"/>
  <c r="E346" i="12"/>
  <c r="D346" i="12"/>
  <c r="C346" i="12"/>
  <c r="B346" i="12"/>
  <c r="A346" i="12"/>
  <c r="D345" i="12"/>
  <c r="E345" i="12" s="1"/>
  <c r="C345" i="12"/>
  <c r="B345" i="12"/>
  <c r="A345" i="12"/>
  <c r="E344" i="12"/>
  <c r="D344" i="12"/>
  <c r="C344" i="12"/>
  <c r="B344" i="12"/>
  <c r="A344" i="12"/>
  <c r="D343" i="12"/>
  <c r="E343" i="12" s="1"/>
  <c r="C343" i="12"/>
  <c r="B343" i="12"/>
  <c r="A343" i="12"/>
  <c r="D342" i="12"/>
  <c r="E342" i="12" s="1"/>
  <c r="C342" i="12"/>
  <c r="B342" i="12"/>
  <c r="A342" i="12"/>
  <c r="D341" i="12"/>
  <c r="E341" i="12" s="1"/>
  <c r="C341" i="12"/>
  <c r="B341" i="12"/>
  <c r="A341" i="12"/>
  <c r="D340" i="12"/>
  <c r="E340" i="12" s="1"/>
  <c r="C340" i="12"/>
  <c r="B340" i="12"/>
  <c r="A340" i="12"/>
  <c r="D339" i="12"/>
  <c r="E339" i="12" s="1"/>
  <c r="C339" i="12"/>
  <c r="B339" i="12"/>
  <c r="A339" i="12"/>
  <c r="D338" i="12"/>
  <c r="E338" i="12" s="1"/>
  <c r="C338" i="12"/>
  <c r="B338" i="12"/>
  <c r="A338" i="12"/>
  <c r="D337" i="12"/>
  <c r="E337" i="12" s="1"/>
  <c r="C337" i="12"/>
  <c r="B337" i="12"/>
  <c r="A337" i="12"/>
  <c r="D336" i="12"/>
  <c r="E336" i="12" s="1"/>
  <c r="C336" i="12"/>
  <c r="B336" i="12"/>
  <c r="A336" i="12"/>
  <c r="D335" i="12"/>
  <c r="E335" i="12" s="1"/>
  <c r="C335" i="12"/>
  <c r="B335" i="12"/>
  <c r="A335" i="12"/>
  <c r="E334" i="12"/>
  <c r="D334" i="12"/>
  <c r="C334" i="12"/>
  <c r="B334" i="12"/>
  <c r="A334" i="12"/>
  <c r="D333" i="12"/>
  <c r="E333" i="12" s="1"/>
  <c r="C333" i="12"/>
  <c r="B333" i="12"/>
  <c r="A333" i="12"/>
  <c r="E332" i="12"/>
  <c r="D332" i="12"/>
  <c r="C332" i="12"/>
  <c r="B332" i="12"/>
  <c r="A332" i="12"/>
  <c r="D331" i="12"/>
  <c r="E331" i="12" s="1"/>
  <c r="C331" i="12"/>
  <c r="B331" i="12"/>
  <c r="A331" i="12"/>
  <c r="D330" i="12"/>
  <c r="E330" i="12" s="1"/>
  <c r="C330" i="12"/>
  <c r="B330" i="12"/>
  <c r="A330" i="12"/>
  <c r="D329" i="12"/>
  <c r="E329" i="12" s="1"/>
  <c r="C329" i="12"/>
  <c r="B329" i="12"/>
  <c r="A329" i="12"/>
  <c r="E328" i="12"/>
  <c r="D328" i="12"/>
  <c r="C328" i="12"/>
  <c r="B328" i="12"/>
  <c r="A328" i="12"/>
  <c r="D327" i="12"/>
  <c r="E327" i="12" s="1"/>
  <c r="C327" i="12"/>
  <c r="B327" i="12"/>
  <c r="A327" i="12"/>
  <c r="D326" i="12"/>
  <c r="E326" i="12" s="1"/>
  <c r="C326" i="12"/>
  <c r="B326" i="12"/>
  <c r="A326" i="12"/>
  <c r="D325" i="12"/>
  <c r="E325" i="12" s="1"/>
  <c r="C325" i="12"/>
  <c r="B325" i="12"/>
  <c r="A325" i="12"/>
  <c r="E324" i="12"/>
  <c r="D324" i="12"/>
  <c r="C324" i="12"/>
  <c r="B324" i="12"/>
  <c r="A324" i="12"/>
  <c r="D323" i="12"/>
  <c r="E323" i="12" s="1"/>
  <c r="C323" i="12"/>
  <c r="B323" i="12"/>
  <c r="A323" i="12"/>
  <c r="D322" i="12"/>
  <c r="E322" i="12" s="1"/>
  <c r="C322" i="12"/>
  <c r="B322" i="12"/>
  <c r="A322" i="12"/>
  <c r="D321" i="12"/>
  <c r="E321" i="12" s="1"/>
  <c r="C321" i="12"/>
  <c r="B321" i="12"/>
  <c r="A321" i="12"/>
  <c r="D320" i="12"/>
  <c r="E320" i="12" s="1"/>
  <c r="C320" i="12"/>
  <c r="B320" i="12"/>
  <c r="A320" i="12"/>
  <c r="D319" i="12"/>
  <c r="E319" i="12" s="1"/>
  <c r="C319" i="12"/>
  <c r="B319" i="12"/>
  <c r="A319" i="12"/>
  <c r="D318" i="12"/>
  <c r="E318" i="12" s="1"/>
  <c r="C318" i="12"/>
  <c r="B318" i="12"/>
  <c r="A318" i="12"/>
  <c r="D317" i="12"/>
  <c r="E317" i="12" s="1"/>
  <c r="C317" i="12"/>
  <c r="B317" i="12"/>
  <c r="A317" i="12"/>
  <c r="E316" i="12"/>
  <c r="D316" i="12"/>
  <c r="C316" i="12"/>
  <c r="B316" i="12"/>
  <c r="A316" i="12"/>
  <c r="D315" i="12"/>
  <c r="E315" i="12" s="1"/>
  <c r="C315" i="12"/>
  <c r="B315" i="12"/>
  <c r="A315" i="12"/>
  <c r="E314" i="12"/>
  <c r="D314" i="12"/>
  <c r="C314" i="12"/>
  <c r="B314" i="12"/>
  <c r="A314" i="12"/>
  <c r="E313" i="12"/>
  <c r="D313" i="12"/>
  <c r="C313" i="12"/>
  <c r="B313" i="12"/>
  <c r="A313" i="12"/>
  <c r="D312" i="12"/>
  <c r="E312" i="12" s="1"/>
  <c r="C312" i="12"/>
  <c r="B312" i="12"/>
  <c r="A312" i="12"/>
  <c r="D311" i="12"/>
  <c r="E311" i="12" s="1"/>
  <c r="C311" i="12"/>
  <c r="B311" i="12"/>
  <c r="A311" i="12"/>
  <c r="D310" i="12"/>
  <c r="E310" i="12" s="1"/>
  <c r="C310" i="12"/>
  <c r="B310" i="12"/>
  <c r="A310" i="12"/>
  <c r="D309" i="12"/>
  <c r="E309" i="12" s="1"/>
  <c r="C309" i="12"/>
  <c r="B309" i="12"/>
  <c r="A309" i="12"/>
  <c r="E308" i="12"/>
  <c r="D308" i="12"/>
  <c r="C308" i="12"/>
  <c r="B308" i="12"/>
  <c r="A308" i="12"/>
  <c r="D307" i="12"/>
  <c r="E307" i="12" s="1"/>
  <c r="C307" i="12"/>
  <c r="B307" i="12"/>
  <c r="A307" i="12"/>
  <c r="D306" i="12"/>
  <c r="E306" i="12" s="1"/>
  <c r="C306" i="12"/>
  <c r="B306" i="12"/>
  <c r="A306" i="12"/>
  <c r="D305" i="12"/>
  <c r="E305" i="12" s="1"/>
  <c r="C305" i="12"/>
  <c r="B305" i="12"/>
  <c r="A305" i="12"/>
  <c r="D304" i="12"/>
  <c r="E304" i="12" s="1"/>
  <c r="C304" i="12"/>
  <c r="B304" i="12"/>
  <c r="A304" i="12"/>
  <c r="D303" i="12"/>
  <c r="E303" i="12" s="1"/>
  <c r="C303" i="12"/>
  <c r="B303" i="12"/>
  <c r="A303" i="12"/>
  <c r="D302" i="12"/>
  <c r="E302" i="12" s="1"/>
  <c r="C302" i="12"/>
  <c r="B302" i="12"/>
  <c r="A302" i="12"/>
  <c r="D301" i="12"/>
  <c r="E301" i="12" s="1"/>
  <c r="C301" i="12"/>
  <c r="B301" i="12"/>
  <c r="A301" i="12"/>
  <c r="E300" i="12"/>
  <c r="D300" i="12"/>
  <c r="C300" i="12"/>
  <c r="B300" i="12"/>
  <c r="A300" i="12"/>
  <c r="D299" i="12"/>
  <c r="E299" i="12" s="1"/>
  <c r="C299" i="12"/>
  <c r="B299" i="12"/>
  <c r="A299" i="12"/>
  <c r="D298" i="12"/>
  <c r="E298" i="12" s="1"/>
  <c r="C298" i="12"/>
  <c r="B298" i="12"/>
  <c r="A298" i="12"/>
  <c r="E297" i="12"/>
  <c r="D297" i="12"/>
  <c r="C297" i="12"/>
  <c r="B297" i="12"/>
  <c r="A297" i="12"/>
  <c r="E296" i="12"/>
  <c r="D296" i="12"/>
  <c r="C296" i="12"/>
  <c r="B296" i="12"/>
  <c r="A296" i="12"/>
  <c r="D295" i="12"/>
  <c r="E295" i="12" s="1"/>
  <c r="C295" i="12"/>
  <c r="B295" i="12"/>
  <c r="A295" i="12"/>
  <c r="D294" i="12"/>
  <c r="E294" i="12" s="1"/>
  <c r="C294" i="12"/>
  <c r="B294" i="12"/>
  <c r="A294" i="12"/>
  <c r="D293" i="12"/>
  <c r="E293" i="12" s="1"/>
  <c r="C293" i="12"/>
  <c r="B293" i="12"/>
  <c r="A293" i="12"/>
  <c r="D292" i="12"/>
  <c r="E292" i="12" s="1"/>
  <c r="C292" i="12"/>
  <c r="B292" i="12"/>
  <c r="A292" i="12"/>
  <c r="D291" i="12"/>
  <c r="E291" i="12" s="1"/>
  <c r="C291" i="12"/>
  <c r="B291" i="12"/>
  <c r="A291" i="12"/>
  <c r="D290" i="12"/>
  <c r="E290" i="12" s="1"/>
  <c r="C290" i="12"/>
  <c r="B290" i="12"/>
  <c r="A290" i="12"/>
  <c r="D289" i="12"/>
  <c r="E289" i="12" s="1"/>
  <c r="C289" i="12"/>
  <c r="B289" i="12"/>
  <c r="A289" i="12"/>
  <c r="D288" i="12"/>
  <c r="E288" i="12" s="1"/>
  <c r="C288" i="12"/>
  <c r="B288" i="12"/>
  <c r="A288" i="12"/>
  <c r="D287" i="12"/>
  <c r="E287" i="12" s="1"/>
  <c r="C287" i="12"/>
  <c r="B287" i="12"/>
  <c r="A287" i="12"/>
  <c r="D286" i="12"/>
  <c r="E286" i="12" s="1"/>
  <c r="C286" i="12"/>
  <c r="B286" i="12"/>
  <c r="A286" i="12"/>
  <c r="D285" i="12"/>
  <c r="E285" i="12" s="1"/>
  <c r="C285" i="12"/>
  <c r="B285" i="12"/>
  <c r="A285" i="12"/>
  <c r="E284" i="12"/>
  <c r="D284" i="12"/>
  <c r="C284" i="12"/>
  <c r="B284" i="12"/>
  <c r="A284" i="12"/>
  <c r="D283" i="12"/>
  <c r="E283" i="12" s="1"/>
  <c r="C283" i="12"/>
  <c r="B283" i="12"/>
  <c r="A283" i="12"/>
  <c r="D282" i="12"/>
  <c r="E282" i="12" s="1"/>
  <c r="C282" i="12"/>
  <c r="B282" i="12"/>
  <c r="A282" i="12"/>
  <c r="D281" i="12"/>
  <c r="E281" i="12" s="1"/>
  <c r="C281" i="12"/>
  <c r="B281" i="12"/>
  <c r="A281" i="12"/>
  <c r="D280" i="12"/>
  <c r="E280" i="12" s="1"/>
  <c r="C280" i="12"/>
  <c r="B280" i="12"/>
  <c r="A280" i="12"/>
  <c r="D279" i="12"/>
  <c r="E279" i="12" s="1"/>
  <c r="C279" i="12"/>
  <c r="B279" i="12"/>
  <c r="A279" i="12"/>
  <c r="D278" i="12"/>
  <c r="E278" i="12" s="1"/>
  <c r="C278" i="12"/>
  <c r="B278" i="12"/>
  <c r="A278" i="12"/>
  <c r="D277" i="12"/>
  <c r="E277" i="12" s="1"/>
  <c r="C277" i="12"/>
  <c r="B277" i="12"/>
  <c r="A277" i="12"/>
  <c r="E276" i="12"/>
  <c r="D276" i="12"/>
  <c r="C276" i="12"/>
  <c r="B276" i="12"/>
  <c r="A276" i="12"/>
  <c r="D275" i="12"/>
  <c r="E275" i="12" s="1"/>
  <c r="C275" i="12"/>
  <c r="B275" i="12"/>
  <c r="A275" i="12"/>
  <c r="D274" i="12"/>
  <c r="E274" i="12" s="1"/>
  <c r="C274" i="12"/>
  <c r="B274" i="12"/>
  <c r="A274" i="12"/>
  <c r="D273" i="12"/>
  <c r="E273" i="12" s="1"/>
  <c r="C273" i="12"/>
  <c r="B273" i="12"/>
  <c r="A273" i="12"/>
  <c r="D272" i="12"/>
  <c r="E272" i="12" s="1"/>
  <c r="C272" i="12"/>
  <c r="B272" i="12"/>
  <c r="A272" i="12"/>
  <c r="D271" i="12"/>
  <c r="E271" i="12" s="1"/>
  <c r="C271" i="12"/>
  <c r="B271" i="12"/>
  <c r="A271" i="12"/>
  <c r="D270" i="12"/>
  <c r="E270" i="12" s="1"/>
  <c r="C270" i="12"/>
  <c r="B270" i="12"/>
  <c r="A270" i="12"/>
  <c r="D269" i="12"/>
  <c r="E269" i="12" s="1"/>
  <c r="C269" i="12"/>
  <c r="B269" i="12"/>
  <c r="A269" i="12"/>
  <c r="D268" i="12"/>
  <c r="E268" i="12" s="1"/>
  <c r="C268" i="12"/>
  <c r="B268" i="12"/>
  <c r="A268" i="12"/>
  <c r="D267" i="12"/>
  <c r="E267" i="12" s="1"/>
  <c r="C267" i="12"/>
  <c r="B267" i="12"/>
  <c r="A267" i="12"/>
  <c r="E266" i="12"/>
  <c r="D266" i="12"/>
  <c r="C266" i="12"/>
  <c r="B266" i="12"/>
  <c r="A266" i="12"/>
  <c r="D265" i="12"/>
  <c r="E265" i="12" s="1"/>
  <c r="C265" i="12"/>
  <c r="B265" i="12"/>
  <c r="A265" i="12"/>
  <c r="E264" i="12"/>
  <c r="D264" i="12"/>
  <c r="C264" i="12"/>
  <c r="B264" i="12"/>
  <c r="A264" i="12"/>
  <c r="D263" i="12"/>
  <c r="E263" i="12" s="1"/>
  <c r="C263" i="12"/>
  <c r="B263" i="12"/>
  <c r="A263" i="12"/>
  <c r="D262" i="12"/>
  <c r="E262" i="12" s="1"/>
  <c r="C262" i="12"/>
  <c r="B262" i="12"/>
  <c r="A262" i="12"/>
  <c r="D261" i="12"/>
  <c r="E261" i="12" s="1"/>
  <c r="C261" i="12"/>
  <c r="B261" i="12"/>
  <c r="A261" i="12"/>
  <c r="D260" i="12"/>
  <c r="E260" i="12" s="1"/>
  <c r="C260" i="12"/>
  <c r="B260" i="12"/>
  <c r="A260" i="12"/>
  <c r="D259" i="12"/>
  <c r="E259" i="12" s="1"/>
  <c r="C259" i="12"/>
  <c r="B259" i="12"/>
  <c r="A259" i="12"/>
  <c r="D258" i="12"/>
  <c r="E258" i="12" s="1"/>
  <c r="C258" i="12"/>
  <c r="B258" i="12"/>
  <c r="A258" i="12"/>
  <c r="D257" i="12"/>
  <c r="E257" i="12" s="1"/>
  <c r="C257" i="12"/>
  <c r="B257" i="12"/>
  <c r="A257" i="12"/>
  <c r="E256" i="12"/>
  <c r="D256" i="12"/>
  <c r="C256" i="12"/>
  <c r="B256" i="12"/>
  <c r="A256" i="12"/>
  <c r="D255" i="12"/>
  <c r="E255" i="12" s="1"/>
  <c r="C255" i="12"/>
  <c r="B255" i="12"/>
  <c r="A255" i="12"/>
  <c r="D254" i="12"/>
  <c r="E254" i="12" s="1"/>
  <c r="C254" i="12"/>
  <c r="B254" i="12"/>
  <c r="A254" i="12"/>
  <c r="D253" i="12"/>
  <c r="E253" i="12" s="1"/>
  <c r="C253" i="12"/>
  <c r="B253" i="12"/>
  <c r="A253" i="12"/>
  <c r="D252" i="12"/>
  <c r="E252" i="12" s="1"/>
  <c r="C252" i="12"/>
  <c r="B252" i="12"/>
  <c r="A252" i="12"/>
  <c r="D251" i="12"/>
  <c r="E251" i="12" s="1"/>
  <c r="C251" i="12"/>
  <c r="B251" i="12"/>
  <c r="A251" i="12"/>
  <c r="D250" i="12"/>
  <c r="E250" i="12" s="1"/>
  <c r="C250" i="12"/>
  <c r="B250" i="12"/>
  <c r="A250" i="12"/>
  <c r="E249" i="12"/>
  <c r="D249" i="12"/>
  <c r="C249" i="12"/>
  <c r="B249" i="12"/>
  <c r="A249" i="12"/>
  <c r="D248" i="12"/>
  <c r="E248" i="12" s="1"/>
  <c r="C248" i="12"/>
  <c r="B248" i="12"/>
  <c r="A248" i="12"/>
  <c r="D247" i="12"/>
  <c r="E247" i="12" s="1"/>
  <c r="C247" i="12"/>
  <c r="B247" i="12"/>
  <c r="A247" i="12"/>
  <c r="D246" i="12"/>
  <c r="E246" i="12" s="1"/>
  <c r="C246" i="12"/>
  <c r="B246" i="12"/>
  <c r="A246" i="12"/>
  <c r="D245" i="12"/>
  <c r="E245" i="12" s="1"/>
  <c r="C245" i="12"/>
  <c r="B245" i="12"/>
  <c r="A245" i="12"/>
  <c r="E244" i="12"/>
  <c r="D244" i="12"/>
  <c r="C244" i="12"/>
  <c r="B244" i="12"/>
  <c r="A244" i="12"/>
  <c r="D243" i="12"/>
  <c r="E243" i="12" s="1"/>
  <c r="C243" i="12"/>
  <c r="B243" i="12"/>
  <c r="A243" i="12"/>
  <c r="D242" i="12"/>
  <c r="E242" i="12" s="1"/>
  <c r="C242" i="12"/>
  <c r="B242" i="12"/>
  <c r="A242" i="12"/>
  <c r="D241" i="12"/>
  <c r="E241" i="12" s="1"/>
  <c r="C241" i="12"/>
  <c r="B241" i="12"/>
  <c r="A241" i="12"/>
  <c r="D240" i="12"/>
  <c r="E240" i="12" s="1"/>
  <c r="C240" i="12"/>
  <c r="B240" i="12"/>
  <c r="A240" i="12"/>
  <c r="D239" i="12"/>
  <c r="E239" i="12" s="1"/>
  <c r="C239" i="12"/>
  <c r="B239" i="12"/>
  <c r="A239" i="12"/>
  <c r="E238" i="12"/>
  <c r="D238" i="12"/>
  <c r="C238" i="12"/>
  <c r="B238" i="12"/>
  <c r="A238" i="12"/>
  <c r="D237" i="12"/>
  <c r="E237" i="12" s="1"/>
  <c r="C237" i="12"/>
  <c r="B237" i="12"/>
  <c r="A237" i="12"/>
  <c r="D236" i="12"/>
  <c r="E236" i="12" s="1"/>
  <c r="C236" i="12"/>
  <c r="B236" i="12"/>
  <c r="A236" i="12"/>
  <c r="D235" i="12"/>
  <c r="E235" i="12" s="1"/>
  <c r="C235" i="12"/>
  <c r="B235" i="12"/>
  <c r="A235" i="12"/>
  <c r="D234" i="12"/>
  <c r="E234" i="12" s="1"/>
  <c r="C234" i="12"/>
  <c r="B234" i="12"/>
  <c r="A234" i="12"/>
  <c r="D233" i="12"/>
  <c r="E233" i="12" s="1"/>
  <c r="C233" i="12"/>
  <c r="B233" i="12"/>
  <c r="A233" i="12"/>
  <c r="E232" i="12"/>
  <c r="D232" i="12"/>
  <c r="C232" i="12"/>
  <c r="B232" i="12"/>
  <c r="A232" i="12"/>
  <c r="D231" i="12"/>
  <c r="E231" i="12" s="1"/>
  <c r="C231" i="12"/>
  <c r="B231" i="12"/>
  <c r="A231" i="12"/>
  <c r="D230" i="12"/>
  <c r="E230" i="12" s="1"/>
  <c r="C230" i="12"/>
  <c r="B230" i="12"/>
  <c r="A230" i="12"/>
  <c r="D229" i="12"/>
  <c r="E229" i="12" s="1"/>
  <c r="C229" i="12"/>
  <c r="B229" i="12"/>
  <c r="A229" i="12"/>
  <c r="D228" i="12"/>
  <c r="E228" i="12" s="1"/>
  <c r="C228" i="12"/>
  <c r="B228" i="12"/>
  <c r="A228" i="12"/>
  <c r="D227" i="12"/>
  <c r="E227" i="12" s="1"/>
  <c r="C227" i="12"/>
  <c r="B227" i="12"/>
  <c r="A227" i="12"/>
  <c r="D226" i="12"/>
  <c r="E226" i="12" s="1"/>
  <c r="C226" i="12"/>
  <c r="B226" i="12"/>
  <c r="A226" i="12"/>
  <c r="D225" i="12"/>
  <c r="E225" i="12" s="1"/>
  <c r="C225" i="12"/>
  <c r="B225" i="12"/>
  <c r="A225" i="12"/>
  <c r="E224" i="12"/>
  <c r="D224" i="12"/>
  <c r="C224" i="12"/>
  <c r="B224" i="12"/>
  <c r="A224" i="12"/>
  <c r="D223" i="12"/>
  <c r="E223" i="12" s="1"/>
  <c r="C223" i="12"/>
  <c r="B223" i="12"/>
  <c r="A223" i="12"/>
  <c r="D222" i="12"/>
  <c r="E222" i="12" s="1"/>
  <c r="C222" i="12"/>
  <c r="B222" i="12"/>
  <c r="A222" i="12"/>
  <c r="D221" i="12"/>
  <c r="E221" i="12" s="1"/>
  <c r="C221" i="12"/>
  <c r="B221" i="12"/>
  <c r="A221" i="12"/>
  <c r="E220" i="12"/>
  <c r="D220" i="12"/>
  <c r="C220" i="12"/>
  <c r="B220" i="12"/>
  <c r="A220" i="12"/>
  <c r="D219" i="12"/>
  <c r="E219" i="12" s="1"/>
  <c r="C219" i="12"/>
  <c r="B219" i="12"/>
  <c r="A219" i="12"/>
  <c r="D218" i="12"/>
  <c r="E218" i="12" s="1"/>
  <c r="C218" i="12"/>
  <c r="B218" i="12"/>
  <c r="A218" i="12"/>
  <c r="E217" i="12"/>
  <c r="D217" i="12"/>
  <c r="C217" i="12"/>
  <c r="B217" i="12"/>
  <c r="A217" i="12"/>
  <c r="E216" i="12"/>
  <c r="D216" i="12"/>
  <c r="C216" i="12"/>
  <c r="B216" i="12"/>
  <c r="A216" i="12"/>
  <c r="D215" i="12"/>
  <c r="E215" i="12" s="1"/>
  <c r="C215" i="12"/>
  <c r="B215" i="12"/>
  <c r="A215" i="12"/>
  <c r="D214" i="12"/>
  <c r="E214" i="12" s="1"/>
  <c r="C214" i="12"/>
  <c r="B214" i="12"/>
  <c r="A214" i="12"/>
  <c r="D213" i="12"/>
  <c r="E213" i="12" s="1"/>
  <c r="C213" i="12"/>
  <c r="B213" i="12"/>
  <c r="A213" i="12"/>
  <c r="D212" i="12"/>
  <c r="E212" i="12" s="1"/>
  <c r="C212" i="12"/>
  <c r="B212" i="12"/>
  <c r="A212" i="12"/>
  <c r="D211" i="12"/>
  <c r="E211" i="12" s="1"/>
  <c r="C211" i="12"/>
  <c r="B211" i="12"/>
  <c r="A211" i="12"/>
  <c r="D210" i="12"/>
  <c r="E210" i="12" s="1"/>
  <c r="C210" i="12"/>
  <c r="B210" i="12"/>
  <c r="A210" i="12"/>
  <c r="D209" i="12"/>
  <c r="E209" i="12" s="1"/>
  <c r="C209" i="12"/>
  <c r="B209" i="12"/>
  <c r="A209" i="12"/>
  <c r="D208" i="12"/>
  <c r="E208" i="12" s="1"/>
  <c r="C208" i="12"/>
  <c r="B208" i="12"/>
  <c r="A208" i="12"/>
  <c r="D207" i="12"/>
  <c r="E207" i="12" s="1"/>
  <c r="C207" i="12"/>
  <c r="B207" i="12"/>
  <c r="A207" i="12"/>
  <c r="D206" i="12"/>
  <c r="E206" i="12" s="1"/>
  <c r="C206" i="12"/>
  <c r="B206" i="12"/>
  <c r="A206" i="12"/>
  <c r="D205" i="12"/>
  <c r="E205" i="12" s="1"/>
  <c r="C205" i="12"/>
  <c r="B205" i="12"/>
  <c r="A205" i="12"/>
  <c r="E204" i="12"/>
  <c r="D204" i="12"/>
  <c r="C204" i="12"/>
  <c r="B204" i="12"/>
  <c r="A204" i="12"/>
  <c r="D203" i="12"/>
  <c r="E203" i="12" s="1"/>
  <c r="C203" i="12"/>
  <c r="B203" i="12"/>
  <c r="A203" i="12"/>
  <c r="D202" i="12"/>
  <c r="E202" i="12" s="1"/>
  <c r="C202" i="12"/>
  <c r="B202" i="12"/>
  <c r="A202" i="12"/>
  <c r="D201" i="12"/>
  <c r="E201" i="12" s="1"/>
  <c r="C201" i="12"/>
  <c r="B201" i="12"/>
  <c r="A201" i="12"/>
  <c r="D200" i="12"/>
  <c r="E200" i="12" s="1"/>
  <c r="C200" i="12"/>
  <c r="B200" i="12"/>
  <c r="A200" i="12"/>
  <c r="D199" i="12"/>
  <c r="E199" i="12" s="1"/>
  <c r="C199" i="12"/>
  <c r="B199" i="12"/>
  <c r="A199" i="12"/>
  <c r="D198" i="12"/>
  <c r="E198" i="12" s="1"/>
  <c r="C198" i="12"/>
  <c r="B198" i="12"/>
  <c r="A198" i="12"/>
  <c r="D197" i="12"/>
  <c r="E197" i="12" s="1"/>
  <c r="C197" i="12"/>
  <c r="B197" i="12"/>
  <c r="A197" i="12"/>
  <c r="D196" i="12"/>
  <c r="E196" i="12" s="1"/>
  <c r="C196" i="12"/>
  <c r="B196" i="12"/>
  <c r="A196" i="12"/>
  <c r="D195" i="12"/>
  <c r="E195" i="12" s="1"/>
  <c r="C195" i="12"/>
  <c r="B195" i="12"/>
  <c r="A195" i="12"/>
  <c r="D194" i="12"/>
  <c r="E194" i="12" s="1"/>
  <c r="C194" i="12"/>
  <c r="B194" i="12"/>
  <c r="A194" i="12"/>
  <c r="D193" i="12"/>
  <c r="E193" i="12" s="1"/>
  <c r="C193" i="12"/>
  <c r="B193" i="12"/>
  <c r="A193" i="12"/>
  <c r="D192" i="12"/>
  <c r="E192" i="12" s="1"/>
  <c r="C192" i="12"/>
  <c r="B192" i="12"/>
  <c r="A192" i="12"/>
  <c r="D191" i="12"/>
  <c r="E191" i="12" s="1"/>
  <c r="C191" i="12"/>
  <c r="B191" i="12"/>
  <c r="A191" i="12"/>
  <c r="D190" i="12"/>
  <c r="E190" i="12" s="1"/>
  <c r="C190" i="12"/>
  <c r="B190" i="12"/>
  <c r="A190" i="12"/>
  <c r="D189" i="12"/>
  <c r="E189" i="12" s="1"/>
  <c r="C189" i="12"/>
  <c r="B189" i="12"/>
  <c r="A189" i="12"/>
  <c r="D188" i="12"/>
  <c r="E188" i="12" s="1"/>
  <c r="C188" i="12"/>
  <c r="B188" i="12"/>
  <c r="A188" i="12"/>
  <c r="D187" i="12"/>
  <c r="E187" i="12" s="1"/>
  <c r="C187" i="12"/>
  <c r="B187" i="12"/>
  <c r="A187" i="12"/>
  <c r="E186" i="12"/>
  <c r="D186" i="12"/>
  <c r="C186" i="12"/>
  <c r="B186" i="12"/>
  <c r="A186" i="12"/>
  <c r="D185" i="12"/>
  <c r="E185" i="12" s="1"/>
  <c r="C185" i="12"/>
  <c r="B185" i="12"/>
  <c r="A185" i="12"/>
  <c r="E184" i="12"/>
  <c r="D184" i="12"/>
  <c r="C184" i="12"/>
  <c r="B184" i="12"/>
  <c r="A184" i="12"/>
  <c r="D183" i="12"/>
  <c r="E183" i="12" s="1"/>
  <c r="C183" i="12"/>
  <c r="B183" i="12"/>
  <c r="A183" i="12"/>
  <c r="D182" i="12"/>
  <c r="E182" i="12" s="1"/>
  <c r="C182" i="12"/>
  <c r="B182" i="12"/>
  <c r="A182" i="12"/>
  <c r="D181" i="12"/>
  <c r="E181" i="12" s="1"/>
  <c r="C181" i="12"/>
  <c r="B181" i="12"/>
  <c r="A181" i="12"/>
  <c r="E180" i="12"/>
  <c r="D180" i="12"/>
  <c r="C180" i="12"/>
  <c r="B180" i="12"/>
  <c r="A180" i="12"/>
  <c r="D179" i="12"/>
  <c r="E179" i="12" s="1"/>
  <c r="C179" i="12"/>
  <c r="B179" i="12"/>
  <c r="A179" i="12"/>
  <c r="D178" i="12"/>
  <c r="E178" i="12" s="1"/>
  <c r="C178" i="12"/>
  <c r="B178" i="12"/>
  <c r="A178" i="12"/>
  <c r="D177" i="12"/>
  <c r="E177" i="12" s="1"/>
  <c r="C177" i="12"/>
  <c r="B177" i="12"/>
  <c r="A177" i="12"/>
  <c r="D176" i="12"/>
  <c r="E176" i="12" s="1"/>
  <c r="C176" i="12"/>
  <c r="B176" i="12"/>
  <c r="A176" i="12"/>
  <c r="D175" i="12"/>
  <c r="E175" i="12" s="1"/>
  <c r="C175" i="12"/>
  <c r="B175" i="12"/>
  <c r="A175" i="12"/>
  <c r="D174" i="12"/>
  <c r="E174" i="12" s="1"/>
  <c r="C174" i="12"/>
  <c r="B174" i="12"/>
  <c r="A174" i="12"/>
  <c r="D173" i="12"/>
  <c r="E173" i="12" s="1"/>
  <c r="C173" i="12"/>
  <c r="B173" i="12"/>
  <c r="A173" i="12"/>
  <c r="D172" i="12"/>
  <c r="E172" i="12" s="1"/>
  <c r="C172" i="12"/>
  <c r="B172" i="12"/>
  <c r="A172" i="12"/>
  <c r="D171" i="12"/>
  <c r="E171" i="12" s="1"/>
  <c r="C171" i="12"/>
  <c r="B171" i="12"/>
  <c r="A171" i="12"/>
  <c r="D170" i="12"/>
  <c r="E170" i="12" s="1"/>
  <c r="C170" i="12"/>
  <c r="B170" i="12"/>
  <c r="A170" i="12"/>
  <c r="D169" i="12"/>
  <c r="E169" i="12" s="1"/>
  <c r="C169" i="12"/>
  <c r="B169" i="12"/>
  <c r="A169" i="12"/>
  <c r="D168" i="12"/>
  <c r="E168" i="12" s="1"/>
  <c r="C168" i="12"/>
  <c r="B168" i="12"/>
  <c r="A168" i="12"/>
  <c r="D167" i="12"/>
  <c r="E167" i="12" s="1"/>
  <c r="C167" i="12"/>
  <c r="B167" i="12"/>
  <c r="A167" i="12"/>
  <c r="D166" i="12"/>
  <c r="E166" i="12" s="1"/>
  <c r="C166" i="12"/>
  <c r="B166" i="12"/>
  <c r="A166" i="12"/>
  <c r="D165" i="12"/>
  <c r="E165" i="12" s="1"/>
  <c r="C165" i="12"/>
  <c r="B165" i="12"/>
  <c r="A165" i="12"/>
  <c r="E164" i="12"/>
  <c r="D164" i="12"/>
  <c r="C164" i="12"/>
  <c r="B164" i="12"/>
  <c r="A164" i="12"/>
  <c r="D163" i="12"/>
  <c r="E163" i="12" s="1"/>
  <c r="C163" i="12"/>
  <c r="B163" i="12"/>
  <c r="A163" i="12"/>
  <c r="D162" i="12"/>
  <c r="E162" i="12" s="1"/>
  <c r="C162" i="12"/>
  <c r="B162" i="12"/>
  <c r="A162" i="12"/>
  <c r="D161" i="12"/>
  <c r="E161" i="12" s="1"/>
  <c r="C161" i="12"/>
  <c r="B161" i="12"/>
  <c r="A161" i="12"/>
  <c r="D160" i="12"/>
  <c r="E160" i="12" s="1"/>
  <c r="C160" i="12"/>
  <c r="B160" i="12"/>
  <c r="A160" i="12"/>
  <c r="D159" i="12"/>
  <c r="E159" i="12" s="1"/>
  <c r="C159" i="12"/>
  <c r="B159" i="12"/>
  <c r="A159" i="12"/>
  <c r="D158" i="12"/>
  <c r="E158" i="12" s="1"/>
  <c r="C158" i="12"/>
  <c r="B158" i="12"/>
  <c r="A158" i="12"/>
  <c r="D157" i="12"/>
  <c r="E157" i="12" s="1"/>
  <c r="C157" i="12"/>
  <c r="B157" i="12"/>
  <c r="A157" i="12"/>
  <c r="D156" i="12"/>
  <c r="E156" i="12" s="1"/>
  <c r="C156" i="12"/>
  <c r="B156" i="12"/>
  <c r="A156" i="12"/>
  <c r="D155" i="12"/>
  <c r="E155" i="12" s="1"/>
  <c r="C155" i="12"/>
  <c r="B155" i="12"/>
  <c r="A155" i="12"/>
  <c r="D154" i="12"/>
  <c r="E154" i="12" s="1"/>
  <c r="C154" i="12"/>
  <c r="B154" i="12"/>
  <c r="A154" i="12"/>
  <c r="D153" i="12"/>
  <c r="E153" i="12" s="1"/>
  <c r="C153" i="12"/>
  <c r="B153" i="12"/>
  <c r="A153" i="12"/>
  <c r="E152" i="12"/>
  <c r="D152" i="12"/>
  <c r="C152" i="12"/>
  <c r="B152" i="12"/>
  <c r="A152" i="12"/>
  <c r="D151" i="12"/>
  <c r="E151" i="12" s="1"/>
  <c r="C151" i="12"/>
  <c r="B151" i="12"/>
  <c r="A151" i="12"/>
  <c r="D150" i="12"/>
  <c r="E150" i="12" s="1"/>
  <c r="C150" i="12"/>
  <c r="B150" i="12"/>
  <c r="A150" i="12"/>
  <c r="D149" i="12"/>
  <c r="E149" i="12" s="1"/>
  <c r="C149" i="12"/>
  <c r="B149" i="12"/>
  <c r="A149" i="12"/>
  <c r="D148" i="12"/>
  <c r="E148" i="12" s="1"/>
  <c r="C148" i="12"/>
  <c r="B148" i="12"/>
  <c r="A148" i="12"/>
  <c r="D147" i="12"/>
  <c r="E147" i="12" s="1"/>
  <c r="C147" i="12"/>
  <c r="B147" i="12"/>
  <c r="A147" i="12"/>
  <c r="D146" i="12"/>
  <c r="E146" i="12" s="1"/>
  <c r="C146" i="12"/>
  <c r="B146" i="12"/>
  <c r="A146" i="12"/>
  <c r="D145" i="12"/>
  <c r="E145" i="12" s="1"/>
  <c r="C145" i="12"/>
  <c r="B145" i="12"/>
  <c r="A145" i="12"/>
  <c r="E144" i="12"/>
  <c r="D144" i="12"/>
  <c r="C144" i="12"/>
  <c r="B144" i="12"/>
  <c r="A144" i="12"/>
  <c r="D143" i="12"/>
  <c r="E143" i="12" s="1"/>
  <c r="C143" i="12"/>
  <c r="B143" i="12"/>
  <c r="A143" i="12"/>
  <c r="D142" i="12"/>
  <c r="E142" i="12" s="1"/>
  <c r="C142" i="12"/>
  <c r="B142" i="12"/>
  <c r="A142" i="12"/>
  <c r="D141" i="12"/>
  <c r="E141" i="12" s="1"/>
  <c r="C141" i="12"/>
  <c r="B141" i="12"/>
  <c r="A141" i="12"/>
  <c r="D140" i="12"/>
  <c r="E140" i="12" s="1"/>
  <c r="C140" i="12"/>
  <c r="B140" i="12"/>
  <c r="A140" i="12"/>
  <c r="D139" i="12"/>
  <c r="E139" i="12" s="1"/>
  <c r="C139" i="12"/>
  <c r="B139" i="12"/>
  <c r="A139" i="12"/>
  <c r="D138" i="12"/>
  <c r="E138" i="12" s="1"/>
  <c r="C138" i="12"/>
  <c r="B138" i="12"/>
  <c r="A138" i="12"/>
  <c r="E137" i="12"/>
  <c r="D137" i="12"/>
  <c r="C137" i="12"/>
  <c r="B137" i="12"/>
  <c r="A137" i="12"/>
  <c r="D136" i="12"/>
  <c r="E136" i="12" s="1"/>
  <c r="C136" i="12"/>
  <c r="B136" i="12"/>
  <c r="A136" i="12"/>
  <c r="D135" i="12"/>
  <c r="E135" i="12" s="1"/>
  <c r="C135" i="12"/>
  <c r="B135" i="12"/>
  <c r="A135" i="12"/>
  <c r="D134" i="12"/>
  <c r="E134" i="12" s="1"/>
  <c r="C134" i="12"/>
  <c r="B134" i="12"/>
  <c r="A134" i="12"/>
  <c r="D133" i="12"/>
  <c r="E133" i="12" s="1"/>
  <c r="C133" i="12"/>
  <c r="B133" i="12"/>
  <c r="A133" i="12"/>
  <c r="E132" i="12"/>
  <c r="D132" i="12"/>
  <c r="C132" i="12"/>
  <c r="B132" i="12"/>
  <c r="A132" i="12"/>
  <c r="D131" i="12"/>
  <c r="E131" i="12" s="1"/>
  <c r="C131" i="12"/>
  <c r="B131" i="12"/>
  <c r="A131" i="12"/>
  <c r="D130" i="12"/>
  <c r="E130" i="12" s="1"/>
  <c r="C130" i="12"/>
  <c r="B130" i="12"/>
  <c r="A130" i="12"/>
  <c r="D129" i="12"/>
  <c r="E129" i="12" s="1"/>
  <c r="C129" i="12"/>
  <c r="B129" i="12"/>
  <c r="A129" i="12"/>
  <c r="D128" i="12"/>
  <c r="E128" i="12" s="1"/>
  <c r="C128" i="12"/>
  <c r="B128" i="12"/>
  <c r="A128" i="12"/>
  <c r="D127" i="12"/>
  <c r="E127" i="12" s="1"/>
  <c r="C127" i="12"/>
  <c r="B127" i="12"/>
  <c r="A127" i="12"/>
  <c r="E126" i="12"/>
  <c r="D126" i="12"/>
  <c r="C126" i="12"/>
  <c r="B126" i="12"/>
  <c r="A126" i="12"/>
  <c r="D125" i="12"/>
  <c r="E125" i="12" s="1"/>
  <c r="C125" i="12"/>
  <c r="B125" i="12"/>
  <c r="A125" i="12"/>
  <c r="D124" i="12"/>
  <c r="E124" i="12" s="1"/>
  <c r="C124" i="12"/>
  <c r="B124" i="12"/>
  <c r="A124" i="12"/>
  <c r="D123" i="12"/>
  <c r="E123" i="12" s="1"/>
  <c r="C123" i="12"/>
  <c r="B123" i="12"/>
  <c r="A123" i="12"/>
  <c r="D122" i="12"/>
  <c r="E122" i="12" s="1"/>
  <c r="C122" i="12"/>
  <c r="B122" i="12"/>
  <c r="A122" i="12"/>
  <c r="D121" i="12"/>
  <c r="E121" i="12" s="1"/>
  <c r="C121" i="12"/>
  <c r="B121" i="12"/>
  <c r="A121" i="12"/>
  <c r="E120" i="12"/>
  <c r="D120" i="12"/>
  <c r="C120" i="12"/>
  <c r="B120" i="12"/>
  <c r="A120" i="12"/>
  <c r="D119" i="12"/>
  <c r="E119" i="12" s="1"/>
  <c r="C119" i="12"/>
  <c r="B119" i="12"/>
  <c r="A119" i="12"/>
  <c r="D118" i="12"/>
  <c r="E118" i="12" s="1"/>
  <c r="C118" i="12"/>
  <c r="B118" i="12"/>
  <c r="A118" i="12"/>
  <c r="D117" i="12"/>
  <c r="E117" i="12" s="1"/>
  <c r="C117" i="12"/>
  <c r="B117" i="12"/>
  <c r="A117" i="12"/>
  <c r="D116" i="12"/>
  <c r="E116" i="12" s="1"/>
  <c r="C116" i="12"/>
  <c r="B116" i="12"/>
  <c r="A116" i="12"/>
  <c r="D115" i="12"/>
  <c r="E115" i="12" s="1"/>
  <c r="C115" i="12"/>
  <c r="B115" i="12"/>
  <c r="A115" i="12"/>
  <c r="D114" i="12"/>
  <c r="E114" i="12" s="1"/>
  <c r="C114" i="12"/>
  <c r="B114" i="12"/>
  <c r="A114" i="12"/>
  <c r="D113" i="12"/>
  <c r="E113" i="12" s="1"/>
  <c r="C113" i="12"/>
  <c r="B113" i="12"/>
  <c r="A113" i="12"/>
  <c r="E112" i="12"/>
  <c r="D112" i="12"/>
  <c r="C112" i="12"/>
  <c r="B112" i="12"/>
  <c r="A112" i="12"/>
  <c r="D111" i="12"/>
  <c r="E111" i="12" s="1"/>
  <c r="C111" i="12"/>
  <c r="B111" i="12"/>
  <c r="A111" i="12"/>
  <c r="D110" i="12"/>
  <c r="E110" i="12" s="1"/>
  <c r="C110" i="12"/>
  <c r="B110" i="12"/>
  <c r="A110" i="12"/>
  <c r="D109" i="12"/>
  <c r="E109" i="12" s="1"/>
  <c r="C109" i="12"/>
  <c r="B109" i="12"/>
  <c r="A109" i="12"/>
  <c r="E108" i="12"/>
  <c r="D108" i="12"/>
  <c r="C108" i="12"/>
  <c r="B108" i="12"/>
  <c r="A108" i="12"/>
  <c r="D107" i="12"/>
  <c r="E107" i="12" s="1"/>
  <c r="C107" i="12"/>
  <c r="B107" i="12"/>
  <c r="A107" i="12"/>
  <c r="D106" i="12"/>
  <c r="E106" i="12" s="1"/>
  <c r="C106" i="12"/>
  <c r="B106" i="12"/>
  <c r="A106" i="12"/>
  <c r="E105" i="12"/>
  <c r="D105" i="12"/>
  <c r="C105" i="12"/>
  <c r="B105" i="12"/>
  <c r="A105" i="12"/>
  <c r="D104" i="12"/>
  <c r="E104" i="12" s="1"/>
  <c r="C104" i="12"/>
  <c r="B104" i="12"/>
  <c r="A104" i="12"/>
  <c r="D103" i="12"/>
  <c r="E103" i="12" s="1"/>
  <c r="C103" i="12"/>
  <c r="B103" i="12"/>
  <c r="A103" i="12"/>
  <c r="D102" i="12"/>
  <c r="E102" i="12" s="1"/>
  <c r="C102" i="12"/>
  <c r="B102" i="12"/>
  <c r="A102" i="12"/>
  <c r="D101" i="12"/>
  <c r="E101" i="12" s="1"/>
  <c r="C101" i="12"/>
  <c r="B101" i="12"/>
  <c r="A101" i="12"/>
  <c r="D100" i="12"/>
  <c r="E100" i="12" s="1"/>
  <c r="C100" i="12"/>
  <c r="B100" i="12"/>
  <c r="A100" i="12"/>
  <c r="D99" i="12"/>
  <c r="E99" i="12" s="1"/>
  <c r="C99" i="12"/>
  <c r="B99" i="12"/>
  <c r="A99" i="12"/>
  <c r="D98" i="12"/>
  <c r="E98" i="12" s="1"/>
  <c r="C98" i="12"/>
  <c r="B98" i="12"/>
  <c r="A98" i="12"/>
  <c r="D97" i="12"/>
  <c r="E97" i="12" s="1"/>
  <c r="C97" i="12"/>
  <c r="B97" i="12"/>
  <c r="A97" i="12"/>
  <c r="D96" i="12"/>
  <c r="E96" i="12" s="1"/>
  <c r="C96" i="12"/>
  <c r="B96" i="12"/>
  <c r="A96" i="12"/>
  <c r="D95" i="12"/>
  <c r="E95" i="12" s="1"/>
  <c r="C95" i="12"/>
  <c r="B95" i="12"/>
  <c r="A95" i="12"/>
  <c r="E94" i="12"/>
  <c r="D94" i="12"/>
  <c r="C94" i="12"/>
  <c r="B94" i="12"/>
  <c r="A94" i="12"/>
  <c r="D93" i="12"/>
  <c r="E93" i="12" s="1"/>
  <c r="C93" i="12"/>
  <c r="B93" i="12"/>
  <c r="A93" i="12"/>
  <c r="D92" i="12"/>
  <c r="E92" i="12" s="1"/>
  <c r="C92" i="12"/>
  <c r="B92" i="12"/>
  <c r="A92" i="12"/>
  <c r="D91" i="12"/>
  <c r="E91" i="12" s="1"/>
  <c r="C91" i="12"/>
  <c r="B91" i="12"/>
  <c r="A91" i="12"/>
  <c r="E90" i="12"/>
  <c r="D90" i="12"/>
  <c r="C90" i="12"/>
  <c r="B90" i="12"/>
  <c r="A90" i="12"/>
  <c r="D89" i="12"/>
  <c r="E89" i="12" s="1"/>
  <c r="C89" i="12"/>
  <c r="B89" i="12"/>
  <c r="A89" i="12"/>
  <c r="D88" i="12"/>
  <c r="E88" i="12" s="1"/>
  <c r="C88" i="12"/>
  <c r="B88" i="12"/>
  <c r="A88" i="12"/>
  <c r="D87" i="12"/>
  <c r="E87" i="12" s="1"/>
  <c r="C87" i="12"/>
  <c r="B87" i="12"/>
  <c r="A87" i="12"/>
  <c r="D86" i="12"/>
  <c r="E86" i="12" s="1"/>
  <c r="C86" i="12"/>
  <c r="B86" i="12"/>
  <c r="A86" i="12"/>
  <c r="D85" i="12"/>
  <c r="E85" i="12" s="1"/>
  <c r="C85" i="12"/>
  <c r="B85" i="12"/>
  <c r="A85" i="12"/>
  <c r="D84" i="12"/>
  <c r="E84" i="12" s="1"/>
  <c r="C84" i="12"/>
  <c r="B84" i="12"/>
  <c r="A84" i="12"/>
  <c r="D83" i="12"/>
  <c r="E83" i="12" s="1"/>
  <c r="C83" i="12"/>
  <c r="B83" i="12"/>
  <c r="A83" i="12"/>
  <c r="D82" i="12"/>
  <c r="E82" i="12" s="1"/>
  <c r="C82" i="12"/>
  <c r="B82" i="12"/>
  <c r="A82" i="12"/>
  <c r="D81" i="12"/>
  <c r="E81" i="12" s="1"/>
  <c r="C81" i="12"/>
  <c r="B81" i="12"/>
  <c r="A81" i="12"/>
  <c r="E80" i="12"/>
  <c r="D80" i="12"/>
  <c r="C80" i="12"/>
  <c r="B80" i="12"/>
  <c r="A80" i="12"/>
  <c r="D79" i="12"/>
  <c r="E79" i="12" s="1"/>
  <c r="C79" i="12"/>
  <c r="B79" i="12"/>
  <c r="A79" i="12"/>
  <c r="D78" i="12"/>
  <c r="E78" i="12" s="1"/>
  <c r="C78" i="12"/>
  <c r="B78" i="12"/>
  <c r="A78" i="12"/>
  <c r="D77" i="12"/>
  <c r="E77" i="12" s="1"/>
  <c r="C77" i="12"/>
  <c r="B77" i="12"/>
  <c r="A77" i="12"/>
  <c r="E76" i="12"/>
  <c r="D76" i="12"/>
  <c r="C76" i="12"/>
  <c r="B76" i="12"/>
  <c r="A76" i="12"/>
  <c r="D75" i="12"/>
  <c r="E75" i="12" s="1"/>
  <c r="C75" i="12"/>
  <c r="B75" i="12"/>
  <c r="A75" i="12"/>
  <c r="D74" i="12"/>
  <c r="E74" i="12" s="1"/>
  <c r="C74" i="12"/>
  <c r="B74" i="12"/>
  <c r="A74" i="12"/>
  <c r="E73" i="12"/>
  <c r="D73" i="12"/>
  <c r="C73" i="12"/>
  <c r="B73" i="12"/>
  <c r="A73" i="12"/>
  <c r="E72" i="12"/>
  <c r="D72" i="12"/>
  <c r="C72" i="12"/>
  <c r="B72" i="12"/>
  <c r="A72" i="12"/>
  <c r="D71" i="12"/>
  <c r="E71" i="12" s="1"/>
  <c r="C71" i="12"/>
  <c r="B71" i="12"/>
  <c r="A71" i="12"/>
  <c r="D70" i="12"/>
  <c r="E70" i="12" s="1"/>
  <c r="C70" i="12"/>
  <c r="B70" i="12"/>
  <c r="A70" i="12"/>
  <c r="E69" i="12"/>
  <c r="D69" i="12"/>
  <c r="C69" i="12"/>
  <c r="B69" i="12"/>
  <c r="A69" i="12"/>
  <c r="D68" i="12"/>
  <c r="E68" i="12" s="1"/>
  <c r="C68" i="12"/>
  <c r="B68" i="12"/>
  <c r="A68" i="12"/>
  <c r="D67" i="12"/>
  <c r="E67" i="12" s="1"/>
  <c r="C67" i="12"/>
  <c r="B67" i="12"/>
  <c r="A67" i="12"/>
  <c r="D66" i="12"/>
  <c r="E66" i="12" s="1"/>
  <c r="C66" i="12"/>
  <c r="B66" i="12"/>
  <c r="A66" i="12"/>
  <c r="D65" i="12"/>
  <c r="E65" i="12" s="1"/>
  <c r="C65" i="12"/>
  <c r="B65" i="12"/>
  <c r="A65" i="12"/>
  <c r="D64" i="12"/>
  <c r="E64" i="12" s="1"/>
  <c r="C64" i="12"/>
  <c r="B64" i="12"/>
  <c r="A64" i="12"/>
  <c r="D63" i="12"/>
  <c r="E63" i="12" s="1"/>
  <c r="C63" i="12"/>
  <c r="B63" i="12"/>
  <c r="A63" i="12"/>
  <c r="D62" i="12"/>
  <c r="E62" i="12" s="1"/>
  <c r="C62" i="12"/>
  <c r="B62" i="12"/>
  <c r="A62" i="12"/>
  <c r="D61" i="12"/>
  <c r="E61" i="12" s="1"/>
  <c r="C61" i="12"/>
  <c r="B61" i="12"/>
  <c r="A61" i="12"/>
  <c r="E60" i="12"/>
  <c r="D60" i="12"/>
  <c r="C60" i="12"/>
  <c r="B60" i="12"/>
  <c r="A60" i="12"/>
  <c r="D59" i="12"/>
  <c r="E59" i="12" s="1"/>
  <c r="C59" i="12"/>
  <c r="B59" i="12"/>
  <c r="A59" i="12"/>
  <c r="D58" i="12"/>
  <c r="E58" i="12" s="1"/>
  <c r="C58" i="12"/>
  <c r="B58" i="12"/>
  <c r="A58" i="12"/>
  <c r="D57" i="12"/>
  <c r="E57" i="12" s="1"/>
  <c r="C57" i="12"/>
  <c r="B57" i="12"/>
  <c r="A57" i="12"/>
  <c r="D56" i="12"/>
  <c r="E56" i="12" s="1"/>
  <c r="C56" i="12"/>
  <c r="B56" i="12"/>
  <c r="A56" i="12"/>
  <c r="D55" i="12"/>
  <c r="E55" i="12" s="1"/>
  <c r="C55" i="12"/>
  <c r="B55" i="12"/>
  <c r="A55" i="12"/>
  <c r="D54" i="12"/>
  <c r="E54" i="12" s="1"/>
  <c r="C54" i="12"/>
  <c r="B54" i="12"/>
  <c r="A54" i="12"/>
  <c r="D53" i="12"/>
  <c r="E53" i="12" s="1"/>
  <c r="C53" i="12"/>
  <c r="B53" i="12"/>
  <c r="A53" i="12"/>
  <c r="D52" i="12"/>
  <c r="E52" i="12" s="1"/>
  <c r="C52" i="12"/>
  <c r="B52" i="12"/>
  <c r="A52" i="12"/>
  <c r="D51" i="12"/>
  <c r="E51" i="12" s="1"/>
  <c r="C51" i="12"/>
  <c r="B51" i="12"/>
  <c r="A51" i="12"/>
  <c r="D50" i="12"/>
  <c r="E50" i="12" s="1"/>
  <c r="C50" i="12"/>
  <c r="B50" i="12"/>
  <c r="A50" i="12"/>
  <c r="D49" i="12"/>
  <c r="E49" i="12" s="1"/>
  <c r="C49" i="12"/>
  <c r="B49" i="12"/>
  <c r="A49" i="12"/>
  <c r="D48" i="12"/>
  <c r="E48" i="12" s="1"/>
  <c r="C48" i="12"/>
  <c r="B48" i="12"/>
  <c r="A48" i="12"/>
  <c r="D47" i="12"/>
  <c r="E47" i="12" s="1"/>
  <c r="C47" i="12"/>
  <c r="B47" i="12"/>
  <c r="A47" i="12"/>
  <c r="D46" i="12"/>
  <c r="E46" i="12" s="1"/>
  <c r="C46" i="12"/>
  <c r="B46" i="12"/>
  <c r="A46" i="12"/>
  <c r="D45" i="12"/>
  <c r="E45" i="12" s="1"/>
  <c r="C45" i="12"/>
  <c r="B45" i="12"/>
  <c r="A45" i="12"/>
  <c r="E44" i="12"/>
  <c r="D44" i="12"/>
  <c r="C44" i="12"/>
  <c r="B44" i="12"/>
  <c r="A44" i="12"/>
  <c r="D43" i="12"/>
  <c r="E43" i="12" s="1"/>
  <c r="C43" i="12"/>
  <c r="B43" i="12"/>
  <c r="A43" i="12"/>
  <c r="D42" i="12"/>
  <c r="E42" i="12" s="1"/>
  <c r="C42" i="12"/>
  <c r="B42" i="12"/>
  <c r="A42" i="12"/>
  <c r="D41" i="12"/>
  <c r="E41" i="12" s="1"/>
  <c r="C41" i="12"/>
  <c r="B41" i="12"/>
  <c r="A41" i="12"/>
  <c r="D40" i="12"/>
  <c r="E40" i="12" s="1"/>
  <c r="C40" i="12"/>
  <c r="B40" i="12"/>
  <c r="A40" i="12"/>
  <c r="D39" i="12"/>
  <c r="E39" i="12" s="1"/>
  <c r="C39" i="12"/>
  <c r="B39" i="12"/>
  <c r="A39" i="12"/>
  <c r="D38" i="12"/>
  <c r="E38" i="12" s="1"/>
  <c r="C38" i="12"/>
  <c r="B38" i="12"/>
  <c r="A38" i="12"/>
  <c r="D37" i="12"/>
  <c r="E37" i="12" s="1"/>
  <c r="C37" i="12"/>
  <c r="B37" i="12"/>
  <c r="A37" i="12"/>
  <c r="D36" i="12"/>
  <c r="E36" i="12" s="1"/>
  <c r="C36" i="12"/>
  <c r="B36" i="12"/>
  <c r="A36" i="12"/>
  <c r="D35" i="12"/>
  <c r="E35" i="12" s="1"/>
  <c r="C35" i="12"/>
  <c r="B35" i="12"/>
  <c r="A35" i="12"/>
  <c r="D34" i="12"/>
  <c r="E34" i="12" s="1"/>
  <c r="C34" i="12"/>
  <c r="B34" i="12"/>
  <c r="A34" i="12"/>
  <c r="E33" i="12"/>
  <c r="D33" i="12"/>
  <c r="C33" i="12"/>
  <c r="B33" i="12"/>
  <c r="A33" i="12"/>
  <c r="D32" i="12"/>
  <c r="E32" i="12" s="1"/>
  <c r="C32" i="12"/>
  <c r="B32" i="12"/>
  <c r="A32" i="12"/>
  <c r="D31" i="12"/>
  <c r="E31" i="12" s="1"/>
  <c r="C31" i="12"/>
  <c r="B31" i="12"/>
  <c r="A31" i="12"/>
  <c r="D30" i="12"/>
  <c r="E30" i="12" s="1"/>
  <c r="C30" i="12"/>
  <c r="B30" i="12"/>
  <c r="A30" i="12"/>
  <c r="D29" i="12"/>
  <c r="E29" i="12" s="1"/>
  <c r="C29" i="12"/>
  <c r="B29" i="12"/>
  <c r="A29" i="12"/>
  <c r="D28" i="12"/>
  <c r="E28" i="12" s="1"/>
  <c r="C28" i="12"/>
  <c r="B28" i="12"/>
  <c r="A28" i="12"/>
  <c r="D27" i="12"/>
  <c r="E27" i="12" s="1"/>
  <c r="C27" i="12"/>
  <c r="B27" i="12"/>
  <c r="A27" i="12"/>
  <c r="D26" i="12"/>
  <c r="E26" i="12" s="1"/>
  <c r="C26" i="12"/>
  <c r="B26" i="12"/>
  <c r="A26" i="12"/>
  <c r="D25" i="12"/>
  <c r="E25" i="12" s="1"/>
  <c r="C25" i="12"/>
  <c r="B25" i="12"/>
  <c r="A25" i="12"/>
  <c r="E24" i="12"/>
  <c r="D24" i="12"/>
  <c r="C24" i="12"/>
  <c r="B24" i="12"/>
  <c r="A24" i="12"/>
  <c r="D23" i="12"/>
  <c r="E23" i="12" s="1"/>
  <c r="C23" i="12"/>
  <c r="K12" i="12" s="1"/>
  <c r="B23" i="12"/>
  <c r="A23" i="12"/>
  <c r="D22" i="12"/>
  <c r="E22" i="12" s="1"/>
  <c r="C22" i="12"/>
  <c r="B22" i="12"/>
  <c r="A22" i="12"/>
  <c r="D21" i="12"/>
  <c r="E21" i="12" s="1"/>
  <c r="C21" i="12"/>
  <c r="B21" i="12"/>
  <c r="A21" i="12"/>
  <c r="D20" i="12"/>
  <c r="E20" i="12" s="1"/>
  <c r="C20" i="12"/>
  <c r="B20" i="12"/>
  <c r="A20" i="12"/>
  <c r="D19" i="12"/>
  <c r="E19" i="12" s="1"/>
  <c r="C19" i="12"/>
  <c r="B19" i="12"/>
  <c r="A19" i="12"/>
  <c r="D18" i="12"/>
  <c r="E18" i="12" s="1"/>
  <c r="C18" i="12"/>
  <c r="B18" i="12"/>
  <c r="A18" i="12"/>
  <c r="D17" i="12"/>
  <c r="E17" i="12" s="1"/>
  <c r="C17" i="12"/>
  <c r="B17" i="12"/>
  <c r="A17" i="12"/>
  <c r="D16" i="12"/>
  <c r="E16" i="12" s="1"/>
  <c r="C16" i="12"/>
  <c r="B16" i="12"/>
  <c r="A16" i="12"/>
  <c r="J15" i="12"/>
  <c r="D15" i="12"/>
  <c r="E15" i="12" s="1"/>
  <c r="C15" i="12"/>
  <c r="B15" i="12"/>
  <c r="A15" i="12"/>
  <c r="D14" i="12"/>
  <c r="E14" i="12" s="1"/>
  <c r="C14" i="12"/>
  <c r="B14" i="12"/>
  <c r="A14" i="12"/>
  <c r="D13" i="12"/>
  <c r="E13" i="12" s="1"/>
  <c r="C13" i="12"/>
  <c r="B13" i="12"/>
  <c r="A13" i="12"/>
  <c r="D12" i="12"/>
  <c r="E12" i="12" s="1"/>
  <c r="C12" i="12"/>
  <c r="B12" i="12"/>
  <c r="A12" i="12"/>
  <c r="D11" i="12"/>
  <c r="E11" i="12" s="1"/>
  <c r="C11" i="12"/>
  <c r="B11" i="12"/>
  <c r="A11" i="12"/>
  <c r="D10" i="12"/>
  <c r="E10" i="12" s="1"/>
  <c r="C10" i="12"/>
  <c r="B10" i="12"/>
  <c r="A10" i="12"/>
  <c r="E9" i="12"/>
  <c r="D9" i="12"/>
  <c r="C9" i="12"/>
  <c r="B9" i="12"/>
  <c r="A9" i="12"/>
  <c r="D8" i="12"/>
  <c r="E8" i="12" s="1"/>
  <c r="C8" i="12"/>
  <c r="B8" i="12"/>
  <c r="A8" i="12"/>
  <c r="D7" i="12"/>
  <c r="E7" i="12" s="1"/>
  <c r="C7" i="12"/>
  <c r="B7" i="12"/>
  <c r="A7" i="12"/>
  <c r="J6" i="12"/>
  <c r="J7" i="12" s="1"/>
  <c r="D6" i="12"/>
  <c r="E6" i="12" s="1"/>
  <c r="C6" i="12"/>
  <c r="B6" i="12"/>
  <c r="A6" i="12"/>
  <c r="D5" i="12"/>
  <c r="C5" i="12"/>
  <c r="B5" i="12"/>
  <c r="A5" i="12"/>
  <c r="E4" i="12"/>
  <c r="D4" i="12"/>
  <c r="C4" i="12"/>
  <c r="B4" i="12"/>
  <c r="A4" i="12"/>
  <c r="D3" i="12"/>
  <c r="C3" i="12"/>
  <c r="K11" i="12" s="1"/>
  <c r="B3" i="12"/>
  <c r="J11" i="12" s="1"/>
  <c r="A3" i="12"/>
  <c r="D2" i="12"/>
  <c r="L5" i="12" s="1"/>
  <c r="C2" i="12"/>
  <c r="K5" i="12" s="1"/>
  <c r="B2" i="12"/>
  <c r="J5" i="12" s="1"/>
  <c r="A2" i="12"/>
  <c r="R46" i="12" l="1"/>
  <c r="Q46" i="12"/>
  <c r="R45" i="12"/>
  <c r="Q45" i="12"/>
  <c r="R44" i="12"/>
  <c r="Q44" i="12"/>
  <c r="R43" i="12"/>
  <c r="Q43" i="12"/>
  <c r="R42" i="12"/>
  <c r="P6" i="12"/>
  <c r="L6" i="12"/>
  <c r="L7" i="12" s="1"/>
  <c r="L12" i="12"/>
  <c r="E3" i="12"/>
  <c r="J24" i="12"/>
  <c r="P7" i="12"/>
  <c r="K6" i="12"/>
  <c r="K7" i="12" s="1"/>
  <c r="L11" i="12"/>
  <c r="J13" i="12"/>
  <c r="K15" i="12"/>
  <c r="J25" i="12"/>
  <c r="E5" i="12"/>
  <c r="Q32" i="12"/>
  <c r="J8" i="12"/>
  <c r="J14" i="12"/>
  <c r="K8" i="12"/>
  <c r="K14" i="12"/>
  <c r="J16" i="12"/>
  <c r="L8" i="12"/>
  <c r="K16" i="12"/>
  <c r="L16" i="12"/>
  <c r="O6" i="12"/>
  <c r="K9" i="12"/>
  <c r="L9" i="12"/>
  <c r="O11" i="12" a="1"/>
  <c r="J10" i="12"/>
  <c r="L10" i="12"/>
  <c r="O19" i="12" a="1"/>
  <c r="J9" i="12"/>
  <c r="J12" i="12"/>
  <c r="L14" i="12"/>
  <c r="K10" i="12"/>
  <c r="K13" i="12"/>
  <c r="O7" i="12"/>
  <c r="L13" i="12"/>
  <c r="L15" i="12"/>
  <c r="P41" i="5" a="1"/>
  <c r="P41" i="5" s="1"/>
  <c r="Q38" i="5"/>
  <c r="P38" i="5"/>
  <c r="Q37" i="5"/>
  <c r="P37" i="5"/>
  <c r="Q36" i="5"/>
  <c r="P36" i="5"/>
  <c r="Q35" i="5"/>
  <c r="P35" i="5"/>
  <c r="Q34" i="5"/>
  <c r="P34" i="5"/>
  <c r="P31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D4" i="5"/>
  <c r="P21" i="12" l="1"/>
  <c r="O21" i="12"/>
  <c r="P20" i="12"/>
  <c r="O20" i="12"/>
  <c r="P19" i="12"/>
  <c r="O19" i="12"/>
  <c r="O23" i="12"/>
  <c r="P22" i="12"/>
  <c r="P23" i="12"/>
  <c r="O22" i="12"/>
  <c r="P15" i="12"/>
  <c r="O15" i="12"/>
  <c r="O14" i="12"/>
  <c r="P13" i="12"/>
  <c r="P14" i="12"/>
  <c r="O13" i="12"/>
  <c r="P12" i="12"/>
  <c r="O12" i="12"/>
  <c r="P11" i="12"/>
  <c r="O11" i="12"/>
  <c r="Q42" i="5"/>
  <c r="P42" i="5"/>
  <c r="Q45" i="5"/>
  <c r="P45" i="5"/>
  <c r="Q44" i="5"/>
  <c r="P44" i="5"/>
  <c r="Q43" i="5"/>
  <c r="P43" i="5"/>
  <c r="Q41" i="5"/>
  <c r="F3" i="2" l="1"/>
  <c r="A2" i="5" s="1"/>
  <c r="H3" i="2"/>
  <c r="C2" i="5" s="1"/>
  <c r="I3" i="2"/>
  <c r="D2" i="5" s="1"/>
  <c r="G3" i="2"/>
  <c r="B2" i="5" s="1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B211" i="2" l="1"/>
  <c r="D211" i="2"/>
  <c r="C211" i="2"/>
  <c r="C51" i="2"/>
  <c r="D51" i="2"/>
  <c r="B130" i="2"/>
  <c r="C130" i="2"/>
  <c r="D130" i="2"/>
  <c r="B296" i="2"/>
  <c r="G296" i="2" s="1"/>
  <c r="D296" i="2"/>
  <c r="I296" i="2" s="1"/>
  <c r="D295" i="5" s="1"/>
  <c r="C296" i="2"/>
  <c r="H296" i="2" s="1"/>
  <c r="C295" i="5" s="1"/>
  <c r="B273" i="2"/>
  <c r="G273" i="2" s="1"/>
  <c r="C273" i="2"/>
  <c r="H273" i="2" s="1"/>
  <c r="C272" i="5" s="1"/>
  <c r="D273" i="2"/>
  <c r="B257" i="2"/>
  <c r="G257" i="2" s="1"/>
  <c r="D257" i="2"/>
  <c r="C257" i="2"/>
  <c r="B241" i="2"/>
  <c r="D241" i="2"/>
  <c r="C241" i="2"/>
  <c r="B225" i="2"/>
  <c r="D225" i="2"/>
  <c r="C225" i="2"/>
  <c r="B209" i="2"/>
  <c r="C209" i="2"/>
  <c r="H209" i="2" s="1"/>
  <c r="C208" i="5" s="1"/>
  <c r="D209" i="2"/>
  <c r="I209" i="2" s="1"/>
  <c r="D208" i="5" s="1"/>
  <c r="B193" i="2"/>
  <c r="G193" i="2" s="1"/>
  <c r="D193" i="2"/>
  <c r="I193" i="2" s="1"/>
  <c r="D192" i="5" s="1"/>
  <c r="C193" i="2"/>
  <c r="H193" i="2" s="1"/>
  <c r="C192" i="5" s="1"/>
  <c r="B177" i="2"/>
  <c r="D177" i="2"/>
  <c r="I177" i="2" s="1"/>
  <c r="D176" i="5" s="1"/>
  <c r="C177" i="2"/>
  <c r="D161" i="2"/>
  <c r="C161" i="2"/>
  <c r="C145" i="2"/>
  <c r="D145" i="2"/>
  <c r="C129" i="2"/>
  <c r="H129" i="2" s="1"/>
  <c r="C128" i="5" s="1"/>
  <c r="D129" i="2"/>
  <c r="C113" i="2"/>
  <c r="D113" i="2"/>
  <c r="C97" i="2"/>
  <c r="D97" i="2"/>
  <c r="D81" i="2"/>
  <c r="C81" i="2"/>
  <c r="D65" i="2"/>
  <c r="C65" i="2"/>
  <c r="C49" i="2"/>
  <c r="H49" i="2" s="1"/>
  <c r="C48" i="5" s="1"/>
  <c r="D49" i="2"/>
  <c r="D33" i="2"/>
  <c r="C33" i="2"/>
  <c r="C17" i="2"/>
  <c r="D17" i="2"/>
  <c r="B407" i="2"/>
  <c r="C407" i="2"/>
  <c r="D407" i="2"/>
  <c r="B391" i="2"/>
  <c r="D391" i="2"/>
  <c r="I391" i="2" s="1"/>
  <c r="D390" i="5" s="1"/>
  <c r="C391" i="2"/>
  <c r="H391" i="2" s="1"/>
  <c r="C390" i="5" s="1"/>
  <c r="B375" i="2"/>
  <c r="G375" i="2" s="1"/>
  <c r="B374" i="5" s="1"/>
  <c r="C375" i="2"/>
  <c r="H375" i="2" s="1"/>
  <c r="C374" i="5" s="1"/>
  <c r="D375" i="2"/>
  <c r="I375" i="2" s="1"/>
  <c r="D374" i="5" s="1"/>
  <c r="B359" i="2"/>
  <c r="G359" i="2" s="1"/>
  <c r="D359" i="2"/>
  <c r="I359" i="2" s="1"/>
  <c r="D358" i="5" s="1"/>
  <c r="C359" i="2"/>
  <c r="D343" i="2"/>
  <c r="C343" i="2"/>
  <c r="C327" i="2"/>
  <c r="D327" i="2"/>
  <c r="D311" i="2"/>
  <c r="C311" i="2"/>
  <c r="D295" i="2"/>
  <c r="C295" i="2"/>
  <c r="B128" i="2"/>
  <c r="D128" i="2"/>
  <c r="I128" i="2" s="1"/>
  <c r="D127" i="5" s="1"/>
  <c r="C128" i="2"/>
  <c r="H128" i="2" s="1"/>
  <c r="C127" i="5" s="1"/>
  <c r="D358" i="2"/>
  <c r="C358" i="2"/>
  <c r="H358" i="2" s="1"/>
  <c r="C357" i="5" s="1"/>
  <c r="D255" i="2"/>
  <c r="C255" i="2"/>
  <c r="H255" i="2" s="1"/>
  <c r="C254" i="5" s="1"/>
  <c r="C95" i="2"/>
  <c r="D95" i="2"/>
  <c r="B357" i="2"/>
  <c r="C357" i="2"/>
  <c r="D357" i="2"/>
  <c r="B222" i="2"/>
  <c r="D222" i="2"/>
  <c r="C222" i="2"/>
  <c r="D62" i="2"/>
  <c r="C62" i="2"/>
  <c r="B324" i="2"/>
  <c r="G324" i="2" s="1"/>
  <c r="B323" i="5" s="1"/>
  <c r="C324" i="2"/>
  <c r="H324" i="2" s="1"/>
  <c r="C323" i="5" s="1"/>
  <c r="D324" i="2"/>
  <c r="I324" i="2" s="1"/>
  <c r="D323" i="5" s="1"/>
  <c r="B189" i="2"/>
  <c r="G189" i="2" s="1"/>
  <c r="B188" i="5" s="1"/>
  <c r="C189" i="2"/>
  <c r="D189" i="2"/>
  <c r="I189" i="2" s="1"/>
  <c r="D188" i="5" s="1"/>
  <c r="C61" i="2"/>
  <c r="D61" i="2"/>
  <c r="B339" i="2"/>
  <c r="C339" i="2"/>
  <c r="D339" i="2"/>
  <c r="B124" i="2"/>
  <c r="D124" i="2"/>
  <c r="C124" i="2"/>
  <c r="C322" i="2"/>
  <c r="D322" i="2"/>
  <c r="I322" i="2" s="1"/>
  <c r="D321" i="5" s="1"/>
  <c r="B251" i="2"/>
  <c r="D251" i="2"/>
  <c r="C251" i="2"/>
  <c r="C187" i="2"/>
  <c r="H187" i="2" s="1"/>
  <c r="C186" i="5" s="1"/>
  <c r="D187" i="2"/>
  <c r="D155" i="2"/>
  <c r="I155" i="2" s="1"/>
  <c r="D154" i="5" s="1"/>
  <c r="C155" i="2"/>
  <c r="D123" i="2"/>
  <c r="C123" i="2"/>
  <c r="H123" i="2" s="1"/>
  <c r="C122" i="5" s="1"/>
  <c r="D107" i="2"/>
  <c r="C107" i="2"/>
  <c r="C91" i="2"/>
  <c r="D91" i="2"/>
  <c r="D75" i="2"/>
  <c r="C75" i="2"/>
  <c r="D59" i="2"/>
  <c r="I59" i="2" s="1"/>
  <c r="D58" i="5" s="1"/>
  <c r="C59" i="2"/>
  <c r="H59" i="2" s="1"/>
  <c r="C58" i="5" s="1"/>
  <c r="C43" i="2"/>
  <c r="D43" i="2"/>
  <c r="I43" i="2" s="1"/>
  <c r="D42" i="5" s="1"/>
  <c r="C27" i="2"/>
  <c r="H27" i="2" s="1"/>
  <c r="C26" i="5" s="1"/>
  <c r="D27" i="2"/>
  <c r="I27" i="2" s="1"/>
  <c r="D26" i="5" s="1"/>
  <c r="C11" i="2"/>
  <c r="H11" i="2" s="1"/>
  <c r="C10" i="5" s="1"/>
  <c r="D11" i="2"/>
  <c r="B401" i="2"/>
  <c r="C401" i="2"/>
  <c r="D401" i="2"/>
  <c r="B385" i="2"/>
  <c r="C385" i="2"/>
  <c r="H385" i="2" s="1"/>
  <c r="C384" i="5" s="1"/>
  <c r="D385" i="2"/>
  <c r="B369" i="2"/>
  <c r="D369" i="2"/>
  <c r="C369" i="2"/>
  <c r="B353" i="2"/>
  <c r="D353" i="2"/>
  <c r="I353" i="2" s="1"/>
  <c r="D352" i="5" s="1"/>
  <c r="C353" i="2"/>
  <c r="H353" i="2" s="1"/>
  <c r="C352" i="5" s="1"/>
  <c r="B337" i="2"/>
  <c r="D337" i="2"/>
  <c r="I337" i="2" s="1"/>
  <c r="D336" i="5" s="1"/>
  <c r="C337" i="2"/>
  <c r="H337" i="2" s="1"/>
  <c r="C336" i="5" s="1"/>
  <c r="B321" i="2"/>
  <c r="C321" i="2"/>
  <c r="D321" i="2"/>
  <c r="B305" i="2"/>
  <c r="C305" i="2"/>
  <c r="D305" i="2"/>
  <c r="B289" i="2"/>
  <c r="D289" i="2"/>
  <c r="C289" i="2"/>
  <c r="B275" i="2"/>
  <c r="D275" i="2"/>
  <c r="I275" i="2" s="1"/>
  <c r="D274" i="5" s="1"/>
  <c r="C275" i="2"/>
  <c r="H275" i="2" s="1"/>
  <c r="C274" i="5" s="1"/>
  <c r="C179" i="2"/>
  <c r="H179" i="2" s="1"/>
  <c r="C178" i="5" s="1"/>
  <c r="D179" i="2"/>
  <c r="I179" i="2" s="1"/>
  <c r="D178" i="5" s="1"/>
  <c r="D99" i="2"/>
  <c r="I99" i="2" s="1"/>
  <c r="D98" i="5" s="1"/>
  <c r="C99" i="2"/>
  <c r="H99" i="2" s="1"/>
  <c r="C98" i="5" s="1"/>
  <c r="B377" i="2"/>
  <c r="D377" i="2"/>
  <c r="C377" i="2"/>
  <c r="B297" i="2"/>
  <c r="C297" i="2"/>
  <c r="D297" i="2"/>
  <c r="B210" i="2"/>
  <c r="G210" i="2" s="1"/>
  <c r="C210" i="2"/>
  <c r="H210" i="2" s="1"/>
  <c r="C209" i="5" s="1"/>
  <c r="D210" i="2"/>
  <c r="I210" i="2" s="1"/>
  <c r="D209" i="5" s="1"/>
  <c r="B98" i="2"/>
  <c r="D98" i="2"/>
  <c r="I98" i="2" s="1"/>
  <c r="D97" i="5" s="1"/>
  <c r="C98" i="2"/>
  <c r="B34" i="2"/>
  <c r="G34" i="2" s="1"/>
  <c r="C34" i="2"/>
  <c r="H34" i="2" s="1"/>
  <c r="C33" i="5" s="1"/>
  <c r="D34" i="2"/>
  <c r="I34" i="2" s="1"/>
  <c r="D33" i="5" s="1"/>
  <c r="B344" i="2"/>
  <c r="G344" i="2" s="1"/>
  <c r="B343" i="5" s="1"/>
  <c r="C344" i="2"/>
  <c r="D344" i="2"/>
  <c r="B160" i="2"/>
  <c r="D160" i="2"/>
  <c r="I160" i="2" s="1"/>
  <c r="D159" i="5" s="1"/>
  <c r="C160" i="2"/>
  <c r="H160" i="2" s="1"/>
  <c r="C159" i="5" s="1"/>
  <c r="B390" i="2"/>
  <c r="G390" i="2" s="1"/>
  <c r="C390" i="2"/>
  <c r="D390" i="2"/>
  <c r="C207" i="2"/>
  <c r="D207" i="2"/>
  <c r="I207" i="2" s="1"/>
  <c r="D206" i="5" s="1"/>
  <c r="D143" i="2"/>
  <c r="C143" i="2"/>
  <c r="C31" i="2"/>
  <c r="H31" i="2" s="1"/>
  <c r="C30" i="5" s="1"/>
  <c r="D31" i="2"/>
  <c r="I31" i="2" s="1"/>
  <c r="D30" i="5" s="1"/>
  <c r="B309" i="2"/>
  <c r="G309" i="2" s="1"/>
  <c r="D309" i="2"/>
  <c r="I309" i="2" s="1"/>
  <c r="D308" i="5" s="1"/>
  <c r="C309" i="2"/>
  <c r="B254" i="2"/>
  <c r="C254" i="2"/>
  <c r="D254" i="2"/>
  <c r="D126" i="2"/>
  <c r="C126" i="2"/>
  <c r="D220" i="2"/>
  <c r="C220" i="2"/>
  <c r="B140" i="2"/>
  <c r="D140" i="2"/>
  <c r="I140" i="2" s="1"/>
  <c r="D139" i="5" s="1"/>
  <c r="C140" i="2"/>
  <c r="H140" i="2" s="1"/>
  <c r="C139" i="5" s="1"/>
  <c r="B92" i="2"/>
  <c r="C92" i="2"/>
  <c r="D92" i="2"/>
  <c r="B44" i="2"/>
  <c r="G44" i="2" s="1"/>
  <c r="C44" i="2"/>
  <c r="H44" i="2" s="1"/>
  <c r="C43" i="5" s="1"/>
  <c r="D44" i="2"/>
  <c r="D386" i="2"/>
  <c r="C386" i="2"/>
  <c r="B290" i="2"/>
  <c r="D290" i="2"/>
  <c r="C290" i="2"/>
  <c r="B267" i="2"/>
  <c r="D267" i="2"/>
  <c r="C267" i="2"/>
  <c r="B235" i="2"/>
  <c r="G235" i="2" s="1"/>
  <c r="B234" i="5" s="1"/>
  <c r="C235" i="2"/>
  <c r="H235" i="2" s="1"/>
  <c r="C234" i="5" s="1"/>
  <c r="D235" i="2"/>
  <c r="I235" i="2" s="1"/>
  <c r="D234" i="5" s="1"/>
  <c r="B203" i="2"/>
  <c r="D203" i="2"/>
  <c r="I203" i="2" s="1"/>
  <c r="D202" i="5" s="1"/>
  <c r="C203" i="2"/>
  <c r="H203" i="2" s="1"/>
  <c r="C202" i="5" s="1"/>
  <c r="C171" i="2"/>
  <c r="H171" i="2" s="1"/>
  <c r="C170" i="5" s="1"/>
  <c r="D171" i="2"/>
  <c r="D139" i="2"/>
  <c r="C139" i="2"/>
  <c r="B282" i="2"/>
  <c r="G282" i="2" s="1"/>
  <c r="C282" i="2"/>
  <c r="D282" i="2"/>
  <c r="I282" i="2" s="1"/>
  <c r="D281" i="5" s="1"/>
  <c r="B266" i="2"/>
  <c r="G266" i="2" s="1"/>
  <c r="C266" i="2"/>
  <c r="D266" i="2"/>
  <c r="I266" i="2" s="1"/>
  <c r="D265" i="5" s="1"/>
  <c r="B250" i="2"/>
  <c r="C250" i="2"/>
  <c r="D250" i="2"/>
  <c r="I250" i="2" s="1"/>
  <c r="D249" i="5" s="1"/>
  <c r="B234" i="2"/>
  <c r="G234" i="2" s="1"/>
  <c r="C234" i="2"/>
  <c r="H234" i="2" s="1"/>
  <c r="C233" i="5" s="1"/>
  <c r="D234" i="2"/>
  <c r="B218" i="2"/>
  <c r="G218" i="2" s="1"/>
  <c r="C218" i="2"/>
  <c r="D218" i="2"/>
  <c r="B202" i="2"/>
  <c r="C202" i="2"/>
  <c r="D202" i="2"/>
  <c r="B186" i="2"/>
  <c r="C186" i="2"/>
  <c r="D186" i="2"/>
  <c r="B170" i="2"/>
  <c r="C170" i="2"/>
  <c r="D170" i="2"/>
  <c r="I170" i="2" s="1"/>
  <c r="D169" i="5" s="1"/>
  <c r="B154" i="2"/>
  <c r="G154" i="2" s="1"/>
  <c r="C154" i="2"/>
  <c r="H154" i="2" s="1"/>
  <c r="C153" i="5" s="1"/>
  <c r="D154" i="2"/>
  <c r="B138" i="2"/>
  <c r="C138" i="2"/>
  <c r="H138" i="2" s="1"/>
  <c r="C137" i="5" s="1"/>
  <c r="D138" i="2"/>
  <c r="I138" i="2" s="1"/>
  <c r="D137" i="5" s="1"/>
  <c r="B122" i="2"/>
  <c r="C122" i="2"/>
  <c r="H122" i="2" s="1"/>
  <c r="C121" i="5" s="1"/>
  <c r="D122" i="2"/>
  <c r="I122" i="2" s="1"/>
  <c r="D121" i="5" s="1"/>
  <c r="B106" i="2"/>
  <c r="C106" i="2"/>
  <c r="H106" i="2" s="1"/>
  <c r="C105" i="5" s="1"/>
  <c r="D106" i="2"/>
  <c r="B90" i="2"/>
  <c r="C90" i="2"/>
  <c r="H90" i="2" s="1"/>
  <c r="C89" i="5" s="1"/>
  <c r="D90" i="2"/>
  <c r="I90" i="2" s="1"/>
  <c r="D89" i="5" s="1"/>
  <c r="B74" i="2"/>
  <c r="G74" i="2" s="1"/>
  <c r="C74" i="2"/>
  <c r="H74" i="2" s="1"/>
  <c r="C73" i="5" s="1"/>
  <c r="D74" i="2"/>
  <c r="I74" i="2" s="1"/>
  <c r="D73" i="5" s="1"/>
  <c r="B58" i="2"/>
  <c r="G58" i="2" s="1"/>
  <c r="C58" i="2"/>
  <c r="H58" i="2" s="1"/>
  <c r="C57" i="5" s="1"/>
  <c r="D58" i="2"/>
  <c r="I58" i="2" s="1"/>
  <c r="D57" i="5" s="1"/>
  <c r="B42" i="2"/>
  <c r="C42" i="2"/>
  <c r="D42" i="2"/>
  <c r="B26" i="2"/>
  <c r="C26" i="2"/>
  <c r="D26" i="2"/>
  <c r="B10" i="2"/>
  <c r="C10" i="2"/>
  <c r="D10" i="2"/>
  <c r="I10" i="2" s="1"/>
  <c r="D9" i="5" s="1"/>
  <c r="B400" i="2"/>
  <c r="G400" i="2" s="1"/>
  <c r="D400" i="2"/>
  <c r="I400" i="2" s="1"/>
  <c r="D399" i="5" s="1"/>
  <c r="C400" i="2"/>
  <c r="H400" i="2" s="1"/>
  <c r="C399" i="5" s="1"/>
  <c r="B384" i="2"/>
  <c r="G384" i="2" s="1"/>
  <c r="D384" i="2"/>
  <c r="I384" i="2" s="1"/>
  <c r="D383" i="5" s="1"/>
  <c r="C384" i="2"/>
  <c r="H384" i="2" s="1"/>
  <c r="C383" i="5" s="1"/>
  <c r="B368" i="2"/>
  <c r="G368" i="2" s="1"/>
  <c r="D368" i="2"/>
  <c r="C368" i="2"/>
  <c r="B352" i="2"/>
  <c r="D352" i="2"/>
  <c r="C352" i="2"/>
  <c r="B336" i="2"/>
  <c r="D336" i="2"/>
  <c r="C336" i="2"/>
  <c r="B320" i="2"/>
  <c r="G320" i="2" s="1"/>
  <c r="D320" i="2"/>
  <c r="I320" i="2" s="1"/>
  <c r="D319" i="5" s="1"/>
  <c r="C320" i="2"/>
  <c r="H320" i="2" s="1"/>
  <c r="C319" i="5" s="1"/>
  <c r="B304" i="2"/>
  <c r="G304" i="2" s="1"/>
  <c r="B303" i="5" s="1"/>
  <c r="D304" i="2"/>
  <c r="I304" i="2" s="1"/>
  <c r="D303" i="5" s="1"/>
  <c r="C304" i="2"/>
  <c r="H304" i="2" s="1"/>
  <c r="C303" i="5" s="1"/>
  <c r="B288" i="2"/>
  <c r="G288" i="2" s="1"/>
  <c r="D288" i="2"/>
  <c r="I288" i="2" s="1"/>
  <c r="D287" i="5" s="1"/>
  <c r="C288" i="2"/>
  <c r="B243" i="2"/>
  <c r="D243" i="2"/>
  <c r="C243" i="2"/>
  <c r="C131" i="2"/>
  <c r="D131" i="2"/>
  <c r="D67" i="2"/>
  <c r="C67" i="2"/>
  <c r="B361" i="2"/>
  <c r="C361" i="2"/>
  <c r="D361" i="2"/>
  <c r="B313" i="2"/>
  <c r="G313" i="2" s="1"/>
  <c r="D313" i="2"/>
  <c r="I313" i="2" s="1"/>
  <c r="D312" i="5" s="1"/>
  <c r="C313" i="2"/>
  <c r="H313" i="2" s="1"/>
  <c r="C312" i="5" s="1"/>
  <c r="B242" i="2"/>
  <c r="G242" i="2" s="1"/>
  <c r="D242" i="2"/>
  <c r="I242" i="2" s="1"/>
  <c r="D241" i="5" s="1"/>
  <c r="C242" i="2"/>
  <c r="B146" i="2"/>
  <c r="C146" i="2"/>
  <c r="D146" i="2"/>
  <c r="B18" i="2"/>
  <c r="C18" i="2"/>
  <c r="D18" i="2"/>
  <c r="B328" i="2"/>
  <c r="D328" i="2"/>
  <c r="C328" i="2"/>
  <c r="H328" i="2" s="1"/>
  <c r="C327" i="5" s="1"/>
  <c r="B192" i="2"/>
  <c r="D192" i="2"/>
  <c r="C192" i="2"/>
  <c r="B96" i="2"/>
  <c r="G96" i="2" s="1"/>
  <c r="D96" i="2"/>
  <c r="I96" i="2" s="1"/>
  <c r="D95" i="5" s="1"/>
  <c r="C96" i="2"/>
  <c r="H96" i="2" s="1"/>
  <c r="C95" i="5" s="1"/>
  <c r="B32" i="2"/>
  <c r="D32" i="2"/>
  <c r="I32" i="2" s="1"/>
  <c r="D31" i="5" s="1"/>
  <c r="C32" i="2"/>
  <c r="H32" i="2" s="1"/>
  <c r="C31" i="5" s="1"/>
  <c r="B326" i="2"/>
  <c r="D326" i="2"/>
  <c r="I326" i="2" s="1"/>
  <c r="D325" i="5" s="1"/>
  <c r="C326" i="2"/>
  <c r="H326" i="2" s="1"/>
  <c r="C325" i="5" s="1"/>
  <c r="B159" i="2"/>
  <c r="G159" i="2" s="1"/>
  <c r="D159" i="2"/>
  <c r="C159" i="2"/>
  <c r="H159" i="2" s="1"/>
  <c r="C158" i="5" s="1"/>
  <c r="D47" i="2"/>
  <c r="C47" i="2"/>
  <c r="B293" i="2"/>
  <c r="G293" i="2" s="1"/>
  <c r="B292" i="5" s="1"/>
  <c r="D293" i="2"/>
  <c r="I293" i="2" s="1"/>
  <c r="D292" i="5" s="1"/>
  <c r="C293" i="2"/>
  <c r="H293" i="2" s="1"/>
  <c r="C292" i="5" s="1"/>
  <c r="B270" i="2"/>
  <c r="G270" i="2" s="1"/>
  <c r="C270" i="2"/>
  <c r="H270" i="2" s="1"/>
  <c r="C269" i="5" s="1"/>
  <c r="D270" i="2"/>
  <c r="D158" i="2"/>
  <c r="C158" i="2"/>
  <c r="C110" i="2"/>
  <c r="H110" i="2" s="1"/>
  <c r="C109" i="5" s="1"/>
  <c r="D110" i="2"/>
  <c r="D30" i="2"/>
  <c r="C30" i="2"/>
  <c r="B340" i="2"/>
  <c r="D340" i="2"/>
  <c r="C340" i="2"/>
  <c r="H340" i="2" s="1"/>
  <c r="C339" i="5" s="1"/>
  <c r="B269" i="2"/>
  <c r="C269" i="2"/>
  <c r="D269" i="2"/>
  <c r="I269" i="2" s="1"/>
  <c r="D268" i="5" s="1"/>
  <c r="B157" i="2"/>
  <c r="G157" i="2" s="1"/>
  <c r="D157" i="2"/>
  <c r="I157" i="2" s="1"/>
  <c r="D156" i="5" s="1"/>
  <c r="C157" i="2"/>
  <c r="H157" i="2" s="1"/>
  <c r="C156" i="5" s="1"/>
  <c r="B283" i="2"/>
  <c r="C283" i="2"/>
  <c r="D283" i="2"/>
  <c r="B219" i="2"/>
  <c r="C219" i="2"/>
  <c r="H219" i="2" s="1"/>
  <c r="C218" i="5" s="1"/>
  <c r="D219" i="2"/>
  <c r="I219" i="2" s="1"/>
  <c r="D218" i="5" s="1"/>
  <c r="B281" i="2"/>
  <c r="C281" i="2"/>
  <c r="H281" i="2" s="1"/>
  <c r="C280" i="5" s="1"/>
  <c r="D281" i="2"/>
  <c r="I281" i="2" s="1"/>
  <c r="D280" i="5" s="1"/>
  <c r="B265" i="2"/>
  <c r="G265" i="2" s="1"/>
  <c r="B264" i="5" s="1"/>
  <c r="C265" i="2"/>
  <c r="H265" i="2" s="1"/>
  <c r="C264" i="5" s="1"/>
  <c r="D265" i="2"/>
  <c r="I265" i="2" s="1"/>
  <c r="D264" i="5" s="1"/>
  <c r="B249" i="2"/>
  <c r="G249" i="2" s="1"/>
  <c r="D249" i="2"/>
  <c r="I249" i="2" s="1"/>
  <c r="D248" i="5" s="1"/>
  <c r="C249" i="2"/>
  <c r="H249" i="2" s="1"/>
  <c r="C248" i="5" s="1"/>
  <c r="B233" i="2"/>
  <c r="G233" i="2" s="1"/>
  <c r="B232" i="5" s="1"/>
  <c r="D233" i="2"/>
  <c r="C233" i="2"/>
  <c r="B217" i="2"/>
  <c r="D217" i="2"/>
  <c r="I217" i="2" s="1"/>
  <c r="D216" i="5" s="1"/>
  <c r="C217" i="2"/>
  <c r="H217" i="2" s="1"/>
  <c r="C216" i="5" s="1"/>
  <c r="B201" i="2"/>
  <c r="G201" i="2" s="1"/>
  <c r="D201" i="2"/>
  <c r="I201" i="2" s="1"/>
  <c r="D200" i="5" s="1"/>
  <c r="C201" i="2"/>
  <c r="B185" i="2"/>
  <c r="G185" i="2" s="1"/>
  <c r="D185" i="2"/>
  <c r="I185" i="2" s="1"/>
  <c r="D184" i="5" s="1"/>
  <c r="C185" i="2"/>
  <c r="H185" i="2" s="1"/>
  <c r="C184" i="5" s="1"/>
  <c r="B169" i="2"/>
  <c r="G169" i="2" s="1"/>
  <c r="C169" i="2"/>
  <c r="H169" i="2" s="1"/>
  <c r="C168" i="5" s="1"/>
  <c r="D169" i="2"/>
  <c r="I169" i="2" s="1"/>
  <c r="D168" i="5" s="1"/>
  <c r="D153" i="2"/>
  <c r="C153" i="2"/>
  <c r="H153" i="2" s="1"/>
  <c r="C152" i="5" s="1"/>
  <c r="C137" i="2"/>
  <c r="D137" i="2"/>
  <c r="I137" i="2" s="1"/>
  <c r="D136" i="5" s="1"/>
  <c r="D121" i="2"/>
  <c r="C121" i="2"/>
  <c r="H121" i="2" s="1"/>
  <c r="C120" i="5" s="1"/>
  <c r="D105" i="2"/>
  <c r="I105" i="2" s="1"/>
  <c r="D104" i="5" s="1"/>
  <c r="C105" i="2"/>
  <c r="H105" i="2" s="1"/>
  <c r="C104" i="5" s="1"/>
  <c r="C89" i="2"/>
  <c r="D89" i="2"/>
  <c r="C73" i="2"/>
  <c r="D73" i="2"/>
  <c r="C57" i="2"/>
  <c r="D57" i="2"/>
  <c r="D41" i="2"/>
  <c r="I41" i="2" s="1"/>
  <c r="D40" i="5" s="1"/>
  <c r="C41" i="2"/>
  <c r="H41" i="2" s="1"/>
  <c r="C40" i="5" s="1"/>
  <c r="C25" i="2"/>
  <c r="H25" i="2" s="1"/>
  <c r="C24" i="5" s="1"/>
  <c r="D25" i="2"/>
  <c r="I25" i="2" s="1"/>
  <c r="D24" i="5" s="1"/>
  <c r="C9" i="2"/>
  <c r="H9" i="2" s="1"/>
  <c r="C8" i="5" s="1"/>
  <c r="D9" i="2"/>
  <c r="B399" i="2"/>
  <c r="C399" i="2"/>
  <c r="D399" i="2"/>
  <c r="B383" i="2"/>
  <c r="C383" i="2"/>
  <c r="D383" i="2"/>
  <c r="B367" i="2"/>
  <c r="C367" i="2"/>
  <c r="H367" i="2" s="1"/>
  <c r="C366" i="5" s="1"/>
  <c r="D367" i="2"/>
  <c r="I367" i="2" s="1"/>
  <c r="D366" i="5" s="1"/>
  <c r="C351" i="2"/>
  <c r="H351" i="2" s="1"/>
  <c r="C350" i="5" s="1"/>
  <c r="D351" i="2"/>
  <c r="I351" i="2" s="1"/>
  <c r="D350" i="5" s="1"/>
  <c r="D335" i="2"/>
  <c r="I335" i="2" s="1"/>
  <c r="D334" i="5" s="1"/>
  <c r="C335" i="2"/>
  <c r="H335" i="2" s="1"/>
  <c r="C334" i="5" s="1"/>
  <c r="D319" i="2"/>
  <c r="I319" i="2" s="1"/>
  <c r="D318" i="5" s="1"/>
  <c r="C319" i="2"/>
  <c r="C303" i="2"/>
  <c r="D303" i="2"/>
  <c r="D35" i="2"/>
  <c r="C35" i="2"/>
  <c r="B50" i="2"/>
  <c r="C50" i="2"/>
  <c r="H50" i="2" s="1"/>
  <c r="C49" i="5" s="1"/>
  <c r="D50" i="2"/>
  <c r="I50" i="2" s="1"/>
  <c r="D49" i="5" s="1"/>
  <c r="B256" i="2"/>
  <c r="D256" i="2"/>
  <c r="I256" i="2" s="1"/>
  <c r="D255" i="5" s="1"/>
  <c r="C256" i="2"/>
  <c r="H256" i="2" s="1"/>
  <c r="C255" i="5" s="1"/>
  <c r="B48" i="2"/>
  <c r="G48" i="2" s="1"/>
  <c r="D48" i="2"/>
  <c r="I48" i="2" s="1"/>
  <c r="D47" i="5" s="1"/>
  <c r="C48" i="2"/>
  <c r="C287" i="2"/>
  <c r="H287" i="2" s="1"/>
  <c r="C286" i="5" s="1"/>
  <c r="D287" i="2"/>
  <c r="I287" i="2" s="1"/>
  <c r="D286" i="5" s="1"/>
  <c r="C15" i="2"/>
  <c r="D15" i="2"/>
  <c r="B238" i="2"/>
  <c r="C238" i="2"/>
  <c r="D238" i="2"/>
  <c r="B404" i="2"/>
  <c r="D404" i="2"/>
  <c r="C404" i="2"/>
  <c r="B253" i="2"/>
  <c r="G253" i="2" s="1"/>
  <c r="C253" i="2"/>
  <c r="H253" i="2" s="1"/>
  <c r="C252" i="5" s="1"/>
  <c r="D253" i="2"/>
  <c r="I253" i="2" s="1"/>
  <c r="D252" i="5" s="1"/>
  <c r="C13" i="2"/>
  <c r="D13" i="2"/>
  <c r="B252" i="2"/>
  <c r="G252" i="2" s="1"/>
  <c r="D252" i="2"/>
  <c r="I252" i="2" s="1"/>
  <c r="D251" i="5" s="1"/>
  <c r="C252" i="2"/>
  <c r="H252" i="2" s="1"/>
  <c r="C251" i="5" s="1"/>
  <c r="B12" i="2"/>
  <c r="C12" i="2"/>
  <c r="D12" i="2"/>
  <c r="B184" i="2"/>
  <c r="G184" i="2" s="1"/>
  <c r="D184" i="2"/>
  <c r="C184" i="2"/>
  <c r="B104" i="2"/>
  <c r="D104" i="2"/>
  <c r="I104" i="2" s="1"/>
  <c r="D103" i="5" s="1"/>
  <c r="C104" i="2"/>
  <c r="H104" i="2" s="1"/>
  <c r="C103" i="5" s="1"/>
  <c r="B40" i="2"/>
  <c r="G40" i="2" s="1"/>
  <c r="D40" i="2"/>
  <c r="C40" i="2"/>
  <c r="B24" i="2"/>
  <c r="D24" i="2"/>
  <c r="C24" i="2"/>
  <c r="H24" i="2" s="1"/>
  <c r="C23" i="5" s="1"/>
  <c r="B8" i="2"/>
  <c r="G8" i="2" s="1"/>
  <c r="C8" i="2"/>
  <c r="H8" i="2" s="1"/>
  <c r="C7" i="5" s="1"/>
  <c r="D8" i="2"/>
  <c r="I8" i="2" s="1"/>
  <c r="D7" i="5" s="1"/>
  <c r="D398" i="2"/>
  <c r="C398" i="2"/>
  <c r="H398" i="2" s="1"/>
  <c r="C397" i="5" s="1"/>
  <c r="C382" i="2"/>
  <c r="H382" i="2" s="1"/>
  <c r="C381" i="5" s="1"/>
  <c r="D382" i="2"/>
  <c r="I382" i="2" s="1"/>
  <c r="D381" i="5" s="1"/>
  <c r="C366" i="2"/>
  <c r="D366" i="2"/>
  <c r="B350" i="2"/>
  <c r="C350" i="2"/>
  <c r="D350" i="2"/>
  <c r="B334" i="2"/>
  <c r="G334" i="2" s="1"/>
  <c r="C334" i="2"/>
  <c r="D334" i="2"/>
  <c r="I334" i="2" s="1"/>
  <c r="D333" i="5" s="1"/>
  <c r="B318" i="2"/>
  <c r="G318" i="2" s="1"/>
  <c r="D318" i="2"/>
  <c r="I318" i="2" s="1"/>
  <c r="D317" i="5" s="1"/>
  <c r="C318" i="2"/>
  <c r="H318" i="2" s="1"/>
  <c r="C317" i="5" s="1"/>
  <c r="B302" i="2"/>
  <c r="C302" i="2"/>
  <c r="H302" i="2" s="1"/>
  <c r="C301" i="5" s="1"/>
  <c r="D302" i="2"/>
  <c r="I302" i="2" s="1"/>
  <c r="D301" i="5" s="1"/>
  <c r="B259" i="2"/>
  <c r="D259" i="2"/>
  <c r="C259" i="2"/>
  <c r="B409" i="2"/>
  <c r="D409" i="2"/>
  <c r="C409" i="2"/>
  <c r="B274" i="2"/>
  <c r="G274" i="2" s="1"/>
  <c r="D274" i="2"/>
  <c r="I274" i="2" s="1"/>
  <c r="D273" i="5" s="1"/>
  <c r="C274" i="2"/>
  <c r="H274" i="2" s="1"/>
  <c r="C273" i="5" s="1"/>
  <c r="B114" i="2"/>
  <c r="G114" i="2" s="1"/>
  <c r="D114" i="2"/>
  <c r="I114" i="2" s="1"/>
  <c r="D113" i="5" s="1"/>
  <c r="C114" i="2"/>
  <c r="H114" i="2" s="1"/>
  <c r="C113" i="5" s="1"/>
  <c r="B272" i="2"/>
  <c r="D272" i="2"/>
  <c r="C272" i="2"/>
  <c r="C374" i="2"/>
  <c r="D374" i="2"/>
  <c r="D175" i="2"/>
  <c r="C175" i="2"/>
  <c r="B389" i="2"/>
  <c r="G389" i="2" s="1"/>
  <c r="C389" i="2"/>
  <c r="H389" i="2" s="1"/>
  <c r="C388" i="5" s="1"/>
  <c r="D389" i="2"/>
  <c r="I389" i="2" s="1"/>
  <c r="D388" i="5" s="1"/>
  <c r="B206" i="2"/>
  <c r="G206" i="2" s="1"/>
  <c r="C206" i="2"/>
  <c r="H206" i="2" s="1"/>
  <c r="C205" i="5" s="1"/>
  <c r="D206" i="2"/>
  <c r="I206" i="2" s="1"/>
  <c r="D205" i="5" s="1"/>
  <c r="B388" i="2"/>
  <c r="G388" i="2" s="1"/>
  <c r="C388" i="2"/>
  <c r="H388" i="2" s="1"/>
  <c r="C387" i="5" s="1"/>
  <c r="D388" i="2"/>
  <c r="I388" i="2" s="1"/>
  <c r="D387" i="5" s="1"/>
  <c r="B237" i="2"/>
  <c r="G237" i="2" s="1"/>
  <c r="D237" i="2"/>
  <c r="C237" i="2"/>
  <c r="B387" i="2"/>
  <c r="D387" i="2"/>
  <c r="C387" i="2"/>
  <c r="D204" i="2"/>
  <c r="C204" i="2"/>
  <c r="C354" i="2"/>
  <c r="H354" i="2" s="1"/>
  <c r="C353" i="5" s="1"/>
  <c r="D354" i="2"/>
  <c r="I354" i="2" s="1"/>
  <c r="D353" i="5" s="1"/>
  <c r="B264" i="2"/>
  <c r="G264" i="2" s="1"/>
  <c r="B263" i="5" s="1"/>
  <c r="C264" i="2"/>
  <c r="H264" i="2" s="1"/>
  <c r="C263" i="5" s="1"/>
  <c r="D264" i="2"/>
  <c r="I264" i="2" s="1"/>
  <c r="D263" i="5" s="1"/>
  <c r="B136" i="2"/>
  <c r="G136" i="2" s="1"/>
  <c r="C136" i="2"/>
  <c r="H136" i="2" s="1"/>
  <c r="C135" i="5" s="1"/>
  <c r="D136" i="2"/>
  <c r="I136" i="2" s="1"/>
  <c r="D135" i="5" s="1"/>
  <c r="D183" i="2"/>
  <c r="I183" i="2" s="1"/>
  <c r="D182" i="5" s="1"/>
  <c r="C183" i="2"/>
  <c r="D119" i="2"/>
  <c r="C119" i="2"/>
  <c r="H119" i="2" s="1"/>
  <c r="C118" i="5" s="1"/>
  <c r="D87" i="2"/>
  <c r="C87" i="2"/>
  <c r="D71" i="2"/>
  <c r="C71" i="2"/>
  <c r="B55" i="2"/>
  <c r="G55" i="2" s="1"/>
  <c r="D55" i="2"/>
  <c r="I55" i="2" s="1"/>
  <c r="D54" i="5" s="1"/>
  <c r="C55" i="2"/>
  <c r="H55" i="2" s="1"/>
  <c r="C54" i="5" s="1"/>
  <c r="B39" i="2"/>
  <c r="G39" i="2" s="1"/>
  <c r="C39" i="2"/>
  <c r="H39" i="2" s="1"/>
  <c r="C38" i="5" s="1"/>
  <c r="D39" i="2"/>
  <c r="I39" i="2" s="1"/>
  <c r="D38" i="5" s="1"/>
  <c r="D23" i="2"/>
  <c r="I23" i="2" s="1"/>
  <c r="D22" i="5" s="1"/>
  <c r="C23" i="2"/>
  <c r="H23" i="2" s="1"/>
  <c r="C22" i="5" s="1"/>
  <c r="D7" i="2"/>
  <c r="I7" i="2" s="1"/>
  <c r="D6" i="5" s="1"/>
  <c r="C7" i="2"/>
  <c r="B397" i="2"/>
  <c r="D397" i="2"/>
  <c r="I397" i="2" s="1"/>
  <c r="D396" i="5" s="1"/>
  <c r="C397" i="2"/>
  <c r="B381" i="2"/>
  <c r="G381" i="2" s="1"/>
  <c r="D381" i="2"/>
  <c r="C381" i="2"/>
  <c r="H381" i="2" s="1"/>
  <c r="C380" i="5" s="1"/>
  <c r="B365" i="2"/>
  <c r="G365" i="2" s="1"/>
  <c r="D365" i="2"/>
  <c r="I365" i="2" s="1"/>
  <c r="D364" i="5" s="1"/>
  <c r="C365" i="2"/>
  <c r="H365" i="2" s="1"/>
  <c r="C364" i="5" s="1"/>
  <c r="B349" i="2"/>
  <c r="G349" i="2" s="1"/>
  <c r="B348" i="5" s="1"/>
  <c r="C349" i="2"/>
  <c r="H349" i="2" s="1"/>
  <c r="C348" i="5" s="1"/>
  <c r="D349" i="2"/>
  <c r="I349" i="2" s="1"/>
  <c r="D348" i="5" s="1"/>
  <c r="B333" i="2"/>
  <c r="G333" i="2" s="1"/>
  <c r="B332" i="5" s="1"/>
  <c r="C333" i="2"/>
  <c r="H333" i="2" s="1"/>
  <c r="C332" i="5" s="1"/>
  <c r="D333" i="2"/>
  <c r="B317" i="2"/>
  <c r="C317" i="2"/>
  <c r="H317" i="2" s="1"/>
  <c r="C316" i="5" s="1"/>
  <c r="D317" i="2"/>
  <c r="B301" i="2"/>
  <c r="G301" i="2" s="1"/>
  <c r="D301" i="2"/>
  <c r="I301" i="2" s="1"/>
  <c r="D300" i="5" s="1"/>
  <c r="C301" i="2"/>
  <c r="H301" i="2" s="1"/>
  <c r="C300" i="5" s="1"/>
  <c r="B227" i="2"/>
  <c r="D227" i="2"/>
  <c r="C227" i="2"/>
  <c r="C115" i="2"/>
  <c r="H115" i="2" s="1"/>
  <c r="C114" i="5" s="1"/>
  <c r="D115" i="2"/>
  <c r="I115" i="2" s="1"/>
  <c r="D114" i="5" s="1"/>
  <c r="B345" i="2"/>
  <c r="G345" i="2" s="1"/>
  <c r="C345" i="2"/>
  <c r="H345" i="2" s="1"/>
  <c r="C344" i="5" s="1"/>
  <c r="D345" i="2"/>
  <c r="I345" i="2" s="1"/>
  <c r="D344" i="5" s="1"/>
  <c r="B178" i="2"/>
  <c r="G178" i="2" s="1"/>
  <c r="D178" i="2"/>
  <c r="C178" i="2"/>
  <c r="B376" i="2"/>
  <c r="G376" i="2" s="1"/>
  <c r="D376" i="2"/>
  <c r="I376" i="2" s="1"/>
  <c r="D375" i="5" s="1"/>
  <c r="C376" i="2"/>
  <c r="H376" i="2" s="1"/>
  <c r="C375" i="5" s="1"/>
  <c r="B224" i="2"/>
  <c r="G224" i="2" s="1"/>
  <c r="D224" i="2"/>
  <c r="I224" i="2" s="1"/>
  <c r="D223" i="5" s="1"/>
  <c r="C224" i="2"/>
  <c r="H224" i="2" s="1"/>
  <c r="C223" i="5" s="1"/>
  <c r="B112" i="2"/>
  <c r="D112" i="2"/>
  <c r="I112" i="2" s="1"/>
  <c r="D111" i="5" s="1"/>
  <c r="C112" i="2"/>
  <c r="H112" i="2" s="1"/>
  <c r="C111" i="5" s="1"/>
  <c r="B342" i="2"/>
  <c r="G342" i="2" s="1"/>
  <c r="D342" i="2"/>
  <c r="I342" i="2" s="1"/>
  <c r="D341" i="5" s="1"/>
  <c r="C342" i="2"/>
  <c r="H342" i="2" s="1"/>
  <c r="C341" i="5" s="1"/>
  <c r="D223" i="2"/>
  <c r="I223" i="2" s="1"/>
  <c r="D222" i="5" s="1"/>
  <c r="C223" i="2"/>
  <c r="H223" i="2" s="1"/>
  <c r="C222" i="5" s="1"/>
  <c r="D79" i="2"/>
  <c r="C79" i="2"/>
  <c r="B341" i="2"/>
  <c r="D341" i="2"/>
  <c r="C341" i="2"/>
  <c r="B174" i="2"/>
  <c r="D174" i="2"/>
  <c r="C174" i="2"/>
  <c r="H174" i="2" s="1"/>
  <c r="C173" i="5" s="1"/>
  <c r="D46" i="2"/>
  <c r="C46" i="2"/>
  <c r="B308" i="2"/>
  <c r="G308" i="2" s="1"/>
  <c r="C308" i="2"/>
  <c r="H308" i="2" s="1"/>
  <c r="C307" i="5" s="1"/>
  <c r="D308" i="2"/>
  <c r="B173" i="2"/>
  <c r="G173" i="2" s="1"/>
  <c r="B172" i="5" s="1"/>
  <c r="D173" i="2"/>
  <c r="I173" i="2" s="1"/>
  <c r="D172" i="5" s="1"/>
  <c r="C173" i="2"/>
  <c r="H173" i="2" s="1"/>
  <c r="C172" i="5" s="1"/>
  <c r="C77" i="2"/>
  <c r="D77" i="2"/>
  <c r="B323" i="2"/>
  <c r="C323" i="2"/>
  <c r="D323" i="2"/>
  <c r="B172" i="2"/>
  <c r="C172" i="2"/>
  <c r="D172" i="2"/>
  <c r="D370" i="2"/>
  <c r="I370" i="2" s="1"/>
  <c r="D369" i="5" s="1"/>
  <c r="C370" i="2"/>
  <c r="H370" i="2" s="1"/>
  <c r="C369" i="5" s="1"/>
  <c r="B232" i="2"/>
  <c r="C232" i="2"/>
  <c r="H232" i="2" s="1"/>
  <c r="C231" i="5" s="1"/>
  <c r="D232" i="2"/>
  <c r="I232" i="2" s="1"/>
  <c r="D231" i="5" s="1"/>
  <c r="B72" i="2"/>
  <c r="G72" i="2" s="1"/>
  <c r="D72" i="2"/>
  <c r="I72" i="2" s="1"/>
  <c r="D71" i="5" s="1"/>
  <c r="C72" i="2"/>
  <c r="H72" i="2" s="1"/>
  <c r="C71" i="5" s="1"/>
  <c r="D263" i="2"/>
  <c r="C263" i="2"/>
  <c r="B166" i="2"/>
  <c r="D166" i="2"/>
  <c r="I166" i="2" s="1"/>
  <c r="D165" i="5" s="1"/>
  <c r="C166" i="2"/>
  <c r="D102" i="2"/>
  <c r="C102" i="2"/>
  <c r="D86" i="2"/>
  <c r="I86" i="2" s="1"/>
  <c r="D85" i="5" s="1"/>
  <c r="C86" i="2"/>
  <c r="H86" i="2" s="1"/>
  <c r="C85" i="5" s="1"/>
  <c r="D54" i="2"/>
  <c r="I54" i="2" s="1"/>
  <c r="D53" i="5" s="1"/>
  <c r="C54" i="2"/>
  <c r="H54" i="2" s="1"/>
  <c r="C53" i="5" s="1"/>
  <c r="D38" i="2"/>
  <c r="C38" i="2"/>
  <c r="H38" i="2" s="1"/>
  <c r="C37" i="5" s="1"/>
  <c r="D22" i="2"/>
  <c r="C22" i="2"/>
  <c r="D6" i="2"/>
  <c r="I6" i="2" s="1"/>
  <c r="D5" i="5" s="1"/>
  <c r="C6" i="2"/>
  <c r="H6" i="2" s="1"/>
  <c r="C5" i="5" s="1"/>
  <c r="B396" i="2"/>
  <c r="G396" i="2" s="1"/>
  <c r="D396" i="2"/>
  <c r="C396" i="2"/>
  <c r="H396" i="2" s="1"/>
  <c r="C395" i="5" s="1"/>
  <c r="B380" i="2"/>
  <c r="D380" i="2"/>
  <c r="I380" i="2" s="1"/>
  <c r="D379" i="5" s="1"/>
  <c r="C380" i="2"/>
  <c r="H380" i="2" s="1"/>
  <c r="C379" i="5" s="1"/>
  <c r="B364" i="2"/>
  <c r="D364" i="2"/>
  <c r="C364" i="2"/>
  <c r="B348" i="2"/>
  <c r="C348" i="2"/>
  <c r="D348" i="2"/>
  <c r="B332" i="2"/>
  <c r="C332" i="2"/>
  <c r="D332" i="2"/>
  <c r="I332" i="2" s="1"/>
  <c r="D331" i="5" s="1"/>
  <c r="B316" i="2"/>
  <c r="G316" i="2" s="1"/>
  <c r="C316" i="2"/>
  <c r="H316" i="2" s="1"/>
  <c r="C315" i="5" s="1"/>
  <c r="D316" i="2"/>
  <c r="B300" i="2"/>
  <c r="G300" i="2" s="1"/>
  <c r="B299" i="5" s="1"/>
  <c r="C300" i="2"/>
  <c r="H300" i="2" s="1"/>
  <c r="C299" i="5" s="1"/>
  <c r="D300" i="2"/>
  <c r="I300" i="2" s="1"/>
  <c r="D299" i="5" s="1"/>
  <c r="C163" i="2"/>
  <c r="D163" i="2"/>
  <c r="D19" i="2"/>
  <c r="I19" i="2" s="1"/>
  <c r="D18" i="5" s="1"/>
  <c r="C19" i="2"/>
  <c r="H19" i="2" s="1"/>
  <c r="C18" i="5" s="1"/>
  <c r="B194" i="2"/>
  <c r="G194" i="2" s="1"/>
  <c r="D194" i="2"/>
  <c r="I194" i="2" s="1"/>
  <c r="D193" i="5" s="1"/>
  <c r="C194" i="2"/>
  <c r="H194" i="2" s="1"/>
  <c r="C193" i="5" s="1"/>
  <c r="B82" i="2"/>
  <c r="G82" i="2" s="1"/>
  <c r="D82" i="2"/>
  <c r="I82" i="2" s="1"/>
  <c r="D81" i="5" s="1"/>
  <c r="C82" i="2"/>
  <c r="H82" i="2" s="1"/>
  <c r="C81" i="5" s="1"/>
  <c r="B392" i="2"/>
  <c r="D392" i="2"/>
  <c r="C392" i="2"/>
  <c r="B312" i="2"/>
  <c r="D312" i="2"/>
  <c r="C312" i="2"/>
  <c r="B208" i="2"/>
  <c r="G208" i="2" s="1"/>
  <c r="D208" i="2"/>
  <c r="C208" i="2"/>
  <c r="B176" i="2"/>
  <c r="G176" i="2" s="1"/>
  <c r="B175" i="5" s="1"/>
  <c r="D176" i="2"/>
  <c r="C176" i="2"/>
  <c r="H176" i="2" s="1"/>
  <c r="C175" i="5" s="1"/>
  <c r="B80" i="2"/>
  <c r="G80" i="2" s="1"/>
  <c r="D80" i="2"/>
  <c r="I80" i="2" s="1"/>
  <c r="D79" i="5" s="1"/>
  <c r="C80" i="2"/>
  <c r="H80" i="2" s="1"/>
  <c r="C79" i="5" s="1"/>
  <c r="C406" i="2"/>
  <c r="H406" i="2" s="1"/>
  <c r="C405" i="5" s="1"/>
  <c r="D406" i="2"/>
  <c r="I406" i="2" s="1"/>
  <c r="D405" i="5" s="1"/>
  <c r="B294" i="2"/>
  <c r="D294" i="2"/>
  <c r="I294" i="2" s="1"/>
  <c r="D293" i="5" s="1"/>
  <c r="C294" i="2"/>
  <c r="H294" i="2" s="1"/>
  <c r="C293" i="5" s="1"/>
  <c r="D239" i="2"/>
  <c r="C239" i="2"/>
  <c r="H239" i="2" s="1"/>
  <c r="C238" i="5" s="1"/>
  <c r="C111" i="2"/>
  <c r="D111" i="2"/>
  <c r="B373" i="2"/>
  <c r="C373" i="2"/>
  <c r="H373" i="2" s="1"/>
  <c r="C372" i="5" s="1"/>
  <c r="D373" i="2"/>
  <c r="I373" i="2" s="1"/>
  <c r="D372" i="5" s="1"/>
  <c r="B190" i="2"/>
  <c r="G190" i="2" s="1"/>
  <c r="C190" i="2"/>
  <c r="H190" i="2" s="1"/>
  <c r="C189" i="5" s="1"/>
  <c r="D190" i="2"/>
  <c r="I190" i="2" s="1"/>
  <c r="D189" i="5" s="1"/>
  <c r="C94" i="2"/>
  <c r="H94" i="2" s="1"/>
  <c r="C93" i="5" s="1"/>
  <c r="D94" i="2"/>
  <c r="I94" i="2" s="1"/>
  <c r="D93" i="5" s="1"/>
  <c r="B356" i="2"/>
  <c r="G356" i="2" s="1"/>
  <c r="C356" i="2"/>
  <c r="H356" i="2" s="1"/>
  <c r="C355" i="5" s="1"/>
  <c r="D356" i="2"/>
  <c r="I356" i="2" s="1"/>
  <c r="D355" i="5" s="1"/>
  <c r="B205" i="2"/>
  <c r="C205" i="2"/>
  <c r="D205" i="2"/>
  <c r="D141" i="2"/>
  <c r="C141" i="2"/>
  <c r="C109" i="2"/>
  <c r="H109" i="2" s="1"/>
  <c r="C108" i="5" s="1"/>
  <c r="D109" i="2"/>
  <c r="I109" i="2" s="1"/>
  <c r="D108" i="5" s="1"/>
  <c r="D45" i="2"/>
  <c r="I45" i="2" s="1"/>
  <c r="D44" i="5" s="1"/>
  <c r="C45" i="2"/>
  <c r="H45" i="2" s="1"/>
  <c r="C44" i="5" s="1"/>
  <c r="B403" i="2"/>
  <c r="G403" i="2" s="1"/>
  <c r="D403" i="2"/>
  <c r="I403" i="2" s="1"/>
  <c r="D402" i="5" s="1"/>
  <c r="C403" i="2"/>
  <c r="H403" i="2" s="1"/>
  <c r="C402" i="5" s="1"/>
  <c r="B355" i="2"/>
  <c r="G355" i="2" s="1"/>
  <c r="C355" i="2"/>
  <c r="H355" i="2" s="1"/>
  <c r="C354" i="5" s="1"/>
  <c r="D355" i="2"/>
  <c r="B291" i="2"/>
  <c r="D291" i="2"/>
  <c r="I291" i="2" s="1"/>
  <c r="D290" i="5" s="1"/>
  <c r="C291" i="2"/>
  <c r="B284" i="2"/>
  <c r="G284" i="2" s="1"/>
  <c r="C284" i="2"/>
  <c r="D284" i="2"/>
  <c r="D236" i="2"/>
  <c r="I236" i="2" s="1"/>
  <c r="D235" i="5" s="1"/>
  <c r="C236" i="2"/>
  <c r="H236" i="2" s="1"/>
  <c r="C235" i="5" s="1"/>
  <c r="B156" i="2"/>
  <c r="D156" i="2"/>
  <c r="C156" i="2"/>
  <c r="B76" i="2"/>
  <c r="G76" i="2" s="1"/>
  <c r="D76" i="2"/>
  <c r="I76" i="2" s="1"/>
  <c r="D75" i="5" s="1"/>
  <c r="C76" i="2"/>
  <c r="H76" i="2" s="1"/>
  <c r="C75" i="5" s="1"/>
  <c r="C338" i="2"/>
  <c r="H338" i="2" s="1"/>
  <c r="C337" i="5" s="1"/>
  <c r="D338" i="2"/>
  <c r="I338" i="2" s="1"/>
  <c r="D337" i="5" s="1"/>
  <c r="B248" i="2"/>
  <c r="C248" i="2"/>
  <c r="D248" i="2"/>
  <c r="B200" i="2"/>
  <c r="G200" i="2" s="1"/>
  <c r="C200" i="2"/>
  <c r="H200" i="2" s="1"/>
  <c r="C199" i="5" s="1"/>
  <c r="D200" i="2"/>
  <c r="I200" i="2" s="1"/>
  <c r="D199" i="5" s="1"/>
  <c r="B152" i="2"/>
  <c r="G152" i="2" s="1"/>
  <c r="D152" i="2"/>
  <c r="C152" i="2"/>
  <c r="B88" i="2"/>
  <c r="C88" i="2"/>
  <c r="H88" i="2" s="1"/>
  <c r="C87" i="5" s="1"/>
  <c r="D88" i="2"/>
  <c r="I88" i="2" s="1"/>
  <c r="D87" i="5" s="1"/>
  <c r="C247" i="2"/>
  <c r="H247" i="2" s="1"/>
  <c r="C246" i="5" s="1"/>
  <c r="D247" i="2"/>
  <c r="I247" i="2" s="1"/>
  <c r="D246" i="5" s="1"/>
  <c r="D215" i="2"/>
  <c r="C215" i="2"/>
  <c r="C151" i="2"/>
  <c r="D151" i="2"/>
  <c r="B278" i="2"/>
  <c r="D278" i="2"/>
  <c r="C278" i="2"/>
  <c r="B246" i="2"/>
  <c r="D246" i="2"/>
  <c r="C246" i="2"/>
  <c r="B230" i="2"/>
  <c r="D230" i="2"/>
  <c r="C230" i="2"/>
  <c r="B198" i="2"/>
  <c r="D198" i="2"/>
  <c r="I198" i="2" s="1"/>
  <c r="D197" i="5" s="1"/>
  <c r="C198" i="2"/>
  <c r="H198" i="2" s="1"/>
  <c r="C197" i="5" s="1"/>
  <c r="D150" i="2"/>
  <c r="C150" i="2"/>
  <c r="D134" i="2"/>
  <c r="C134" i="2"/>
  <c r="H134" i="2" s="1"/>
  <c r="C133" i="5" s="1"/>
  <c r="D70" i="2"/>
  <c r="I70" i="2" s="1"/>
  <c r="D69" i="5" s="1"/>
  <c r="C70" i="2"/>
  <c r="H70" i="2" s="1"/>
  <c r="C69" i="5" s="1"/>
  <c r="B277" i="2"/>
  <c r="D277" i="2"/>
  <c r="C277" i="2"/>
  <c r="H277" i="2" s="1"/>
  <c r="C276" i="5" s="1"/>
  <c r="B261" i="2"/>
  <c r="D261" i="2"/>
  <c r="C261" i="2"/>
  <c r="B245" i="2"/>
  <c r="G245" i="2" s="1"/>
  <c r="D245" i="2"/>
  <c r="I245" i="2" s="1"/>
  <c r="D244" i="5" s="1"/>
  <c r="C245" i="2"/>
  <c r="H245" i="2" s="1"/>
  <c r="C244" i="5" s="1"/>
  <c r="B229" i="2"/>
  <c r="G229" i="2" s="1"/>
  <c r="B228" i="5" s="1"/>
  <c r="D229" i="2"/>
  <c r="C229" i="2"/>
  <c r="B213" i="2"/>
  <c r="D213" i="2"/>
  <c r="C213" i="2"/>
  <c r="B197" i="2"/>
  <c r="D197" i="2"/>
  <c r="C197" i="2"/>
  <c r="B181" i="2"/>
  <c r="G181" i="2" s="1"/>
  <c r="D181" i="2"/>
  <c r="I181" i="2" s="1"/>
  <c r="D180" i="5" s="1"/>
  <c r="C181" i="2"/>
  <c r="H181" i="2" s="1"/>
  <c r="C180" i="5" s="1"/>
  <c r="B165" i="2"/>
  <c r="G165" i="2" s="1"/>
  <c r="D165" i="2"/>
  <c r="I165" i="2" s="1"/>
  <c r="D164" i="5" s="1"/>
  <c r="C165" i="2"/>
  <c r="H165" i="2" s="1"/>
  <c r="C164" i="5" s="1"/>
  <c r="D149" i="2"/>
  <c r="I149" i="2" s="1"/>
  <c r="D148" i="5" s="1"/>
  <c r="C149" i="2"/>
  <c r="H149" i="2" s="1"/>
  <c r="C148" i="5" s="1"/>
  <c r="D133" i="2"/>
  <c r="I133" i="2" s="1"/>
  <c r="D132" i="5" s="1"/>
  <c r="C133" i="2"/>
  <c r="D117" i="2"/>
  <c r="C117" i="2"/>
  <c r="H117" i="2" s="1"/>
  <c r="C116" i="5" s="1"/>
  <c r="D101" i="2"/>
  <c r="C101" i="2"/>
  <c r="H101" i="2" s="1"/>
  <c r="C100" i="5" s="1"/>
  <c r="D85" i="2"/>
  <c r="I85" i="2" s="1"/>
  <c r="D84" i="5" s="1"/>
  <c r="C85" i="2"/>
  <c r="D69" i="2"/>
  <c r="I69" i="2" s="1"/>
  <c r="D68" i="5" s="1"/>
  <c r="C69" i="2"/>
  <c r="H69" i="2" s="1"/>
  <c r="C68" i="5" s="1"/>
  <c r="D53" i="2"/>
  <c r="I53" i="2" s="1"/>
  <c r="D52" i="5" s="1"/>
  <c r="C53" i="2"/>
  <c r="H53" i="2" s="1"/>
  <c r="C52" i="5" s="1"/>
  <c r="D37" i="2"/>
  <c r="I37" i="2" s="1"/>
  <c r="D36" i="5" s="1"/>
  <c r="C37" i="2"/>
  <c r="H37" i="2" s="1"/>
  <c r="C36" i="5" s="1"/>
  <c r="D21" i="2"/>
  <c r="I21" i="2" s="1"/>
  <c r="D20" i="5" s="1"/>
  <c r="C21" i="2"/>
  <c r="H21" i="2" s="1"/>
  <c r="C20" i="5" s="1"/>
  <c r="D5" i="2"/>
  <c r="C5" i="2"/>
  <c r="H5" i="2" s="1"/>
  <c r="C4" i="5" s="1"/>
  <c r="B395" i="2"/>
  <c r="G395" i="2" s="1"/>
  <c r="D395" i="2"/>
  <c r="I395" i="2" s="1"/>
  <c r="D394" i="5" s="1"/>
  <c r="C395" i="2"/>
  <c r="B379" i="2"/>
  <c r="G379" i="2" s="1"/>
  <c r="C379" i="2"/>
  <c r="H379" i="2" s="1"/>
  <c r="C378" i="5" s="1"/>
  <c r="D379" i="2"/>
  <c r="B363" i="2"/>
  <c r="G363" i="2" s="1"/>
  <c r="D363" i="2"/>
  <c r="I363" i="2" s="1"/>
  <c r="D362" i="5" s="1"/>
  <c r="C363" i="2"/>
  <c r="H363" i="2" s="1"/>
  <c r="C362" i="5" s="1"/>
  <c r="B347" i="2"/>
  <c r="G347" i="2" s="1"/>
  <c r="D347" i="2"/>
  <c r="I347" i="2" s="1"/>
  <c r="D346" i="5" s="1"/>
  <c r="C347" i="2"/>
  <c r="H347" i="2" s="1"/>
  <c r="C346" i="5" s="1"/>
  <c r="B331" i="2"/>
  <c r="G331" i="2" s="1"/>
  <c r="C331" i="2"/>
  <c r="H331" i="2" s="1"/>
  <c r="C330" i="5" s="1"/>
  <c r="D331" i="2"/>
  <c r="B315" i="2"/>
  <c r="G315" i="2" s="1"/>
  <c r="D315" i="2"/>
  <c r="I315" i="2" s="1"/>
  <c r="D314" i="5" s="1"/>
  <c r="C315" i="2"/>
  <c r="H315" i="2" s="1"/>
  <c r="C314" i="5" s="1"/>
  <c r="B299" i="2"/>
  <c r="C299" i="2"/>
  <c r="H299" i="2" s="1"/>
  <c r="C298" i="5" s="1"/>
  <c r="D299" i="2"/>
  <c r="B195" i="2"/>
  <c r="C195" i="2"/>
  <c r="H195" i="2" s="1"/>
  <c r="C194" i="5" s="1"/>
  <c r="D195" i="2"/>
  <c r="I195" i="2" s="1"/>
  <c r="D194" i="5" s="1"/>
  <c r="C147" i="2"/>
  <c r="D147" i="2"/>
  <c r="I147" i="2" s="1"/>
  <c r="D146" i="5" s="1"/>
  <c r="D83" i="2"/>
  <c r="I83" i="2" s="1"/>
  <c r="D82" i="5" s="1"/>
  <c r="C83" i="2"/>
  <c r="H83" i="2" s="1"/>
  <c r="C82" i="5" s="1"/>
  <c r="B393" i="2"/>
  <c r="G393" i="2" s="1"/>
  <c r="B392" i="5" s="1"/>
  <c r="C393" i="2"/>
  <c r="H393" i="2" s="1"/>
  <c r="C392" i="5" s="1"/>
  <c r="D393" i="2"/>
  <c r="B329" i="2"/>
  <c r="D329" i="2"/>
  <c r="C329" i="2"/>
  <c r="H329" i="2" s="1"/>
  <c r="C328" i="5" s="1"/>
  <c r="B258" i="2"/>
  <c r="G258" i="2" s="1"/>
  <c r="C258" i="2"/>
  <c r="H258" i="2" s="1"/>
  <c r="C257" i="5" s="1"/>
  <c r="D258" i="2"/>
  <c r="B226" i="2"/>
  <c r="G226" i="2" s="1"/>
  <c r="D226" i="2"/>
  <c r="I226" i="2" s="1"/>
  <c r="D225" i="5" s="1"/>
  <c r="C226" i="2"/>
  <c r="H226" i="2" s="1"/>
  <c r="C225" i="5" s="1"/>
  <c r="B162" i="2"/>
  <c r="G162" i="2" s="1"/>
  <c r="C162" i="2"/>
  <c r="H162" i="2" s="1"/>
  <c r="C161" i="5" s="1"/>
  <c r="D162" i="2"/>
  <c r="I162" i="2" s="1"/>
  <c r="D161" i="5" s="1"/>
  <c r="B66" i="2"/>
  <c r="D66" i="2"/>
  <c r="I66" i="2" s="1"/>
  <c r="D65" i="5" s="1"/>
  <c r="C66" i="2"/>
  <c r="H66" i="2" s="1"/>
  <c r="C65" i="5" s="1"/>
  <c r="B408" i="2"/>
  <c r="G408" i="2" s="1"/>
  <c r="C408" i="2"/>
  <c r="D408" i="2"/>
  <c r="B360" i="2"/>
  <c r="G360" i="2" s="1"/>
  <c r="D360" i="2"/>
  <c r="C360" i="2"/>
  <c r="B240" i="2"/>
  <c r="G240" i="2" s="1"/>
  <c r="D240" i="2"/>
  <c r="I240" i="2" s="1"/>
  <c r="D239" i="5" s="1"/>
  <c r="C240" i="2"/>
  <c r="H240" i="2" s="1"/>
  <c r="C239" i="5" s="1"/>
  <c r="B144" i="2"/>
  <c r="G144" i="2" s="1"/>
  <c r="D144" i="2"/>
  <c r="I144" i="2" s="1"/>
  <c r="D143" i="5" s="1"/>
  <c r="C144" i="2"/>
  <c r="H144" i="2" s="1"/>
  <c r="C143" i="5" s="1"/>
  <c r="B64" i="2"/>
  <c r="G64" i="2" s="1"/>
  <c r="D64" i="2"/>
  <c r="I64" i="2" s="1"/>
  <c r="D63" i="5" s="1"/>
  <c r="C64" i="2"/>
  <c r="H64" i="2" s="1"/>
  <c r="C63" i="5" s="1"/>
  <c r="B16" i="2"/>
  <c r="G16" i="2" s="1"/>
  <c r="D16" i="2"/>
  <c r="I16" i="2" s="1"/>
  <c r="D15" i="5" s="1"/>
  <c r="C16" i="2"/>
  <c r="H16" i="2" s="1"/>
  <c r="C15" i="5" s="1"/>
  <c r="B310" i="2"/>
  <c r="C310" i="2"/>
  <c r="H310" i="2" s="1"/>
  <c r="C309" i="5" s="1"/>
  <c r="D310" i="2"/>
  <c r="I310" i="2" s="1"/>
  <c r="D309" i="5" s="1"/>
  <c r="C271" i="2"/>
  <c r="H271" i="2" s="1"/>
  <c r="C270" i="5" s="1"/>
  <c r="D271" i="2"/>
  <c r="I271" i="2" s="1"/>
  <c r="D270" i="5" s="1"/>
  <c r="C191" i="2"/>
  <c r="D191" i="2"/>
  <c r="B127" i="2"/>
  <c r="G127" i="2" s="1"/>
  <c r="D127" i="2"/>
  <c r="I127" i="2" s="1"/>
  <c r="D126" i="5" s="1"/>
  <c r="C127" i="2"/>
  <c r="H127" i="2" s="1"/>
  <c r="C126" i="5" s="1"/>
  <c r="D63" i="2"/>
  <c r="C63" i="2"/>
  <c r="B405" i="2"/>
  <c r="G405" i="2" s="1"/>
  <c r="D405" i="2"/>
  <c r="I405" i="2" s="1"/>
  <c r="D404" i="5" s="1"/>
  <c r="C405" i="2"/>
  <c r="B325" i="2"/>
  <c r="G325" i="2" s="1"/>
  <c r="C325" i="2"/>
  <c r="H325" i="2" s="1"/>
  <c r="C324" i="5" s="1"/>
  <c r="D325" i="2"/>
  <c r="I325" i="2" s="1"/>
  <c r="D324" i="5" s="1"/>
  <c r="B286" i="2"/>
  <c r="D286" i="2"/>
  <c r="C286" i="2"/>
  <c r="D142" i="2"/>
  <c r="C142" i="2"/>
  <c r="D78" i="2"/>
  <c r="I78" i="2" s="1"/>
  <c r="D77" i="5" s="1"/>
  <c r="C78" i="2"/>
  <c r="H78" i="2" s="1"/>
  <c r="C77" i="5" s="1"/>
  <c r="C14" i="2"/>
  <c r="H14" i="2" s="1"/>
  <c r="C13" i="5" s="1"/>
  <c r="D14" i="2"/>
  <c r="I14" i="2" s="1"/>
  <c r="D13" i="5" s="1"/>
  <c r="B372" i="2"/>
  <c r="G372" i="2" s="1"/>
  <c r="C372" i="2"/>
  <c r="H372" i="2" s="1"/>
  <c r="C371" i="5" s="1"/>
  <c r="D372" i="2"/>
  <c r="I372" i="2" s="1"/>
  <c r="D371" i="5" s="1"/>
  <c r="B292" i="2"/>
  <c r="D292" i="2"/>
  <c r="C292" i="2"/>
  <c r="B285" i="2"/>
  <c r="G285" i="2" s="1"/>
  <c r="D285" i="2"/>
  <c r="C285" i="2"/>
  <c r="H285" i="2" s="1"/>
  <c r="C284" i="5" s="1"/>
  <c r="B221" i="2"/>
  <c r="G221" i="2" s="1"/>
  <c r="D221" i="2"/>
  <c r="I221" i="2" s="1"/>
  <c r="D220" i="5" s="1"/>
  <c r="C221" i="2"/>
  <c r="H221" i="2" s="1"/>
  <c r="C220" i="5" s="1"/>
  <c r="B125" i="2"/>
  <c r="G125" i="2" s="1"/>
  <c r="D125" i="2"/>
  <c r="I125" i="2" s="1"/>
  <c r="D124" i="5" s="1"/>
  <c r="C125" i="2"/>
  <c r="H125" i="2" s="1"/>
  <c r="C124" i="5" s="1"/>
  <c r="C93" i="2"/>
  <c r="D93" i="2"/>
  <c r="B29" i="2"/>
  <c r="G29" i="2" s="1"/>
  <c r="D29" i="2"/>
  <c r="I29" i="2" s="1"/>
  <c r="D28" i="5" s="1"/>
  <c r="C29" i="2"/>
  <c r="H29" i="2" s="1"/>
  <c r="C28" i="5" s="1"/>
  <c r="B371" i="2"/>
  <c r="D371" i="2"/>
  <c r="C371" i="2"/>
  <c r="B307" i="2"/>
  <c r="C307" i="2"/>
  <c r="D307" i="2"/>
  <c r="B268" i="2"/>
  <c r="D268" i="2"/>
  <c r="C268" i="2"/>
  <c r="B188" i="2"/>
  <c r="C188" i="2"/>
  <c r="H188" i="2" s="1"/>
  <c r="C187" i="5" s="1"/>
  <c r="D188" i="2"/>
  <c r="B108" i="2"/>
  <c r="G108" i="2" s="1"/>
  <c r="C108" i="2"/>
  <c r="H108" i="2" s="1"/>
  <c r="C107" i="5" s="1"/>
  <c r="D108" i="2"/>
  <c r="I108" i="2" s="1"/>
  <c r="D107" i="5" s="1"/>
  <c r="B60" i="2"/>
  <c r="C60" i="2"/>
  <c r="H60" i="2" s="1"/>
  <c r="C59" i="5" s="1"/>
  <c r="D60" i="2"/>
  <c r="I60" i="2" s="1"/>
  <c r="D59" i="5" s="1"/>
  <c r="B28" i="2"/>
  <c r="D28" i="2"/>
  <c r="C28" i="2"/>
  <c r="H28" i="2" s="1"/>
  <c r="C27" i="5" s="1"/>
  <c r="C402" i="2"/>
  <c r="D402" i="2"/>
  <c r="B306" i="2"/>
  <c r="G306" i="2" s="1"/>
  <c r="C306" i="2"/>
  <c r="H306" i="2" s="1"/>
  <c r="C305" i="5" s="1"/>
  <c r="D306" i="2"/>
  <c r="I306" i="2" s="1"/>
  <c r="D305" i="5" s="1"/>
  <c r="B280" i="2"/>
  <c r="G280" i="2" s="1"/>
  <c r="D280" i="2"/>
  <c r="I280" i="2" s="1"/>
  <c r="D279" i="5" s="1"/>
  <c r="C280" i="2"/>
  <c r="H280" i="2" s="1"/>
  <c r="C279" i="5" s="1"/>
  <c r="B216" i="2"/>
  <c r="G216" i="2" s="1"/>
  <c r="B215" i="5" s="1"/>
  <c r="D216" i="2"/>
  <c r="I216" i="2" s="1"/>
  <c r="D215" i="5" s="1"/>
  <c r="C216" i="2"/>
  <c r="H216" i="2" s="1"/>
  <c r="C215" i="5" s="1"/>
  <c r="B168" i="2"/>
  <c r="C168" i="2"/>
  <c r="D168" i="2"/>
  <c r="B120" i="2"/>
  <c r="D120" i="2"/>
  <c r="I120" i="2" s="1"/>
  <c r="D119" i="5" s="1"/>
  <c r="C120" i="2"/>
  <c r="B56" i="2"/>
  <c r="D56" i="2"/>
  <c r="C56" i="2"/>
  <c r="C279" i="2"/>
  <c r="D279" i="2"/>
  <c r="B231" i="2"/>
  <c r="G231" i="2" s="1"/>
  <c r="B230" i="5" s="1"/>
  <c r="C231" i="2"/>
  <c r="H231" i="2" s="1"/>
  <c r="C230" i="5" s="1"/>
  <c r="D231" i="2"/>
  <c r="I231" i="2" s="1"/>
  <c r="D230" i="5" s="1"/>
  <c r="B199" i="2"/>
  <c r="G199" i="2" s="1"/>
  <c r="B198" i="5" s="1"/>
  <c r="D199" i="2"/>
  <c r="I199" i="2" s="1"/>
  <c r="D198" i="5" s="1"/>
  <c r="C199" i="2"/>
  <c r="H199" i="2" s="1"/>
  <c r="C198" i="5" s="1"/>
  <c r="B167" i="2"/>
  <c r="G167" i="2" s="1"/>
  <c r="C167" i="2"/>
  <c r="H167" i="2" s="1"/>
  <c r="C166" i="5" s="1"/>
  <c r="D167" i="2"/>
  <c r="D135" i="2"/>
  <c r="C135" i="2"/>
  <c r="B103" i="2"/>
  <c r="G103" i="2" s="1"/>
  <c r="D103" i="2"/>
  <c r="I103" i="2" s="1"/>
  <c r="D102" i="5" s="1"/>
  <c r="C103" i="2"/>
  <c r="H103" i="2" s="1"/>
  <c r="C102" i="5" s="1"/>
  <c r="B262" i="2"/>
  <c r="G262" i="2" s="1"/>
  <c r="D262" i="2"/>
  <c r="I262" i="2" s="1"/>
  <c r="D261" i="5" s="1"/>
  <c r="C262" i="2"/>
  <c r="H262" i="2" s="1"/>
  <c r="C261" i="5" s="1"/>
  <c r="B214" i="2"/>
  <c r="G214" i="2" s="1"/>
  <c r="D214" i="2"/>
  <c r="I214" i="2" s="1"/>
  <c r="D213" i="5" s="1"/>
  <c r="C214" i="2"/>
  <c r="H214" i="2" s="1"/>
  <c r="C213" i="5" s="1"/>
  <c r="B182" i="2"/>
  <c r="D182" i="2"/>
  <c r="I182" i="2" s="1"/>
  <c r="D181" i="5" s="1"/>
  <c r="C182" i="2"/>
  <c r="H182" i="2" s="1"/>
  <c r="C181" i="5" s="1"/>
  <c r="D118" i="2"/>
  <c r="I118" i="2" s="1"/>
  <c r="D117" i="5" s="1"/>
  <c r="C118" i="2"/>
  <c r="B276" i="2"/>
  <c r="G276" i="2" s="1"/>
  <c r="B275" i="5" s="1"/>
  <c r="D276" i="2"/>
  <c r="I276" i="2" s="1"/>
  <c r="D275" i="5" s="1"/>
  <c r="C276" i="2"/>
  <c r="B260" i="2"/>
  <c r="D260" i="2"/>
  <c r="C260" i="2"/>
  <c r="D244" i="2"/>
  <c r="C244" i="2"/>
  <c r="C228" i="2"/>
  <c r="H228" i="2" s="1"/>
  <c r="C227" i="5" s="1"/>
  <c r="D228" i="2"/>
  <c r="I228" i="2" s="1"/>
  <c r="D227" i="5" s="1"/>
  <c r="D212" i="2"/>
  <c r="I212" i="2" s="1"/>
  <c r="D211" i="5" s="1"/>
  <c r="C212" i="2"/>
  <c r="H212" i="2" s="1"/>
  <c r="C211" i="5" s="1"/>
  <c r="D196" i="2"/>
  <c r="I196" i="2" s="1"/>
  <c r="D195" i="5" s="1"/>
  <c r="C196" i="2"/>
  <c r="H196" i="2" s="1"/>
  <c r="C195" i="5" s="1"/>
  <c r="B180" i="2"/>
  <c r="G180" i="2" s="1"/>
  <c r="C180" i="2"/>
  <c r="D180" i="2"/>
  <c r="B164" i="2"/>
  <c r="D164" i="2"/>
  <c r="C164" i="2"/>
  <c r="B148" i="2"/>
  <c r="G148" i="2" s="1"/>
  <c r="D148" i="2"/>
  <c r="C148" i="2"/>
  <c r="B132" i="2"/>
  <c r="G132" i="2" s="1"/>
  <c r="C132" i="2"/>
  <c r="H132" i="2" s="1"/>
  <c r="C131" i="5" s="1"/>
  <c r="D132" i="2"/>
  <c r="I132" i="2" s="1"/>
  <c r="D131" i="5" s="1"/>
  <c r="B116" i="2"/>
  <c r="G116" i="2" s="1"/>
  <c r="B115" i="5" s="1"/>
  <c r="C116" i="2"/>
  <c r="D116" i="2"/>
  <c r="I116" i="2" s="1"/>
  <c r="D115" i="5" s="1"/>
  <c r="B100" i="2"/>
  <c r="D100" i="2"/>
  <c r="I100" i="2" s="1"/>
  <c r="D99" i="5" s="1"/>
  <c r="C100" i="2"/>
  <c r="B84" i="2"/>
  <c r="G84" i="2" s="1"/>
  <c r="D84" i="2"/>
  <c r="I84" i="2" s="1"/>
  <c r="D83" i="5" s="1"/>
  <c r="C84" i="2"/>
  <c r="H84" i="2" s="1"/>
  <c r="C83" i="5" s="1"/>
  <c r="B68" i="2"/>
  <c r="D68" i="2"/>
  <c r="I68" i="2" s="1"/>
  <c r="D67" i="5" s="1"/>
  <c r="C68" i="2"/>
  <c r="H68" i="2" s="1"/>
  <c r="C67" i="5" s="1"/>
  <c r="B52" i="2"/>
  <c r="G52" i="2" s="1"/>
  <c r="B51" i="5" s="1"/>
  <c r="D52" i="2"/>
  <c r="I52" i="2" s="1"/>
  <c r="D51" i="5" s="1"/>
  <c r="C52" i="2"/>
  <c r="H52" i="2" s="1"/>
  <c r="C51" i="5" s="1"/>
  <c r="B36" i="2"/>
  <c r="G36" i="2" s="1"/>
  <c r="C36" i="2"/>
  <c r="H36" i="2" s="1"/>
  <c r="C35" i="5" s="1"/>
  <c r="D36" i="2"/>
  <c r="B20" i="2"/>
  <c r="D20" i="2"/>
  <c r="C20" i="2"/>
  <c r="C4" i="2"/>
  <c r="H4" i="2" s="1"/>
  <c r="C3" i="5" s="1"/>
  <c r="D4" i="2"/>
  <c r="I4" i="2" s="1"/>
  <c r="D3" i="5" s="1"/>
  <c r="B4" i="2"/>
  <c r="B394" i="2"/>
  <c r="G394" i="2" s="1"/>
  <c r="C394" i="2"/>
  <c r="H394" i="2" s="1"/>
  <c r="C393" i="5" s="1"/>
  <c r="D394" i="2"/>
  <c r="I394" i="2" s="1"/>
  <c r="D393" i="5" s="1"/>
  <c r="B378" i="2"/>
  <c r="G378" i="2" s="1"/>
  <c r="B377" i="5" s="1"/>
  <c r="C378" i="2"/>
  <c r="H378" i="2" s="1"/>
  <c r="C377" i="5" s="1"/>
  <c r="D378" i="2"/>
  <c r="I378" i="2" s="1"/>
  <c r="D377" i="5" s="1"/>
  <c r="B362" i="2"/>
  <c r="G362" i="2" s="1"/>
  <c r="B361" i="5" s="1"/>
  <c r="C362" i="2"/>
  <c r="H362" i="2" s="1"/>
  <c r="C361" i="5" s="1"/>
  <c r="D362" i="2"/>
  <c r="I362" i="2" s="1"/>
  <c r="D361" i="5" s="1"/>
  <c r="B346" i="2"/>
  <c r="C346" i="2"/>
  <c r="D346" i="2"/>
  <c r="B330" i="2"/>
  <c r="C330" i="2"/>
  <c r="D330" i="2"/>
  <c r="I330" i="2" s="1"/>
  <c r="D329" i="5" s="1"/>
  <c r="B314" i="2"/>
  <c r="G314" i="2" s="1"/>
  <c r="C314" i="2"/>
  <c r="D314" i="2"/>
  <c r="I314" i="2" s="1"/>
  <c r="D313" i="5" s="1"/>
  <c r="B298" i="2"/>
  <c r="G298" i="2" s="1"/>
  <c r="C298" i="2"/>
  <c r="H298" i="2" s="1"/>
  <c r="C297" i="5" s="1"/>
  <c r="D298" i="2"/>
  <c r="I298" i="2" s="1"/>
  <c r="D297" i="5" s="1"/>
  <c r="L5" i="5"/>
  <c r="W5" i="5" s="1"/>
  <c r="F161" i="2"/>
  <c r="A160" i="5" s="1"/>
  <c r="B161" i="2"/>
  <c r="G161" i="2" s="1"/>
  <c r="F153" i="2"/>
  <c r="A152" i="5" s="1"/>
  <c r="B153" i="2"/>
  <c r="F149" i="2"/>
  <c r="A148" i="5" s="1"/>
  <c r="B149" i="2"/>
  <c r="F145" i="2"/>
  <c r="A144" i="5" s="1"/>
  <c r="B145" i="2"/>
  <c r="G145" i="2" s="1"/>
  <c r="B144" i="5" s="1"/>
  <c r="F141" i="2"/>
  <c r="A140" i="5" s="1"/>
  <c r="B141" i="2"/>
  <c r="F137" i="2"/>
  <c r="A136" i="5" s="1"/>
  <c r="B137" i="2"/>
  <c r="F133" i="2"/>
  <c r="A132" i="5" s="1"/>
  <c r="B133" i="2"/>
  <c r="G133" i="2" s="1"/>
  <c r="F129" i="2"/>
  <c r="A128" i="5" s="1"/>
  <c r="B129" i="2"/>
  <c r="G129" i="2" s="1"/>
  <c r="B128" i="5" s="1"/>
  <c r="F121" i="2"/>
  <c r="A120" i="5" s="1"/>
  <c r="B121" i="2"/>
  <c r="G121" i="2" s="1"/>
  <c r="B120" i="5" s="1"/>
  <c r="F117" i="2"/>
  <c r="A116" i="5" s="1"/>
  <c r="B117" i="2"/>
  <c r="F113" i="2"/>
  <c r="A112" i="5" s="1"/>
  <c r="B113" i="2"/>
  <c r="F109" i="2"/>
  <c r="A108" i="5" s="1"/>
  <c r="B109" i="2"/>
  <c r="G109" i="2" s="1"/>
  <c r="F105" i="2"/>
  <c r="A104" i="5" s="1"/>
  <c r="B105" i="2"/>
  <c r="G105" i="2" s="1"/>
  <c r="F101" i="2"/>
  <c r="A100" i="5" s="1"/>
  <c r="B101" i="2"/>
  <c r="G101" i="2" s="1"/>
  <c r="F97" i="2"/>
  <c r="A96" i="5" s="1"/>
  <c r="B97" i="2"/>
  <c r="G97" i="2" s="1"/>
  <c r="B96" i="5" s="1"/>
  <c r="F93" i="2"/>
  <c r="A92" i="5" s="1"/>
  <c r="B93" i="2"/>
  <c r="G93" i="2" s="1"/>
  <c r="F89" i="2"/>
  <c r="A88" i="5" s="1"/>
  <c r="B89" i="2"/>
  <c r="G89" i="2" s="1"/>
  <c r="B88" i="5" s="1"/>
  <c r="F85" i="2"/>
  <c r="A84" i="5" s="1"/>
  <c r="B85" i="2"/>
  <c r="F81" i="2"/>
  <c r="A80" i="5" s="1"/>
  <c r="B81" i="2"/>
  <c r="F77" i="2"/>
  <c r="A76" i="5" s="1"/>
  <c r="B77" i="2"/>
  <c r="F73" i="2"/>
  <c r="A72" i="5" s="1"/>
  <c r="B73" i="2"/>
  <c r="F69" i="2"/>
  <c r="A68" i="5" s="1"/>
  <c r="B69" i="2"/>
  <c r="G69" i="2" s="1"/>
  <c r="F65" i="2"/>
  <c r="A64" i="5" s="1"/>
  <c r="B65" i="2"/>
  <c r="F61" i="2"/>
  <c r="A60" i="5" s="1"/>
  <c r="B61" i="2"/>
  <c r="G61" i="2" s="1"/>
  <c r="F57" i="2"/>
  <c r="A56" i="5" s="1"/>
  <c r="B57" i="2"/>
  <c r="G57" i="2" s="1"/>
  <c r="B56" i="5" s="1"/>
  <c r="F53" i="2"/>
  <c r="A52" i="5" s="1"/>
  <c r="B53" i="2"/>
  <c r="F49" i="2"/>
  <c r="A48" i="5" s="1"/>
  <c r="B49" i="2"/>
  <c r="G49" i="2" s="1"/>
  <c r="F45" i="2"/>
  <c r="A44" i="5" s="1"/>
  <c r="B45" i="2"/>
  <c r="G45" i="2" s="1"/>
  <c r="F41" i="2"/>
  <c r="A40" i="5" s="1"/>
  <c r="B41" i="2"/>
  <c r="G41" i="2" s="1"/>
  <c r="F37" i="2"/>
  <c r="A36" i="5" s="1"/>
  <c r="B37" i="2"/>
  <c r="G37" i="2" s="1"/>
  <c r="F33" i="2"/>
  <c r="A32" i="5" s="1"/>
  <c r="B33" i="2"/>
  <c r="F25" i="2"/>
  <c r="A24" i="5" s="1"/>
  <c r="B25" i="2"/>
  <c r="G25" i="2" s="1"/>
  <c r="F21" i="2"/>
  <c r="A20" i="5" s="1"/>
  <c r="B21" i="2"/>
  <c r="G21" i="2" s="1"/>
  <c r="F17" i="2"/>
  <c r="A16" i="5" s="1"/>
  <c r="B17" i="2"/>
  <c r="G17" i="2" s="1"/>
  <c r="F13" i="2"/>
  <c r="A12" i="5" s="1"/>
  <c r="B13" i="2"/>
  <c r="F9" i="2"/>
  <c r="A8" i="5" s="1"/>
  <c r="B9" i="2"/>
  <c r="G9" i="2" s="1"/>
  <c r="F5" i="2"/>
  <c r="A4" i="5" s="1"/>
  <c r="B5" i="2"/>
  <c r="F406" i="2"/>
  <c r="A405" i="5" s="1"/>
  <c r="B406" i="2"/>
  <c r="G406" i="2" s="1"/>
  <c r="B405" i="5" s="1"/>
  <c r="F402" i="2"/>
  <c r="A401" i="5" s="1"/>
  <c r="B402" i="2"/>
  <c r="F398" i="2"/>
  <c r="A397" i="5" s="1"/>
  <c r="B398" i="2"/>
  <c r="G398" i="2" s="1"/>
  <c r="F386" i="2"/>
  <c r="A385" i="5" s="1"/>
  <c r="B386" i="2"/>
  <c r="G386" i="2" s="1"/>
  <c r="B385" i="5" s="1"/>
  <c r="F382" i="2"/>
  <c r="A381" i="5" s="1"/>
  <c r="B382" i="2"/>
  <c r="G382" i="2" s="1"/>
  <c r="F374" i="2"/>
  <c r="A373" i="5" s="1"/>
  <c r="B374" i="2"/>
  <c r="F370" i="2"/>
  <c r="A369" i="5" s="1"/>
  <c r="B370" i="2"/>
  <c r="G370" i="2" s="1"/>
  <c r="F366" i="2"/>
  <c r="A365" i="5" s="1"/>
  <c r="B366" i="2"/>
  <c r="G366" i="2" s="1"/>
  <c r="F358" i="2"/>
  <c r="A357" i="5" s="1"/>
  <c r="B358" i="2"/>
  <c r="G358" i="2" s="1"/>
  <c r="F354" i="2"/>
  <c r="A353" i="5" s="1"/>
  <c r="B354" i="2"/>
  <c r="F338" i="2"/>
  <c r="A337" i="5" s="1"/>
  <c r="B338" i="2"/>
  <c r="G338" i="2" s="1"/>
  <c r="F322" i="2"/>
  <c r="A321" i="5" s="1"/>
  <c r="B322" i="2"/>
  <c r="G322" i="2" s="1"/>
  <c r="F318" i="2"/>
  <c r="A317" i="5" s="1"/>
  <c r="J5" i="5"/>
  <c r="U5" i="5" s="1"/>
  <c r="F244" i="2"/>
  <c r="A243" i="5" s="1"/>
  <c r="B244" i="2"/>
  <c r="F236" i="2"/>
  <c r="A235" i="5" s="1"/>
  <c r="B236" i="2"/>
  <c r="G236" i="2" s="1"/>
  <c r="F228" i="2"/>
  <c r="A227" i="5" s="1"/>
  <c r="B228" i="2"/>
  <c r="F220" i="2"/>
  <c r="A219" i="5" s="1"/>
  <c r="B220" i="2"/>
  <c r="G220" i="2" s="1"/>
  <c r="F212" i="2"/>
  <c r="A211" i="5" s="1"/>
  <c r="B212" i="2"/>
  <c r="G212" i="2" s="1"/>
  <c r="B211" i="5" s="1"/>
  <c r="F204" i="2"/>
  <c r="A203" i="5" s="1"/>
  <c r="B204" i="2"/>
  <c r="G204" i="2" s="1"/>
  <c r="F196" i="2"/>
  <c r="A195" i="5" s="1"/>
  <c r="B196" i="2"/>
  <c r="F127" i="2"/>
  <c r="A126" i="5" s="1"/>
  <c r="F287" i="2"/>
  <c r="A286" i="5" s="1"/>
  <c r="B287" i="2"/>
  <c r="F279" i="2"/>
  <c r="A278" i="5" s="1"/>
  <c r="B279" i="2"/>
  <c r="F271" i="2"/>
  <c r="A270" i="5" s="1"/>
  <c r="B271" i="2"/>
  <c r="G271" i="2" s="1"/>
  <c r="F263" i="2"/>
  <c r="A262" i="5" s="1"/>
  <c r="B263" i="2"/>
  <c r="F255" i="2"/>
  <c r="A254" i="5" s="1"/>
  <c r="B255" i="2"/>
  <c r="G255" i="2" s="1"/>
  <c r="F247" i="2"/>
  <c r="A246" i="5" s="1"/>
  <c r="B247" i="2"/>
  <c r="G247" i="2" s="1"/>
  <c r="B246" i="5" s="1"/>
  <c r="F239" i="2"/>
  <c r="A238" i="5" s="1"/>
  <c r="B239" i="2"/>
  <c r="G239" i="2" s="1"/>
  <c r="F223" i="2"/>
  <c r="A222" i="5" s="1"/>
  <c r="B223" i="2"/>
  <c r="F215" i="2"/>
  <c r="A214" i="5" s="1"/>
  <c r="B215" i="2"/>
  <c r="F207" i="2"/>
  <c r="A206" i="5" s="1"/>
  <c r="B207" i="2"/>
  <c r="G207" i="2" s="1"/>
  <c r="F191" i="2"/>
  <c r="A190" i="5" s="1"/>
  <c r="B191" i="2"/>
  <c r="F187" i="2"/>
  <c r="A186" i="5" s="1"/>
  <c r="B187" i="2"/>
  <c r="F183" i="2"/>
  <c r="A182" i="5" s="1"/>
  <c r="B183" i="2"/>
  <c r="G183" i="2" s="1"/>
  <c r="B182" i="5" s="1"/>
  <c r="F179" i="2"/>
  <c r="A178" i="5" s="1"/>
  <c r="B179" i="2"/>
  <c r="G179" i="2" s="1"/>
  <c r="F175" i="2"/>
  <c r="A174" i="5" s="1"/>
  <c r="B175" i="2"/>
  <c r="G175" i="2" s="1"/>
  <c r="F171" i="2"/>
  <c r="A170" i="5" s="1"/>
  <c r="B171" i="2"/>
  <c r="F163" i="2"/>
  <c r="A162" i="5" s="1"/>
  <c r="B163" i="2"/>
  <c r="G163" i="2" s="1"/>
  <c r="F155" i="2"/>
  <c r="A154" i="5" s="1"/>
  <c r="B155" i="2"/>
  <c r="F151" i="2"/>
  <c r="A150" i="5" s="1"/>
  <c r="B151" i="2"/>
  <c r="F147" i="2"/>
  <c r="A146" i="5" s="1"/>
  <c r="B147" i="2"/>
  <c r="G147" i="2" s="1"/>
  <c r="B146" i="5" s="1"/>
  <c r="F143" i="2"/>
  <c r="A142" i="5" s="1"/>
  <c r="B143" i="2"/>
  <c r="G143" i="2" s="1"/>
  <c r="F139" i="2"/>
  <c r="A138" i="5" s="1"/>
  <c r="B139" i="2"/>
  <c r="G139" i="2" s="1"/>
  <c r="F135" i="2"/>
  <c r="A134" i="5" s="1"/>
  <c r="B135" i="2"/>
  <c r="G135" i="2" s="1"/>
  <c r="F131" i="2"/>
  <c r="A130" i="5" s="1"/>
  <c r="B131" i="2"/>
  <c r="F123" i="2"/>
  <c r="A122" i="5" s="1"/>
  <c r="B123" i="2"/>
  <c r="G123" i="2" s="1"/>
  <c r="F119" i="2"/>
  <c r="A118" i="5" s="1"/>
  <c r="B119" i="2"/>
  <c r="G119" i="2" s="1"/>
  <c r="F115" i="2"/>
  <c r="A114" i="5" s="1"/>
  <c r="B115" i="2"/>
  <c r="F111" i="2"/>
  <c r="A110" i="5" s="1"/>
  <c r="B111" i="2"/>
  <c r="G111" i="2" s="1"/>
  <c r="F107" i="2"/>
  <c r="A106" i="5" s="1"/>
  <c r="B107" i="2"/>
  <c r="F99" i="2"/>
  <c r="A98" i="5" s="1"/>
  <c r="B99" i="2"/>
  <c r="G99" i="2" s="1"/>
  <c r="B98" i="5" s="1"/>
  <c r="F95" i="2"/>
  <c r="A94" i="5" s="1"/>
  <c r="B95" i="2"/>
  <c r="G95" i="2" s="1"/>
  <c r="F91" i="2"/>
  <c r="A90" i="5" s="1"/>
  <c r="B91" i="2"/>
  <c r="F87" i="2"/>
  <c r="A86" i="5" s="1"/>
  <c r="B87" i="2"/>
  <c r="F83" i="2"/>
  <c r="A82" i="5" s="1"/>
  <c r="B83" i="2"/>
  <c r="G83" i="2" s="1"/>
  <c r="F79" i="2"/>
  <c r="A78" i="5" s="1"/>
  <c r="B79" i="2"/>
  <c r="F75" i="2"/>
  <c r="A74" i="5" s="1"/>
  <c r="B75" i="2"/>
  <c r="F71" i="2"/>
  <c r="A70" i="5" s="1"/>
  <c r="B71" i="2"/>
  <c r="F67" i="2"/>
  <c r="A66" i="5" s="1"/>
  <c r="B67" i="2"/>
  <c r="G67" i="2" s="1"/>
  <c r="F63" i="2"/>
  <c r="A62" i="5" s="1"/>
  <c r="B63" i="2"/>
  <c r="G63" i="2" s="1"/>
  <c r="B62" i="5" s="1"/>
  <c r="F59" i="2"/>
  <c r="A58" i="5" s="1"/>
  <c r="B59" i="2"/>
  <c r="G59" i="2" s="1"/>
  <c r="F51" i="2"/>
  <c r="A50" i="5" s="1"/>
  <c r="B51" i="2"/>
  <c r="F47" i="2"/>
  <c r="A46" i="5" s="1"/>
  <c r="B47" i="2"/>
  <c r="F43" i="2"/>
  <c r="A42" i="5" s="1"/>
  <c r="B43" i="2"/>
  <c r="F35" i="2"/>
  <c r="A34" i="5" s="1"/>
  <c r="B35" i="2"/>
  <c r="F31" i="2"/>
  <c r="A30" i="5" s="1"/>
  <c r="B31" i="2"/>
  <c r="G31" i="2" s="1"/>
  <c r="F27" i="2"/>
  <c r="A26" i="5" s="1"/>
  <c r="B27" i="2"/>
  <c r="G27" i="2" s="1"/>
  <c r="F23" i="2"/>
  <c r="A22" i="5" s="1"/>
  <c r="B23" i="2"/>
  <c r="G23" i="2" s="1"/>
  <c r="F19" i="2"/>
  <c r="A18" i="5" s="1"/>
  <c r="B19" i="2"/>
  <c r="G19" i="2" s="1"/>
  <c r="F15" i="2"/>
  <c r="A14" i="5" s="1"/>
  <c r="B15" i="2"/>
  <c r="F11" i="2"/>
  <c r="A10" i="5" s="1"/>
  <c r="B11" i="2"/>
  <c r="G11" i="2" s="1"/>
  <c r="B10" i="5" s="1"/>
  <c r="F7" i="2"/>
  <c r="A6" i="5" s="1"/>
  <c r="B7" i="2"/>
  <c r="F55" i="2"/>
  <c r="A54" i="5" s="1"/>
  <c r="F158" i="2"/>
  <c r="A157" i="5" s="1"/>
  <c r="B158" i="2"/>
  <c r="G158" i="2" s="1"/>
  <c r="B157" i="5" s="1"/>
  <c r="F150" i="2"/>
  <c r="A149" i="5" s="1"/>
  <c r="B150" i="2"/>
  <c r="F142" i="2"/>
  <c r="A141" i="5" s="1"/>
  <c r="B142" i="2"/>
  <c r="G142" i="2" s="1"/>
  <c r="B141" i="5" s="1"/>
  <c r="F134" i="2"/>
  <c r="A133" i="5" s="1"/>
  <c r="B134" i="2"/>
  <c r="F126" i="2"/>
  <c r="A125" i="5" s="1"/>
  <c r="B126" i="2"/>
  <c r="F118" i="2"/>
  <c r="A117" i="5" s="1"/>
  <c r="B118" i="2"/>
  <c r="F110" i="2"/>
  <c r="A109" i="5" s="1"/>
  <c r="B110" i="2"/>
  <c r="F102" i="2"/>
  <c r="A101" i="5" s="1"/>
  <c r="B102" i="2"/>
  <c r="G102" i="2" s="1"/>
  <c r="F94" i="2"/>
  <c r="A93" i="5" s="1"/>
  <c r="B94" i="2"/>
  <c r="F86" i="2"/>
  <c r="A85" i="5" s="1"/>
  <c r="B86" i="2"/>
  <c r="G86" i="2" s="1"/>
  <c r="B85" i="5" s="1"/>
  <c r="F78" i="2"/>
  <c r="A77" i="5" s="1"/>
  <c r="B78" i="2"/>
  <c r="G78" i="2" s="1"/>
  <c r="F70" i="2"/>
  <c r="A69" i="5" s="1"/>
  <c r="B70" i="2"/>
  <c r="F62" i="2"/>
  <c r="A61" i="5" s="1"/>
  <c r="B62" i="2"/>
  <c r="F54" i="2"/>
  <c r="A53" i="5" s="1"/>
  <c r="B54" i="2"/>
  <c r="F46" i="2"/>
  <c r="A45" i="5" s="1"/>
  <c r="B46" i="2"/>
  <c r="F38" i="2"/>
  <c r="A37" i="5" s="1"/>
  <c r="B38" i="2"/>
  <c r="F30" i="2"/>
  <c r="A29" i="5" s="1"/>
  <c r="B30" i="2"/>
  <c r="F22" i="2"/>
  <c r="A21" i="5" s="1"/>
  <c r="B22" i="2"/>
  <c r="F14" i="2"/>
  <c r="A13" i="5" s="1"/>
  <c r="B14" i="2"/>
  <c r="G14" i="2" s="1"/>
  <c r="F6" i="2"/>
  <c r="A5" i="5" s="1"/>
  <c r="B6" i="2"/>
  <c r="F351" i="2"/>
  <c r="A350" i="5" s="1"/>
  <c r="B351" i="2"/>
  <c r="F343" i="2"/>
  <c r="A342" i="5" s="1"/>
  <c r="B343" i="2"/>
  <c r="F335" i="2"/>
  <c r="A334" i="5" s="1"/>
  <c r="B335" i="2"/>
  <c r="G335" i="2" s="1"/>
  <c r="F327" i="2"/>
  <c r="A326" i="5" s="1"/>
  <c r="B327" i="2"/>
  <c r="F319" i="2"/>
  <c r="A318" i="5" s="1"/>
  <c r="B319" i="2"/>
  <c r="F311" i="2"/>
  <c r="A310" i="5" s="1"/>
  <c r="B311" i="2"/>
  <c r="F303" i="2"/>
  <c r="A302" i="5" s="1"/>
  <c r="B303" i="2"/>
  <c r="G303" i="2" s="1"/>
  <c r="F295" i="2"/>
  <c r="A294" i="5" s="1"/>
  <c r="B295" i="2"/>
  <c r="K5" i="5"/>
  <c r="V5" i="5" s="1"/>
  <c r="F288" i="2"/>
  <c r="A287" i="5" s="1"/>
  <c r="F383" i="2"/>
  <c r="A382" i="5" s="1"/>
  <c r="F299" i="2"/>
  <c r="A298" i="5" s="1"/>
  <c r="F399" i="2"/>
  <c r="A398" i="5" s="1"/>
  <c r="F359" i="2"/>
  <c r="A358" i="5" s="1"/>
  <c r="F144" i="2"/>
  <c r="A143" i="5" s="1"/>
  <c r="F112" i="2"/>
  <c r="A111" i="5" s="1"/>
  <c r="F12" i="2"/>
  <c r="A11" i="5" s="1"/>
  <c r="F267" i="2"/>
  <c r="A266" i="5" s="1"/>
  <c r="F159" i="2"/>
  <c r="A158" i="5" s="1"/>
  <c r="F390" i="2"/>
  <c r="A389" i="5" s="1"/>
  <c r="B389" i="5"/>
  <c r="F391" i="2"/>
  <c r="A390" i="5" s="1"/>
  <c r="F342" i="2"/>
  <c r="A341" i="5" s="1"/>
  <c r="F310" i="2"/>
  <c r="A309" i="5" s="1"/>
  <c r="F275" i="2"/>
  <c r="A274" i="5" s="1"/>
  <c r="F229" i="2"/>
  <c r="A228" i="5" s="1"/>
  <c r="F140" i="2"/>
  <c r="A139" i="5" s="1"/>
  <c r="F44" i="2"/>
  <c r="A43" i="5" s="1"/>
  <c r="F240" i="2"/>
  <c r="A239" i="5" s="1"/>
  <c r="F375" i="2"/>
  <c r="A374" i="5" s="1"/>
  <c r="F339" i="2"/>
  <c r="A338" i="5" s="1"/>
  <c r="F307" i="2"/>
  <c r="A306" i="5" s="1"/>
  <c r="F264" i="2"/>
  <c r="A263" i="5" s="1"/>
  <c r="F172" i="2"/>
  <c r="A171" i="5" s="1"/>
  <c r="F84" i="2"/>
  <c r="A83" i="5" s="1"/>
  <c r="F201" i="2"/>
  <c r="A200" i="5" s="1"/>
  <c r="F320" i="2"/>
  <c r="A319" i="5" s="1"/>
  <c r="F407" i="2"/>
  <c r="A406" i="5" s="1"/>
  <c r="F367" i="2"/>
  <c r="A366" i="5" s="1"/>
  <c r="F331" i="2"/>
  <c r="A330" i="5" s="1"/>
  <c r="F291" i="2"/>
  <c r="A290" i="5" s="1"/>
  <c r="F256" i="2"/>
  <c r="A255" i="5" s="1"/>
  <c r="F116" i="2"/>
  <c r="A115" i="5" s="1"/>
  <c r="F16" i="2"/>
  <c r="A15" i="5" s="1"/>
  <c r="B369" i="5"/>
  <c r="F274" i="2"/>
  <c r="A273" i="5" s="1"/>
  <c r="F258" i="2"/>
  <c r="A257" i="5" s="1"/>
  <c r="F250" i="2"/>
  <c r="A249" i="5" s="1"/>
  <c r="F242" i="2"/>
  <c r="A241" i="5" s="1"/>
  <c r="F234" i="2"/>
  <c r="A233" i="5" s="1"/>
  <c r="F226" i="2"/>
  <c r="A225" i="5" s="1"/>
  <c r="F218" i="2"/>
  <c r="A217" i="5" s="1"/>
  <c r="F210" i="2"/>
  <c r="A209" i="5" s="1"/>
  <c r="F190" i="2"/>
  <c r="A189" i="5" s="1"/>
  <c r="F178" i="2"/>
  <c r="A177" i="5" s="1"/>
  <c r="F170" i="2"/>
  <c r="A169" i="5" s="1"/>
  <c r="F154" i="2"/>
  <c r="A153" i="5" s="1"/>
  <c r="F146" i="2"/>
  <c r="A145" i="5" s="1"/>
  <c r="F114" i="2"/>
  <c r="A113" i="5" s="1"/>
  <c r="F106" i="2"/>
  <c r="A105" i="5" s="1"/>
  <c r="F90" i="2"/>
  <c r="A89" i="5" s="1"/>
  <c r="F74" i="2"/>
  <c r="A73" i="5" s="1"/>
  <c r="F58" i="2"/>
  <c r="A57" i="5" s="1"/>
  <c r="F50" i="2"/>
  <c r="A49" i="5" s="1"/>
  <c r="F42" i="2"/>
  <c r="A41" i="5" s="1"/>
  <c r="F26" i="2"/>
  <c r="A25" i="5" s="1"/>
  <c r="F18" i="2"/>
  <c r="A17" i="5" s="1"/>
  <c r="F10" i="2"/>
  <c r="A9" i="5" s="1"/>
  <c r="F278" i="2"/>
  <c r="A277" i="5" s="1"/>
  <c r="F221" i="2"/>
  <c r="A220" i="5" s="1"/>
  <c r="F217" i="2"/>
  <c r="A216" i="5" s="1"/>
  <c r="F213" i="2"/>
  <c r="A212" i="5" s="1"/>
  <c r="F209" i="2"/>
  <c r="A208" i="5" s="1"/>
  <c r="F205" i="2"/>
  <c r="A204" i="5" s="1"/>
  <c r="F29" i="2"/>
  <c r="A28" i="5" s="1"/>
  <c r="F408" i="2"/>
  <c r="A407" i="5" s="1"/>
  <c r="F404" i="2"/>
  <c r="A403" i="5" s="1"/>
  <c r="F400" i="2"/>
  <c r="A399" i="5" s="1"/>
  <c r="B394" i="5"/>
  <c r="F396" i="2"/>
  <c r="A395" i="5" s="1"/>
  <c r="F392" i="2"/>
  <c r="A391" i="5" s="1"/>
  <c r="F388" i="2"/>
  <c r="A387" i="5" s="1"/>
  <c r="F384" i="2"/>
  <c r="A383" i="5" s="1"/>
  <c r="F380" i="2"/>
  <c r="A379" i="5" s="1"/>
  <c r="F376" i="2"/>
  <c r="A375" i="5" s="1"/>
  <c r="F372" i="2"/>
  <c r="A371" i="5" s="1"/>
  <c r="F368" i="2"/>
  <c r="A367" i="5" s="1"/>
  <c r="B362" i="5"/>
  <c r="F364" i="2"/>
  <c r="A363" i="5" s="1"/>
  <c r="F360" i="2"/>
  <c r="A359" i="5" s="1"/>
  <c r="F356" i="2"/>
  <c r="A355" i="5" s="1"/>
  <c r="F352" i="2"/>
  <c r="A351" i="5" s="1"/>
  <c r="F348" i="2"/>
  <c r="A347" i="5" s="1"/>
  <c r="F340" i="2"/>
  <c r="A339" i="5" s="1"/>
  <c r="F324" i="2"/>
  <c r="A323" i="5" s="1"/>
  <c r="F300" i="2"/>
  <c r="A299" i="5" s="1"/>
  <c r="F405" i="2"/>
  <c r="A404" i="5" s="1"/>
  <c r="F397" i="2"/>
  <c r="A396" i="5" s="1"/>
  <c r="F381" i="2"/>
  <c r="A380" i="5" s="1"/>
  <c r="F365" i="2"/>
  <c r="A364" i="5" s="1"/>
  <c r="F357" i="2"/>
  <c r="A356" i="5" s="1"/>
  <c r="F328" i="2"/>
  <c r="A327" i="5" s="1"/>
  <c r="F286" i="2"/>
  <c r="A285" i="5" s="1"/>
  <c r="F225" i="2"/>
  <c r="A224" i="5" s="1"/>
  <c r="F197" i="2"/>
  <c r="A196" i="5" s="1"/>
  <c r="F169" i="2"/>
  <c r="A168" i="5" s="1"/>
  <c r="F284" i="2"/>
  <c r="A283" i="5" s="1"/>
  <c r="F268" i="2"/>
  <c r="A267" i="5" s="1"/>
  <c r="F252" i="2"/>
  <c r="A251" i="5" s="1"/>
  <c r="F248" i="2"/>
  <c r="A247" i="5" s="1"/>
  <c r="F200" i="2"/>
  <c r="A199" i="5" s="1"/>
  <c r="F192" i="2"/>
  <c r="A191" i="5" s="1"/>
  <c r="F188" i="2"/>
  <c r="A187" i="5" s="1"/>
  <c r="F184" i="2"/>
  <c r="A183" i="5" s="1"/>
  <c r="F136" i="2"/>
  <c r="A135" i="5" s="1"/>
  <c r="F132" i="2"/>
  <c r="A131" i="5" s="1"/>
  <c r="F128" i="2"/>
  <c r="A127" i="5" s="1"/>
  <c r="F124" i="2"/>
  <c r="A123" i="5" s="1"/>
  <c r="F120" i="2"/>
  <c r="A119" i="5" s="1"/>
  <c r="F72" i="2"/>
  <c r="A71" i="5" s="1"/>
  <c r="F68" i="2"/>
  <c r="A67" i="5" s="1"/>
  <c r="F64" i="2"/>
  <c r="A63" i="5" s="1"/>
  <c r="F60" i="2"/>
  <c r="A59" i="5" s="1"/>
  <c r="F56" i="2"/>
  <c r="A55" i="5" s="1"/>
  <c r="F4" i="2"/>
  <c r="A3" i="5" s="1"/>
  <c r="F403" i="2"/>
  <c r="A402" i="5" s="1"/>
  <c r="F395" i="2"/>
  <c r="A394" i="5" s="1"/>
  <c r="F387" i="2"/>
  <c r="A386" i="5" s="1"/>
  <c r="F379" i="2"/>
  <c r="A378" i="5" s="1"/>
  <c r="F371" i="2"/>
  <c r="A370" i="5" s="1"/>
  <c r="F363" i="2"/>
  <c r="A362" i="5" s="1"/>
  <c r="F355" i="2"/>
  <c r="A354" i="5" s="1"/>
  <c r="F347" i="2"/>
  <c r="A346" i="5" s="1"/>
  <c r="F336" i="2"/>
  <c r="A335" i="5" s="1"/>
  <c r="F326" i="2"/>
  <c r="A325" i="5" s="1"/>
  <c r="F315" i="2"/>
  <c r="A314" i="5" s="1"/>
  <c r="F304" i="2"/>
  <c r="A303" i="5" s="1"/>
  <c r="F294" i="2"/>
  <c r="A293" i="5" s="1"/>
  <c r="F283" i="2"/>
  <c r="A282" i="5" s="1"/>
  <c r="F272" i="2"/>
  <c r="A271" i="5" s="1"/>
  <c r="F262" i="2"/>
  <c r="A261" i="5" s="1"/>
  <c r="F251" i="2"/>
  <c r="A250" i="5" s="1"/>
  <c r="F208" i="2"/>
  <c r="A207" i="5" s="1"/>
  <c r="F193" i="2"/>
  <c r="A192" i="5" s="1"/>
  <c r="F180" i="2"/>
  <c r="A179" i="5" s="1"/>
  <c r="F165" i="2"/>
  <c r="A164" i="5" s="1"/>
  <c r="F108" i="2"/>
  <c r="A107" i="5" s="1"/>
  <c r="F80" i="2"/>
  <c r="A79" i="5" s="1"/>
  <c r="F52" i="2"/>
  <c r="A51" i="5" s="1"/>
  <c r="F282" i="2"/>
  <c r="A281" i="5" s="1"/>
  <c r="F266" i="2"/>
  <c r="A265" i="5" s="1"/>
  <c r="F246" i="2"/>
  <c r="A245" i="5" s="1"/>
  <c r="F238" i="2"/>
  <c r="A237" i="5" s="1"/>
  <c r="F230" i="2"/>
  <c r="A229" i="5" s="1"/>
  <c r="F222" i="2"/>
  <c r="A221" i="5" s="1"/>
  <c r="F214" i="2"/>
  <c r="A213" i="5" s="1"/>
  <c r="F206" i="2"/>
  <c r="A205" i="5" s="1"/>
  <c r="F202" i="2"/>
  <c r="A201" i="5" s="1"/>
  <c r="F198" i="2"/>
  <c r="A197" i="5" s="1"/>
  <c r="F194" i="2"/>
  <c r="A193" i="5" s="1"/>
  <c r="F186" i="2"/>
  <c r="A185" i="5" s="1"/>
  <c r="F182" i="2"/>
  <c r="A181" i="5" s="1"/>
  <c r="F174" i="2"/>
  <c r="A173" i="5" s="1"/>
  <c r="F166" i="2"/>
  <c r="A165" i="5" s="1"/>
  <c r="F162" i="2"/>
  <c r="A161" i="5" s="1"/>
  <c r="F138" i="2"/>
  <c r="A137" i="5" s="1"/>
  <c r="F130" i="2"/>
  <c r="A129" i="5" s="1"/>
  <c r="F122" i="2"/>
  <c r="A121" i="5" s="1"/>
  <c r="F98" i="2"/>
  <c r="A97" i="5" s="1"/>
  <c r="F82" i="2"/>
  <c r="A81" i="5" s="1"/>
  <c r="F66" i="2"/>
  <c r="A65" i="5" s="1"/>
  <c r="F34" i="2"/>
  <c r="A33" i="5" s="1"/>
  <c r="F345" i="2"/>
  <c r="A344" i="5" s="1"/>
  <c r="F341" i="2"/>
  <c r="A340" i="5" s="1"/>
  <c r="F337" i="2"/>
  <c r="A336" i="5" s="1"/>
  <c r="F333" i="2"/>
  <c r="A332" i="5" s="1"/>
  <c r="F329" i="2"/>
  <c r="A328" i="5" s="1"/>
  <c r="F325" i="2"/>
  <c r="A324" i="5" s="1"/>
  <c r="F321" i="2"/>
  <c r="A320" i="5" s="1"/>
  <c r="F317" i="2"/>
  <c r="A316" i="5" s="1"/>
  <c r="F313" i="2"/>
  <c r="A312" i="5" s="1"/>
  <c r="B308" i="5"/>
  <c r="F309" i="2"/>
  <c r="A308" i="5" s="1"/>
  <c r="F305" i="2"/>
  <c r="A304" i="5" s="1"/>
  <c r="F301" i="2"/>
  <c r="A300" i="5" s="1"/>
  <c r="F297" i="2"/>
  <c r="A296" i="5" s="1"/>
  <c r="F293" i="2"/>
  <c r="A292" i="5" s="1"/>
  <c r="F289" i="2"/>
  <c r="A288" i="5" s="1"/>
  <c r="F285" i="2"/>
  <c r="A284" i="5" s="1"/>
  <c r="F281" i="2"/>
  <c r="A280" i="5" s="1"/>
  <c r="F277" i="2"/>
  <c r="A276" i="5" s="1"/>
  <c r="F273" i="2"/>
  <c r="A272" i="5" s="1"/>
  <c r="F269" i="2"/>
  <c r="A268" i="5" s="1"/>
  <c r="F265" i="2"/>
  <c r="A264" i="5" s="1"/>
  <c r="F261" i="2"/>
  <c r="A260" i="5" s="1"/>
  <c r="B256" i="5"/>
  <c r="F257" i="2"/>
  <c r="A256" i="5" s="1"/>
  <c r="F253" i="2"/>
  <c r="A252" i="5" s="1"/>
  <c r="F249" i="2"/>
  <c r="A248" i="5" s="1"/>
  <c r="F245" i="2"/>
  <c r="A244" i="5" s="1"/>
  <c r="F241" i="2"/>
  <c r="A240" i="5" s="1"/>
  <c r="F237" i="2"/>
  <c r="A236" i="5" s="1"/>
  <c r="F189" i="2"/>
  <c r="A188" i="5" s="1"/>
  <c r="B184" i="5"/>
  <c r="F185" i="2"/>
  <c r="A184" i="5" s="1"/>
  <c r="F181" i="2"/>
  <c r="A180" i="5" s="1"/>
  <c r="F177" i="2"/>
  <c r="A176" i="5" s="1"/>
  <c r="F173" i="2"/>
  <c r="A172" i="5" s="1"/>
  <c r="F157" i="2"/>
  <c r="A156" i="5" s="1"/>
  <c r="F125" i="2"/>
  <c r="A124" i="5" s="1"/>
  <c r="F332" i="2"/>
  <c r="A331" i="5" s="1"/>
  <c r="F316" i="2"/>
  <c r="A315" i="5" s="1"/>
  <c r="F308" i="2"/>
  <c r="A307" i="5" s="1"/>
  <c r="F292" i="2"/>
  <c r="A291" i="5" s="1"/>
  <c r="F389" i="2"/>
  <c r="A388" i="5" s="1"/>
  <c r="F373" i="2"/>
  <c r="A372" i="5" s="1"/>
  <c r="F349" i="2"/>
  <c r="A348" i="5" s="1"/>
  <c r="F296" i="2"/>
  <c r="A295" i="5" s="1"/>
  <c r="F254" i="2"/>
  <c r="A253" i="5" s="1"/>
  <c r="F276" i="2"/>
  <c r="A275" i="5" s="1"/>
  <c r="F260" i="2"/>
  <c r="A259" i="5" s="1"/>
  <c r="F232" i="2"/>
  <c r="A231" i="5" s="1"/>
  <c r="F224" i="2"/>
  <c r="A223" i="5" s="1"/>
  <c r="F216" i="2"/>
  <c r="A215" i="5" s="1"/>
  <c r="F168" i="2"/>
  <c r="A167" i="5" s="1"/>
  <c r="F164" i="2"/>
  <c r="A163" i="5" s="1"/>
  <c r="F160" i="2"/>
  <c r="A159" i="5" s="1"/>
  <c r="F156" i="2"/>
  <c r="A155" i="5" s="1"/>
  <c r="F152" i="2"/>
  <c r="A151" i="5" s="1"/>
  <c r="F104" i="2"/>
  <c r="A103" i="5" s="1"/>
  <c r="F100" i="2"/>
  <c r="A99" i="5" s="1"/>
  <c r="F96" i="2"/>
  <c r="A95" i="5" s="1"/>
  <c r="F92" i="2"/>
  <c r="A91" i="5" s="1"/>
  <c r="F88" i="2"/>
  <c r="A87" i="5" s="1"/>
  <c r="F40" i="2"/>
  <c r="A39" i="5" s="1"/>
  <c r="F36" i="2"/>
  <c r="A35" i="5" s="1"/>
  <c r="F32" i="2"/>
  <c r="A31" i="5" s="1"/>
  <c r="F28" i="2"/>
  <c r="A27" i="5" s="1"/>
  <c r="F24" i="2"/>
  <c r="A23" i="5" s="1"/>
  <c r="F8" i="2"/>
  <c r="A7" i="5" s="1"/>
  <c r="F243" i="2"/>
  <c r="A242" i="5" s="1"/>
  <c r="F235" i="2"/>
  <c r="A234" i="5" s="1"/>
  <c r="F231" i="2"/>
  <c r="A230" i="5" s="1"/>
  <c r="F227" i="2"/>
  <c r="A226" i="5" s="1"/>
  <c r="F211" i="2"/>
  <c r="A210" i="5" s="1"/>
  <c r="F203" i="2"/>
  <c r="A202" i="5" s="1"/>
  <c r="F199" i="2"/>
  <c r="A198" i="5" s="1"/>
  <c r="F195" i="2"/>
  <c r="A194" i="5" s="1"/>
  <c r="F167" i="2"/>
  <c r="A166" i="5" s="1"/>
  <c r="F103" i="2"/>
  <c r="A102" i="5" s="1"/>
  <c r="F39" i="2"/>
  <c r="A38" i="5" s="1"/>
  <c r="F394" i="2"/>
  <c r="A393" i="5" s="1"/>
  <c r="B393" i="5"/>
  <c r="F378" i="2"/>
  <c r="A377" i="5" s="1"/>
  <c r="F362" i="2"/>
  <c r="A361" i="5" s="1"/>
  <c r="F350" i="2"/>
  <c r="A349" i="5" s="1"/>
  <c r="F346" i="2"/>
  <c r="A345" i="5" s="1"/>
  <c r="F330" i="2"/>
  <c r="A329" i="5" s="1"/>
  <c r="F314" i="2"/>
  <c r="A313" i="5" s="1"/>
  <c r="B313" i="5"/>
  <c r="F306" i="2"/>
  <c r="A305" i="5" s="1"/>
  <c r="F298" i="2"/>
  <c r="A297" i="5" s="1"/>
  <c r="B297" i="5"/>
  <c r="F290" i="2"/>
  <c r="A289" i="5" s="1"/>
  <c r="B381" i="5"/>
  <c r="B357" i="5"/>
  <c r="B337" i="5"/>
  <c r="F409" i="2"/>
  <c r="F401" i="2"/>
  <c r="A400" i="5" s="1"/>
  <c r="F393" i="2"/>
  <c r="A392" i="5" s="1"/>
  <c r="F385" i="2"/>
  <c r="A384" i="5" s="1"/>
  <c r="F377" i="2"/>
  <c r="A376" i="5" s="1"/>
  <c r="F369" i="2"/>
  <c r="A368" i="5" s="1"/>
  <c r="F361" i="2"/>
  <c r="A360" i="5" s="1"/>
  <c r="F353" i="2"/>
  <c r="A352" i="5" s="1"/>
  <c r="F344" i="2"/>
  <c r="A343" i="5" s="1"/>
  <c r="F334" i="2"/>
  <c r="A333" i="5" s="1"/>
  <c r="F323" i="2"/>
  <c r="A322" i="5" s="1"/>
  <c r="F312" i="2"/>
  <c r="A311" i="5" s="1"/>
  <c r="F302" i="2"/>
  <c r="A301" i="5" s="1"/>
  <c r="F280" i="2"/>
  <c r="A279" i="5" s="1"/>
  <c r="F270" i="2"/>
  <c r="A269" i="5" s="1"/>
  <c r="F259" i="2"/>
  <c r="A258" i="5" s="1"/>
  <c r="F233" i="2"/>
  <c r="A232" i="5" s="1"/>
  <c r="F219" i="2"/>
  <c r="A218" i="5" s="1"/>
  <c r="F176" i="2"/>
  <c r="A175" i="5" s="1"/>
  <c r="F148" i="2"/>
  <c r="A147" i="5" s="1"/>
  <c r="F76" i="2"/>
  <c r="A75" i="5" s="1"/>
  <c r="F48" i="2"/>
  <c r="A47" i="5" s="1"/>
  <c r="F20" i="2"/>
  <c r="A19" i="5" s="1"/>
  <c r="B319" i="5"/>
  <c r="B295" i="5"/>
  <c r="B287" i="5"/>
  <c r="B58" i="5"/>
  <c r="B18" i="5"/>
  <c r="B220" i="5"/>
  <c r="B158" i="5"/>
  <c r="B279" i="5"/>
  <c r="B239" i="5"/>
  <c r="B223" i="5"/>
  <c r="B207" i="5"/>
  <c r="B199" i="5"/>
  <c r="B179" i="5"/>
  <c r="B151" i="5"/>
  <c r="B160" i="5"/>
  <c r="B104" i="5"/>
  <c r="B48" i="5"/>
  <c r="B40" i="5"/>
  <c r="B16" i="5"/>
  <c r="B346" i="5"/>
  <c r="B330" i="5"/>
  <c r="B314" i="5"/>
  <c r="B166" i="5"/>
  <c r="I153" i="2" l="1"/>
  <c r="D152" i="5" s="1"/>
  <c r="G138" i="2"/>
  <c r="I234" i="2"/>
  <c r="D233" i="5" s="1"/>
  <c r="I187" i="2"/>
  <c r="D186" i="5" s="1"/>
  <c r="H189" i="2"/>
  <c r="C188" i="5" s="1"/>
  <c r="I255" i="2"/>
  <c r="D254" i="5" s="1"/>
  <c r="H65" i="2"/>
  <c r="C64" i="5" s="1"/>
  <c r="G177" i="2"/>
  <c r="I273" i="2"/>
  <c r="D272" i="5" s="1"/>
  <c r="H22" i="2"/>
  <c r="C21" i="5" s="1"/>
  <c r="G22" i="2"/>
  <c r="B21" i="5" s="1"/>
  <c r="H93" i="2"/>
  <c r="C92" i="5" s="1"/>
  <c r="G24" i="2"/>
  <c r="B23" i="5" s="1"/>
  <c r="G71" i="2"/>
  <c r="G402" i="2"/>
  <c r="B401" i="5" s="1"/>
  <c r="H40" i="2"/>
  <c r="C39" i="5" s="1"/>
  <c r="G94" i="2"/>
  <c r="G348" i="2"/>
  <c r="B347" i="5" s="1"/>
  <c r="I361" i="2"/>
  <c r="D360" i="5" s="1"/>
  <c r="G263" i="2"/>
  <c r="B262" i="5" s="1"/>
  <c r="G137" i="2"/>
  <c r="H227" i="2"/>
  <c r="C226" i="5" s="1"/>
  <c r="H350" i="2"/>
  <c r="C349" i="5" s="1"/>
  <c r="I47" i="2"/>
  <c r="D46" i="5" s="1"/>
  <c r="G98" i="2"/>
  <c r="B97" i="5" s="1"/>
  <c r="H97" i="2"/>
  <c r="C96" i="5" s="1"/>
  <c r="H63" i="2"/>
  <c r="C62" i="5" s="1"/>
  <c r="I24" i="2"/>
  <c r="D23" i="5" s="1"/>
  <c r="I92" i="2"/>
  <c r="D91" i="5" s="1"/>
  <c r="I63" i="2"/>
  <c r="D62" i="5" s="1"/>
  <c r="H230" i="2"/>
  <c r="C229" i="5" s="1"/>
  <c r="I308" i="2"/>
  <c r="D307" i="5" s="1"/>
  <c r="H192" i="2"/>
  <c r="C191" i="5" s="1"/>
  <c r="H81" i="2"/>
  <c r="C80" i="5" s="1"/>
  <c r="G107" i="2"/>
  <c r="B106" i="5" s="1"/>
  <c r="H148" i="2"/>
  <c r="C147" i="5" s="1"/>
  <c r="I38" i="2"/>
  <c r="D37" i="5" s="1"/>
  <c r="H143" i="2"/>
  <c r="C142" i="5" s="1"/>
  <c r="G188" i="2"/>
  <c r="H147" i="2"/>
  <c r="C146" i="5" s="1"/>
  <c r="G75" i="2"/>
  <c r="B74" i="5" s="1"/>
  <c r="H56" i="2"/>
  <c r="C55" i="5" s="1"/>
  <c r="I152" i="2"/>
  <c r="D151" i="5" s="1"/>
  <c r="H364" i="2"/>
  <c r="C363" i="5" s="1"/>
  <c r="H361" i="2"/>
  <c r="C360" i="5" s="1"/>
  <c r="H170" i="2"/>
  <c r="C169" i="5" s="1"/>
  <c r="G275" i="2"/>
  <c r="B274" i="5" s="1"/>
  <c r="H62" i="2"/>
  <c r="C61" i="5" s="1"/>
  <c r="G128" i="2"/>
  <c r="H48" i="2"/>
  <c r="C47" i="5" s="1"/>
  <c r="G337" i="2"/>
  <c r="I65" i="2"/>
  <c r="D64" i="5" s="1"/>
  <c r="G150" i="2"/>
  <c r="B149" i="5" s="1"/>
  <c r="H244" i="2"/>
  <c r="C243" i="5" s="1"/>
  <c r="H156" i="2"/>
  <c r="C155" i="5" s="1"/>
  <c r="H334" i="2"/>
  <c r="C333" i="5" s="1"/>
  <c r="G354" i="2"/>
  <c r="B353" i="5" s="1"/>
  <c r="G88" i="2"/>
  <c r="B87" i="5" s="1"/>
  <c r="H269" i="2"/>
  <c r="C268" i="5" s="1"/>
  <c r="I81" i="2"/>
  <c r="D80" i="5" s="1"/>
  <c r="G30" i="2"/>
  <c r="H260" i="2"/>
  <c r="C259" i="5" s="1"/>
  <c r="I261" i="2"/>
  <c r="D260" i="5" s="1"/>
  <c r="I350" i="2"/>
  <c r="D349" i="5" s="1"/>
  <c r="G35" i="2"/>
  <c r="B34" i="5" s="1"/>
  <c r="G187" i="2"/>
  <c r="B186" i="5" s="1"/>
  <c r="G250" i="2"/>
  <c r="H369" i="2"/>
  <c r="C368" i="5" s="1"/>
  <c r="G332" i="2"/>
  <c r="B331" i="5" s="1"/>
  <c r="W13" i="5"/>
  <c r="T8" i="5"/>
  <c r="T16" i="5" s="1"/>
  <c r="H43" i="2"/>
  <c r="C42" i="5" s="1"/>
  <c r="G353" i="2"/>
  <c r="B352" i="5" s="1"/>
  <c r="H307" i="2"/>
  <c r="C306" i="5" s="1"/>
  <c r="G197" i="2"/>
  <c r="B196" i="5" s="1"/>
  <c r="I93" i="2"/>
  <c r="D92" i="5" s="1"/>
  <c r="H251" i="2"/>
  <c r="C250" i="5" s="1"/>
  <c r="H261" i="2"/>
  <c r="C260" i="5" s="1"/>
  <c r="G251" i="2"/>
  <c r="B250" i="5" s="1"/>
  <c r="G155" i="2"/>
  <c r="G77" i="2"/>
  <c r="H332" i="2"/>
  <c r="C331" i="5" s="1"/>
  <c r="I358" i="2"/>
  <c r="D357" i="5" s="1"/>
  <c r="G33" i="2"/>
  <c r="B32" i="5" s="1"/>
  <c r="H348" i="2"/>
  <c r="C347" i="5" s="1"/>
  <c r="H13" i="2"/>
  <c r="C12" i="5" s="1"/>
  <c r="I57" i="2"/>
  <c r="D56" i="5" s="1"/>
  <c r="G92" i="2"/>
  <c r="B91" i="5" s="1"/>
  <c r="H279" i="2"/>
  <c r="C278" i="5" s="1"/>
  <c r="H152" i="2"/>
  <c r="C151" i="5" s="1"/>
  <c r="G232" i="2"/>
  <c r="B231" i="5" s="1"/>
  <c r="I40" i="2"/>
  <c r="D39" i="5" s="1"/>
  <c r="H57" i="2"/>
  <c r="C56" i="5" s="1"/>
  <c r="H47" i="2"/>
  <c r="C46" i="5" s="1"/>
  <c r="G261" i="2"/>
  <c r="H360" i="2"/>
  <c r="C359" i="5" s="1"/>
  <c r="G66" i="2"/>
  <c r="I154" i="2"/>
  <c r="D153" i="5" s="1"/>
  <c r="B310" i="5"/>
  <c r="G311" i="2"/>
  <c r="I348" i="2"/>
  <c r="D347" i="5" s="1"/>
  <c r="G203" i="2"/>
  <c r="B202" i="5" s="1"/>
  <c r="I279" i="2"/>
  <c r="D278" i="5" s="1"/>
  <c r="I156" i="2"/>
  <c r="D155" i="5" s="1"/>
  <c r="I192" i="2"/>
  <c r="D191" i="5" s="1"/>
  <c r="G156" i="2"/>
  <c r="B155" i="5" s="1"/>
  <c r="G269" i="2"/>
  <c r="B268" i="5" s="1"/>
  <c r="I143" i="2"/>
  <c r="D142" i="5" s="1"/>
  <c r="I97" i="2"/>
  <c r="D96" i="5" s="1"/>
  <c r="I260" i="2"/>
  <c r="D259" i="5" s="1"/>
  <c r="H246" i="2"/>
  <c r="C245" i="5" s="1"/>
  <c r="I73" i="2"/>
  <c r="D72" i="5" s="1"/>
  <c r="I135" i="2"/>
  <c r="D134" i="5" s="1"/>
  <c r="G198" i="2"/>
  <c r="I22" i="2"/>
  <c r="D21" i="5" s="1"/>
  <c r="I188" i="2"/>
  <c r="D187" i="5" s="1"/>
  <c r="I13" i="2"/>
  <c r="D12" i="5" s="1"/>
  <c r="H92" i="2"/>
  <c r="C91" i="5" s="1"/>
  <c r="G65" i="2"/>
  <c r="B64" i="5" s="1"/>
  <c r="I244" i="2"/>
  <c r="D243" i="5" s="1"/>
  <c r="I230" i="2"/>
  <c r="D229" i="5" s="1"/>
  <c r="H98" i="2"/>
  <c r="C97" i="5" s="1"/>
  <c r="I251" i="2"/>
  <c r="D250" i="5" s="1"/>
  <c r="G319" i="2"/>
  <c r="B318" i="5" s="1"/>
  <c r="I148" i="2"/>
  <c r="D147" i="5" s="1"/>
  <c r="G230" i="2"/>
  <c r="I176" i="2"/>
  <c r="D175" i="5" s="1"/>
  <c r="G192" i="2"/>
  <c r="B191" i="5" s="1"/>
  <c r="H250" i="2"/>
  <c r="C249" i="5" s="1"/>
  <c r="H268" i="2"/>
  <c r="C267" i="5" s="1"/>
  <c r="H46" i="2"/>
  <c r="C45" i="5" s="1"/>
  <c r="G47" i="2"/>
  <c r="B46" i="5" s="1"/>
  <c r="G279" i="2"/>
  <c r="B278" i="5" s="1"/>
  <c r="I180" i="2"/>
  <c r="D179" i="5" s="1"/>
  <c r="I286" i="2"/>
  <c r="D285" i="5" s="1"/>
  <c r="G51" i="2"/>
  <c r="G13" i="2"/>
  <c r="G113" i="2"/>
  <c r="B112" i="5" s="1"/>
  <c r="H371" i="2"/>
  <c r="C370" i="5" s="1"/>
  <c r="I213" i="2"/>
  <c r="D212" i="5" s="1"/>
  <c r="B294" i="5"/>
  <c r="G295" i="2"/>
  <c r="B4" i="5"/>
  <c r="G6" i="2"/>
  <c r="G70" i="2"/>
  <c r="B132" i="5"/>
  <c r="G134" i="2"/>
  <c r="G196" i="2"/>
  <c r="B195" i="5" s="1"/>
  <c r="G346" i="2"/>
  <c r="I36" i="2"/>
  <c r="D35" i="5" s="1"/>
  <c r="H116" i="2"/>
  <c r="C115" i="5" s="1"/>
  <c r="G182" i="2"/>
  <c r="B181" i="5" s="1"/>
  <c r="G60" i="2"/>
  <c r="B59" i="5" s="1"/>
  <c r="G292" i="2"/>
  <c r="B291" i="5" s="1"/>
  <c r="H405" i="2"/>
  <c r="C404" i="5" s="1"/>
  <c r="I393" i="2"/>
  <c r="D392" i="5" s="1"/>
  <c r="I331" i="2"/>
  <c r="D330" i="5" s="1"/>
  <c r="I5" i="2"/>
  <c r="I229" i="2"/>
  <c r="D228" i="5" s="1"/>
  <c r="I150" i="2"/>
  <c r="D149" i="5" s="1"/>
  <c r="I215" i="2"/>
  <c r="D214" i="5" s="1"/>
  <c r="G392" i="2"/>
  <c r="I263" i="2"/>
  <c r="D262" i="5" s="1"/>
  <c r="H77" i="2"/>
  <c r="C76" i="5" s="1"/>
  <c r="I79" i="2"/>
  <c r="D78" i="5" s="1"/>
  <c r="I178" i="2"/>
  <c r="D177" i="5" s="1"/>
  <c r="I333" i="2"/>
  <c r="D332" i="5" s="1"/>
  <c r="G272" i="2"/>
  <c r="B271" i="5" s="1"/>
  <c r="G12" i="2"/>
  <c r="H15" i="2"/>
  <c r="C14" i="5" s="1"/>
  <c r="H319" i="2"/>
  <c r="C318" i="5" s="1"/>
  <c r="H137" i="2"/>
  <c r="C136" i="5" s="1"/>
  <c r="I233" i="2"/>
  <c r="D232" i="5" s="1"/>
  <c r="G283" i="2"/>
  <c r="B282" i="5" s="1"/>
  <c r="I270" i="2"/>
  <c r="D269" i="5" s="1"/>
  <c r="G32" i="2"/>
  <c r="H242" i="2"/>
  <c r="C241" i="5" s="1"/>
  <c r="H288" i="2"/>
  <c r="C287" i="5" s="1"/>
  <c r="I368" i="2"/>
  <c r="D367" i="5" s="1"/>
  <c r="G42" i="2"/>
  <c r="H218" i="2"/>
  <c r="C217" i="5" s="1"/>
  <c r="I171" i="2"/>
  <c r="D170" i="5" s="1"/>
  <c r="I44" i="2"/>
  <c r="D43" i="5" s="1"/>
  <c r="H309" i="2"/>
  <c r="C308" i="5" s="1"/>
  <c r="H344" i="2"/>
  <c r="C343" i="5" s="1"/>
  <c r="G377" i="2"/>
  <c r="B376" i="5" s="1"/>
  <c r="G321" i="2"/>
  <c r="B320" i="5" s="1"/>
  <c r="I11" i="2"/>
  <c r="D10" i="5" s="1"/>
  <c r="H155" i="2"/>
  <c r="C154" i="5" s="1"/>
  <c r="H61" i="2"/>
  <c r="C60" i="5" s="1"/>
  <c r="H95" i="2"/>
  <c r="C94" i="5" s="1"/>
  <c r="H359" i="2"/>
  <c r="C358" i="5" s="1"/>
  <c r="I49" i="2"/>
  <c r="D48" i="5" s="1"/>
  <c r="H177" i="2"/>
  <c r="C176" i="5" s="1"/>
  <c r="I257" i="2"/>
  <c r="D256" i="5" s="1"/>
  <c r="B227" i="5"/>
  <c r="G228" i="2"/>
  <c r="I191" i="2"/>
  <c r="D190" i="5" s="1"/>
  <c r="I364" i="2"/>
  <c r="D363" i="5" s="1"/>
  <c r="G112" i="2"/>
  <c r="I227" i="2"/>
  <c r="D226" i="5" s="1"/>
  <c r="G350" i="2"/>
  <c r="B349" i="5" s="1"/>
  <c r="G256" i="2"/>
  <c r="B255" i="5" s="1"/>
  <c r="G367" i="2"/>
  <c r="B366" i="5" s="1"/>
  <c r="H73" i="2"/>
  <c r="C72" i="5" s="1"/>
  <c r="I340" i="2"/>
  <c r="D339" i="5" s="1"/>
  <c r="I328" i="2"/>
  <c r="D327" i="5" s="1"/>
  <c r="G361" i="2"/>
  <c r="B360" i="5" s="1"/>
  <c r="G170" i="2"/>
  <c r="H267" i="2"/>
  <c r="C266" i="5" s="1"/>
  <c r="G140" i="2"/>
  <c r="H207" i="2"/>
  <c r="C206" i="5" s="1"/>
  <c r="H289" i="2"/>
  <c r="C288" i="5" s="1"/>
  <c r="I369" i="2"/>
  <c r="D368" i="5" s="1"/>
  <c r="H75" i="2"/>
  <c r="C74" i="5" s="1"/>
  <c r="H322" i="2"/>
  <c r="C321" i="5" s="1"/>
  <c r="I62" i="2"/>
  <c r="D61" i="5" s="1"/>
  <c r="H295" i="2"/>
  <c r="C294" i="5" s="1"/>
  <c r="G391" i="2"/>
  <c r="B390" i="5" s="1"/>
  <c r="I113" i="2"/>
  <c r="D112" i="5" s="1"/>
  <c r="G209" i="2"/>
  <c r="I130" i="2"/>
  <c r="D129" i="5" s="1"/>
  <c r="B326" i="5"/>
  <c r="G327" i="2"/>
  <c r="B37" i="5"/>
  <c r="G38" i="2"/>
  <c r="G68" i="2"/>
  <c r="H164" i="2"/>
  <c r="C163" i="5" s="1"/>
  <c r="I246" i="2"/>
  <c r="D245" i="5" s="1"/>
  <c r="G373" i="2"/>
  <c r="G7" i="2"/>
  <c r="G43" i="2"/>
  <c r="B42" i="5" s="1"/>
  <c r="G79" i="2"/>
  <c r="B78" i="5" s="1"/>
  <c r="G115" i="2"/>
  <c r="B114" i="5" s="1"/>
  <c r="G151" i="2"/>
  <c r="B150" i="5" s="1"/>
  <c r="G191" i="2"/>
  <c r="B190" i="5" s="1"/>
  <c r="G5" i="2"/>
  <c r="G73" i="2"/>
  <c r="B72" i="5" s="1"/>
  <c r="G141" i="2"/>
  <c r="B140" i="5" s="1"/>
  <c r="H314" i="2"/>
  <c r="C313" i="5" s="1"/>
  <c r="I164" i="2"/>
  <c r="D163" i="5" s="1"/>
  <c r="H276" i="2"/>
  <c r="C275" i="5" s="1"/>
  <c r="G56" i="2"/>
  <c r="I402" i="2"/>
  <c r="D401" i="5" s="1"/>
  <c r="G268" i="2"/>
  <c r="I142" i="2"/>
  <c r="D141" i="5" s="1"/>
  <c r="H191" i="2"/>
  <c r="C190" i="5" s="1"/>
  <c r="G195" i="2"/>
  <c r="B194" i="5" s="1"/>
  <c r="I379" i="2"/>
  <c r="D378" i="5" s="1"/>
  <c r="H85" i="2"/>
  <c r="C84" i="5" s="1"/>
  <c r="H197" i="2"/>
  <c r="C196" i="5" s="1"/>
  <c r="I277" i="2"/>
  <c r="D276" i="5" s="1"/>
  <c r="G246" i="2"/>
  <c r="I284" i="2"/>
  <c r="D283" i="5" s="1"/>
  <c r="H141" i="2"/>
  <c r="C140" i="5" s="1"/>
  <c r="I111" i="2"/>
  <c r="D110" i="5" s="1"/>
  <c r="I208" i="2"/>
  <c r="D207" i="5" s="1"/>
  <c r="I163" i="2"/>
  <c r="D162" i="5" s="1"/>
  <c r="G364" i="2"/>
  <c r="I172" i="2"/>
  <c r="D171" i="5" s="1"/>
  <c r="G227" i="2"/>
  <c r="H71" i="2"/>
  <c r="C70" i="5" s="1"/>
  <c r="H204" i="2"/>
  <c r="C203" i="5" s="1"/>
  <c r="I366" i="2"/>
  <c r="D365" i="5" s="1"/>
  <c r="H404" i="2"/>
  <c r="C403" i="5" s="1"/>
  <c r="I383" i="2"/>
  <c r="D382" i="5" s="1"/>
  <c r="I89" i="2"/>
  <c r="D88" i="5" s="1"/>
  <c r="H201" i="2"/>
  <c r="C200" i="5" s="1"/>
  <c r="G340" i="2"/>
  <c r="I159" i="2"/>
  <c r="D158" i="5" s="1"/>
  <c r="G328" i="2"/>
  <c r="B327" i="5" s="1"/>
  <c r="H67" i="2"/>
  <c r="C66" i="5" s="1"/>
  <c r="H336" i="2"/>
  <c r="C335" i="5" s="1"/>
  <c r="H10" i="2"/>
  <c r="C9" i="5" s="1"/>
  <c r="G90" i="2"/>
  <c r="I186" i="2"/>
  <c r="D185" i="5" s="1"/>
  <c r="H266" i="2"/>
  <c r="C265" i="5" s="1"/>
  <c r="I267" i="2"/>
  <c r="D266" i="5" s="1"/>
  <c r="H220" i="2"/>
  <c r="C219" i="5" s="1"/>
  <c r="I390" i="2"/>
  <c r="D389" i="5" s="1"/>
  <c r="I289" i="2"/>
  <c r="D288" i="5" s="1"/>
  <c r="G369" i="2"/>
  <c r="B368" i="5" s="1"/>
  <c r="I75" i="2"/>
  <c r="D74" i="5" s="1"/>
  <c r="H124" i="2"/>
  <c r="C123" i="5" s="1"/>
  <c r="H222" i="2"/>
  <c r="C221" i="5" s="1"/>
  <c r="I295" i="2"/>
  <c r="D294" i="5" s="1"/>
  <c r="I407" i="2"/>
  <c r="D406" i="5" s="1"/>
  <c r="H113" i="2"/>
  <c r="C112" i="5" s="1"/>
  <c r="H225" i="2"/>
  <c r="C224" i="5" s="1"/>
  <c r="H130" i="2"/>
  <c r="C129" i="5" s="1"/>
  <c r="G260" i="2"/>
  <c r="B259" i="5" s="1"/>
  <c r="I56" i="2"/>
  <c r="D55" i="5" s="1"/>
  <c r="I268" i="2"/>
  <c r="D267" i="5" s="1"/>
  <c r="H142" i="2"/>
  <c r="C141" i="5" s="1"/>
  <c r="H208" i="2"/>
  <c r="C207" i="5" s="1"/>
  <c r="I46" i="2"/>
  <c r="D45" i="5" s="1"/>
  <c r="G46" i="2"/>
  <c r="B45" i="5" s="1"/>
  <c r="G110" i="2"/>
  <c r="B109" i="5" s="1"/>
  <c r="G4" i="2"/>
  <c r="B3" i="5" s="1"/>
  <c r="G164" i="2"/>
  <c r="B163" i="5" s="1"/>
  <c r="H135" i="2"/>
  <c r="C134" i="5" s="1"/>
  <c r="H120" i="2"/>
  <c r="C119" i="5" s="1"/>
  <c r="H402" i="2"/>
  <c r="C401" i="5" s="1"/>
  <c r="I307" i="2"/>
  <c r="D306" i="5" s="1"/>
  <c r="H286" i="2"/>
  <c r="C285" i="5" s="1"/>
  <c r="I258" i="2"/>
  <c r="D257" i="5" s="1"/>
  <c r="I299" i="2"/>
  <c r="D298" i="5" s="1"/>
  <c r="I197" i="2"/>
  <c r="D196" i="5" s="1"/>
  <c r="G277" i="2"/>
  <c r="H278" i="2"/>
  <c r="C277" i="5" s="1"/>
  <c r="H284" i="2"/>
  <c r="C283" i="5" s="1"/>
  <c r="I141" i="2"/>
  <c r="D140" i="5" s="1"/>
  <c r="H111" i="2"/>
  <c r="C110" i="5" s="1"/>
  <c r="H163" i="2"/>
  <c r="C162" i="5" s="1"/>
  <c r="H102" i="2"/>
  <c r="C101" i="5" s="1"/>
  <c r="H172" i="2"/>
  <c r="C171" i="5" s="1"/>
  <c r="I174" i="2"/>
  <c r="D173" i="5" s="1"/>
  <c r="I381" i="2"/>
  <c r="D380" i="5" s="1"/>
  <c r="I71" i="2"/>
  <c r="D70" i="5" s="1"/>
  <c r="I204" i="2"/>
  <c r="D203" i="5" s="1"/>
  <c r="H175" i="2"/>
  <c r="C174" i="5" s="1"/>
  <c r="H259" i="2"/>
  <c r="C258" i="5" s="1"/>
  <c r="H366" i="2"/>
  <c r="C365" i="5" s="1"/>
  <c r="G104" i="2"/>
  <c r="I404" i="2"/>
  <c r="D403" i="5" s="1"/>
  <c r="H383" i="2"/>
  <c r="C382" i="5" s="1"/>
  <c r="H89" i="2"/>
  <c r="C88" i="5" s="1"/>
  <c r="G281" i="2"/>
  <c r="H30" i="2"/>
  <c r="C29" i="5" s="1"/>
  <c r="I18" i="2"/>
  <c r="D17" i="5" s="1"/>
  <c r="I67" i="2"/>
  <c r="D66" i="5" s="1"/>
  <c r="I336" i="2"/>
  <c r="D335" i="5" s="1"/>
  <c r="G10" i="2"/>
  <c r="I106" i="2"/>
  <c r="D105" i="5" s="1"/>
  <c r="H186" i="2"/>
  <c r="C185" i="5" s="1"/>
  <c r="G267" i="2"/>
  <c r="B266" i="5" s="1"/>
  <c r="I220" i="2"/>
  <c r="D219" i="5" s="1"/>
  <c r="H390" i="2"/>
  <c r="C389" i="5" s="1"/>
  <c r="G289" i="2"/>
  <c r="I385" i="2"/>
  <c r="D384" i="5" s="1"/>
  <c r="I91" i="2"/>
  <c r="D90" i="5" s="1"/>
  <c r="I124" i="2"/>
  <c r="D123" i="5" s="1"/>
  <c r="I222" i="2"/>
  <c r="D221" i="5" s="1"/>
  <c r="H311" i="2"/>
  <c r="C310" i="5" s="1"/>
  <c r="H407" i="2"/>
  <c r="C406" i="5" s="1"/>
  <c r="I129" i="2"/>
  <c r="D128" i="5" s="1"/>
  <c r="I225" i="2"/>
  <c r="D224" i="5" s="1"/>
  <c r="G130" i="2"/>
  <c r="B129" i="5" s="1"/>
  <c r="I205" i="2"/>
  <c r="D204" i="5" s="1"/>
  <c r="H312" i="2"/>
  <c r="C311" i="5" s="1"/>
  <c r="I102" i="2"/>
  <c r="D101" i="5" s="1"/>
  <c r="G172" i="2"/>
  <c r="B171" i="5" s="1"/>
  <c r="G174" i="2"/>
  <c r="H87" i="2"/>
  <c r="C86" i="5" s="1"/>
  <c r="H387" i="2"/>
  <c r="C386" i="5" s="1"/>
  <c r="I175" i="2"/>
  <c r="D174" i="5" s="1"/>
  <c r="I259" i="2"/>
  <c r="D258" i="5" s="1"/>
  <c r="H184" i="2"/>
  <c r="C183" i="5" s="1"/>
  <c r="G404" i="2"/>
  <c r="B403" i="5" s="1"/>
  <c r="G50" i="2"/>
  <c r="B49" i="5" s="1"/>
  <c r="G383" i="2"/>
  <c r="B382" i="5" s="1"/>
  <c r="I30" i="2"/>
  <c r="D29" i="5" s="1"/>
  <c r="H18" i="2"/>
  <c r="C17" i="5" s="1"/>
  <c r="I131" i="2"/>
  <c r="D130" i="5" s="1"/>
  <c r="G336" i="2"/>
  <c r="B335" i="5" s="1"/>
  <c r="I26" i="2"/>
  <c r="D25" i="5" s="1"/>
  <c r="G186" i="2"/>
  <c r="H290" i="2"/>
  <c r="C289" i="5" s="1"/>
  <c r="H126" i="2"/>
  <c r="C125" i="5" s="1"/>
  <c r="I297" i="2"/>
  <c r="D296" i="5" s="1"/>
  <c r="I305" i="2"/>
  <c r="D304" i="5" s="1"/>
  <c r="H91" i="2"/>
  <c r="C90" i="5" s="1"/>
  <c r="G124" i="2"/>
  <c r="G222" i="2"/>
  <c r="I311" i="2"/>
  <c r="D310" i="5" s="1"/>
  <c r="G407" i="2"/>
  <c r="B406" i="5" s="1"/>
  <c r="G225" i="2"/>
  <c r="B224" i="5" s="1"/>
  <c r="I51" i="2"/>
  <c r="D50" i="5" s="1"/>
  <c r="I278" i="2"/>
  <c r="D277" i="5" s="1"/>
  <c r="G343" i="2"/>
  <c r="G54" i="2"/>
  <c r="B53" i="5" s="1"/>
  <c r="G118" i="2"/>
  <c r="B117" i="5" s="1"/>
  <c r="B243" i="5"/>
  <c r="G244" i="2"/>
  <c r="H330" i="2"/>
  <c r="C329" i="5" s="1"/>
  <c r="H100" i="2"/>
  <c r="C99" i="5" s="1"/>
  <c r="H180" i="2"/>
  <c r="C179" i="5" s="1"/>
  <c r="H118" i="2"/>
  <c r="C117" i="5" s="1"/>
  <c r="I167" i="2"/>
  <c r="D166" i="5" s="1"/>
  <c r="G120" i="2"/>
  <c r="I28" i="2"/>
  <c r="D27" i="5" s="1"/>
  <c r="G307" i="2"/>
  <c r="I285" i="2"/>
  <c r="D284" i="5" s="1"/>
  <c r="G286" i="2"/>
  <c r="I360" i="2"/>
  <c r="D359" i="5" s="1"/>
  <c r="G299" i="2"/>
  <c r="B298" i="5" s="1"/>
  <c r="H395" i="2"/>
  <c r="C394" i="5" s="1"/>
  <c r="I101" i="2"/>
  <c r="D100" i="5" s="1"/>
  <c r="H213" i="2"/>
  <c r="C212" i="5" s="1"/>
  <c r="G278" i="2"/>
  <c r="I248" i="2"/>
  <c r="D247" i="5" s="1"/>
  <c r="H291" i="2"/>
  <c r="C290" i="5" s="1"/>
  <c r="H205" i="2"/>
  <c r="C204" i="5" s="1"/>
  <c r="I239" i="2"/>
  <c r="D238" i="5" s="1"/>
  <c r="I312" i="2"/>
  <c r="D311" i="5" s="1"/>
  <c r="G380" i="2"/>
  <c r="B379" i="5" s="1"/>
  <c r="H166" i="2"/>
  <c r="C165" i="5" s="1"/>
  <c r="I323" i="2"/>
  <c r="D322" i="5" s="1"/>
  <c r="H341" i="2"/>
  <c r="C340" i="5" s="1"/>
  <c r="H397" i="2"/>
  <c r="C396" i="5" s="1"/>
  <c r="I87" i="2"/>
  <c r="D86" i="5" s="1"/>
  <c r="I387" i="2"/>
  <c r="D386" i="5" s="1"/>
  <c r="I374" i="2"/>
  <c r="D373" i="5" s="1"/>
  <c r="G259" i="2"/>
  <c r="B258" i="5" s="1"/>
  <c r="I184" i="2"/>
  <c r="D183" i="5" s="1"/>
  <c r="I238" i="2"/>
  <c r="D237" i="5" s="1"/>
  <c r="H35" i="2"/>
  <c r="C34" i="5" s="1"/>
  <c r="I399" i="2"/>
  <c r="D398" i="5" s="1"/>
  <c r="I110" i="2"/>
  <c r="D109" i="5" s="1"/>
  <c r="G18" i="2"/>
  <c r="H131" i="2"/>
  <c r="C130" i="5" s="1"/>
  <c r="H352" i="2"/>
  <c r="C351" i="5" s="1"/>
  <c r="H26" i="2"/>
  <c r="C25" i="5" s="1"/>
  <c r="G106" i="2"/>
  <c r="B105" i="5" s="1"/>
  <c r="I202" i="2"/>
  <c r="D201" i="5" s="1"/>
  <c r="H282" i="2"/>
  <c r="C281" i="5" s="1"/>
  <c r="I290" i="2"/>
  <c r="D289" i="5" s="1"/>
  <c r="I126" i="2"/>
  <c r="D125" i="5" s="1"/>
  <c r="H297" i="2"/>
  <c r="C296" i="5" s="1"/>
  <c r="H305" i="2"/>
  <c r="C304" i="5" s="1"/>
  <c r="G385" i="2"/>
  <c r="B384" i="5" s="1"/>
  <c r="H107" i="2"/>
  <c r="C106" i="5" s="1"/>
  <c r="I339" i="2"/>
  <c r="D338" i="5" s="1"/>
  <c r="I357" i="2"/>
  <c r="D356" i="5" s="1"/>
  <c r="I327" i="2"/>
  <c r="D326" i="5" s="1"/>
  <c r="I17" i="2"/>
  <c r="D16" i="5" s="1"/>
  <c r="I145" i="2"/>
  <c r="D144" i="5" s="1"/>
  <c r="H241" i="2"/>
  <c r="C240" i="5" s="1"/>
  <c r="H51" i="2"/>
  <c r="C50" i="5" s="1"/>
  <c r="G287" i="2"/>
  <c r="B286" i="5" s="1"/>
  <c r="G205" i="2"/>
  <c r="I341" i="2"/>
  <c r="D340" i="5" s="1"/>
  <c r="G387" i="2"/>
  <c r="B386" i="5" s="1"/>
  <c r="H374" i="2"/>
  <c r="C373" i="5" s="1"/>
  <c r="H238" i="2"/>
  <c r="C237" i="5" s="1"/>
  <c r="I35" i="2"/>
  <c r="D34" i="5" s="1"/>
  <c r="H399" i="2"/>
  <c r="C398" i="5" s="1"/>
  <c r="G219" i="2"/>
  <c r="B218" i="5" s="1"/>
  <c r="G326" i="2"/>
  <c r="B325" i="5" s="1"/>
  <c r="I146" i="2"/>
  <c r="D145" i="5" s="1"/>
  <c r="H243" i="2"/>
  <c r="C242" i="5" s="1"/>
  <c r="I352" i="2"/>
  <c r="D351" i="5" s="1"/>
  <c r="G26" i="2"/>
  <c r="H202" i="2"/>
  <c r="C201" i="5" s="1"/>
  <c r="G290" i="2"/>
  <c r="I254" i="2"/>
  <c r="D253" i="5" s="1"/>
  <c r="G297" i="2"/>
  <c r="G305" i="2"/>
  <c r="I401" i="2"/>
  <c r="D400" i="5" s="1"/>
  <c r="I107" i="2"/>
  <c r="D106" i="5" s="1"/>
  <c r="H339" i="2"/>
  <c r="C338" i="5" s="1"/>
  <c r="H357" i="2"/>
  <c r="C356" i="5" s="1"/>
  <c r="H327" i="2"/>
  <c r="C326" i="5" s="1"/>
  <c r="H17" i="2"/>
  <c r="C16" i="5" s="1"/>
  <c r="H145" i="2"/>
  <c r="C144" i="5" s="1"/>
  <c r="I241" i="2"/>
  <c r="D240" i="5" s="1"/>
  <c r="H211" i="2"/>
  <c r="C210" i="5" s="1"/>
  <c r="G215" i="2"/>
  <c r="B214" i="5" s="1"/>
  <c r="G330" i="2"/>
  <c r="I168" i="2"/>
  <c r="D167" i="5" s="1"/>
  <c r="G312" i="2"/>
  <c r="B311" i="5" s="1"/>
  <c r="B350" i="5"/>
  <c r="G351" i="2"/>
  <c r="G62" i="2"/>
  <c r="B61" i="5" s="1"/>
  <c r="G126" i="2"/>
  <c r="B125" i="5" s="1"/>
  <c r="I346" i="2"/>
  <c r="D345" i="5" s="1"/>
  <c r="I20" i="2"/>
  <c r="D19" i="5" s="1"/>
  <c r="G100" i="2"/>
  <c r="B99" i="5" s="1"/>
  <c r="H168" i="2"/>
  <c r="C167" i="5" s="1"/>
  <c r="I371" i="2"/>
  <c r="D370" i="5" s="1"/>
  <c r="H292" i="2"/>
  <c r="C291" i="5" s="1"/>
  <c r="G310" i="2"/>
  <c r="I408" i="2"/>
  <c r="D407" i="5" s="1"/>
  <c r="I329" i="2"/>
  <c r="D328" i="5" s="1"/>
  <c r="I117" i="2"/>
  <c r="D116" i="5" s="1"/>
  <c r="G213" i="2"/>
  <c r="B212" i="5" s="1"/>
  <c r="I134" i="2"/>
  <c r="D133" i="5" s="1"/>
  <c r="H151" i="2"/>
  <c r="C150" i="5" s="1"/>
  <c r="G248" i="2"/>
  <c r="B247" i="5" s="1"/>
  <c r="G291" i="2"/>
  <c r="B290" i="5" s="1"/>
  <c r="H392" i="2"/>
  <c r="C391" i="5" s="1"/>
  <c r="I316" i="2"/>
  <c r="D315" i="5" s="1"/>
  <c r="I396" i="2"/>
  <c r="D395" i="5" s="1"/>
  <c r="G166" i="2"/>
  <c r="B165" i="5" s="1"/>
  <c r="G323" i="2"/>
  <c r="G341" i="2"/>
  <c r="B340" i="5" s="1"/>
  <c r="G397" i="2"/>
  <c r="B396" i="5" s="1"/>
  <c r="I119" i="2"/>
  <c r="D118" i="5" s="1"/>
  <c r="H237" i="2"/>
  <c r="C236" i="5" s="1"/>
  <c r="H272" i="2"/>
  <c r="C271" i="5" s="1"/>
  <c r="I398" i="2"/>
  <c r="D397" i="5" s="1"/>
  <c r="I12" i="2"/>
  <c r="D11" i="5" s="1"/>
  <c r="G238" i="2"/>
  <c r="B237" i="5" s="1"/>
  <c r="I303" i="2"/>
  <c r="D302" i="5" s="1"/>
  <c r="G399" i="2"/>
  <c r="B398" i="5" s="1"/>
  <c r="I121" i="2"/>
  <c r="D120" i="5" s="1"/>
  <c r="G217" i="2"/>
  <c r="I283" i="2"/>
  <c r="D282" i="5" s="1"/>
  <c r="H158" i="2"/>
  <c r="C157" i="5" s="1"/>
  <c r="H146" i="2"/>
  <c r="C145" i="5" s="1"/>
  <c r="I243" i="2"/>
  <c r="D242" i="5" s="1"/>
  <c r="G352" i="2"/>
  <c r="B351" i="5" s="1"/>
  <c r="I42" i="2"/>
  <c r="D41" i="5" s="1"/>
  <c r="G202" i="2"/>
  <c r="H139" i="2"/>
  <c r="C138" i="5" s="1"/>
  <c r="H386" i="2"/>
  <c r="C385" i="5" s="1"/>
  <c r="H254" i="2"/>
  <c r="C253" i="5" s="1"/>
  <c r="G160" i="2"/>
  <c r="H377" i="2"/>
  <c r="C376" i="5" s="1"/>
  <c r="I321" i="2"/>
  <c r="D320" i="5" s="1"/>
  <c r="H401" i="2"/>
  <c r="C400" i="5" s="1"/>
  <c r="G339" i="2"/>
  <c r="B338" i="5" s="1"/>
  <c r="G357" i="2"/>
  <c r="B356" i="5" s="1"/>
  <c r="H343" i="2"/>
  <c r="C342" i="5" s="1"/>
  <c r="H33" i="2"/>
  <c r="C32" i="5" s="1"/>
  <c r="H161" i="2"/>
  <c r="C160" i="5" s="1"/>
  <c r="G241" i="2"/>
  <c r="I211" i="2"/>
  <c r="D210" i="5" s="1"/>
  <c r="G15" i="2"/>
  <c r="B14" i="5" s="1"/>
  <c r="G87" i="2"/>
  <c r="G374" i="2"/>
  <c r="B373" i="5" s="1"/>
  <c r="G81" i="2"/>
  <c r="G149" i="2"/>
  <c r="H20" i="2"/>
  <c r="C19" i="5" s="1"/>
  <c r="G28" i="2"/>
  <c r="I151" i="2"/>
  <c r="D150" i="5" s="1"/>
  <c r="H248" i="2"/>
  <c r="C247" i="5" s="1"/>
  <c r="H323" i="2"/>
  <c r="C322" i="5" s="1"/>
  <c r="I317" i="2"/>
  <c r="D316" i="5" s="1"/>
  <c r="V13" i="5"/>
  <c r="T7" i="5"/>
  <c r="T15" i="5" s="1"/>
  <c r="G91" i="2"/>
  <c r="B90" i="5" s="1"/>
  <c r="G131" i="2"/>
  <c r="G171" i="2"/>
  <c r="B170" i="5" s="1"/>
  <c r="G223" i="2"/>
  <c r="B222" i="5" s="1"/>
  <c r="U13" i="5"/>
  <c r="T6" i="5"/>
  <c r="T14" i="5" s="1"/>
  <c r="G53" i="2"/>
  <c r="G85" i="2"/>
  <c r="G117" i="2"/>
  <c r="B116" i="5" s="1"/>
  <c r="G153" i="2"/>
  <c r="B152" i="5" s="1"/>
  <c r="H346" i="2"/>
  <c r="C345" i="5" s="1"/>
  <c r="G20" i="2"/>
  <c r="G168" i="2"/>
  <c r="B167" i="5" s="1"/>
  <c r="G371" i="2"/>
  <c r="B370" i="5" s="1"/>
  <c r="I292" i="2"/>
  <c r="D291" i="5" s="1"/>
  <c r="H408" i="2"/>
  <c r="C407" i="5" s="1"/>
  <c r="G329" i="2"/>
  <c r="B328" i="5" s="1"/>
  <c r="H133" i="2"/>
  <c r="C132" i="5" s="1"/>
  <c r="H229" i="2"/>
  <c r="C228" i="5" s="1"/>
  <c r="H150" i="2"/>
  <c r="C149" i="5" s="1"/>
  <c r="H215" i="2"/>
  <c r="C214" i="5" s="1"/>
  <c r="I355" i="2"/>
  <c r="D354" i="5" s="1"/>
  <c r="G294" i="2"/>
  <c r="I392" i="2"/>
  <c r="D391" i="5" s="1"/>
  <c r="H263" i="2"/>
  <c r="C262" i="5" s="1"/>
  <c r="I77" i="2"/>
  <c r="D76" i="5" s="1"/>
  <c r="H79" i="2"/>
  <c r="C78" i="5" s="1"/>
  <c r="H178" i="2"/>
  <c r="C177" i="5" s="1"/>
  <c r="G317" i="2"/>
  <c r="H7" i="2"/>
  <c r="C6" i="5" s="1"/>
  <c r="H183" i="2"/>
  <c r="C182" i="5" s="1"/>
  <c r="I237" i="2"/>
  <c r="D236" i="5" s="1"/>
  <c r="I272" i="2"/>
  <c r="D271" i="5" s="1"/>
  <c r="G302" i="2"/>
  <c r="B301" i="5" s="1"/>
  <c r="H12" i="2"/>
  <c r="C11" i="5" s="1"/>
  <c r="I15" i="2"/>
  <c r="D14" i="5" s="1"/>
  <c r="H303" i="2"/>
  <c r="C302" i="5" s="1"/>
  <c r="I9" i="2"/>
  <c r="D8" i="5" s="1"/>
  <c r="H233" i="2"/>
  <c r="C232" i="5" s="1"/>
  <c r="H283" i="2"/>
  <c r="C282" i="5" s="1"/>
  <c r="I158" i="2"/>
  <c r="D157" i="5" s="1"/>
  <c r="G146" i="2"/>
  <c r="B145" i="5" s="1"/>
  <c r="G243" i="2"/>
  <c r="H368" i="2"/>
  <c r="C367" i="5" s="1"/>
  <c r="H42" i="2"/>
  <c r="C41" i="5" s="1"/>
  <c r="G122" i="2"/>
  <c r="B121" i="5" s="1"/>
  <c r="I218" i="2"/>
  <c r="D217" i="5" s="1"/>
  <c r="I139" i="2"/>
  <c r="D138" i="5" s="1"/>
  <c r="I386" i="2"/>
  <c r="D385" i="5" s="1"/>
  <c r="G254" i="2"/>
  <c r="I344" i="2"/>
  <c r="D343" i="5" s="1"/>
  <c r="I377" i="2"/>
  <c r="D376" i="5" s="1"/>
  <c r="H321" i="2"/>
  <c r="C320" i="5" s="1"/>
  <c r="G401" i="2"/>
  <c r="I123" i="2"/>
  <c r="D122" i="5" s="1"/>
  <c r="I61" i="2"/>
  <c r="D60" i="5" s="1"/>
  <c r="I95" i="2"/>
  <c r="D94" i="5" s="1"/>
  <c r="I343" i="2"/>
  <c r="D342" i="5" s="1"/>
  <c r="I33" i="2"/>
  <c r="D32" i="5" s="1"/>
  <c r="I161" i="2"/>
  <c r="D160" i="5" s="1"/>
  <c r="H257" i="2"/>
  <c r="C256" i="5" s="1"/>
  <c r="G211" i="2"/>
  <c r="B210" i="5" s="1"/>
  <c r="B20" i="5"/>
  <c r="B13" i="5"/>
  <c r="B77" i="5"/>
  <c r="B93" i="5"/>
  <c r="B148" i="5"/>
  <c r="B333" i="5"/>
  <c r="B68" i="5"/>
  <c r="B7" i="5"/>
  <c r="B135" i="5"/>
  <c r="B110" i="5"/>
  <c r="B138" i="5"/>
  <c r="B372" i="5"/>
  <c r="B92" i="5"/>
  <c r="B55" i="5"/>
  <c r="B6" i="5"/>
  <c r="B134" i="5"/>
  <c r="B83" i="5"/>
  <c r="B205" i="5"/>
  <c r="B253" i="5"/>
  <c r="B285" i="5"/>
  <c r="B365" i="5"/>
  <c r="B60" i="5"/>
  <c r="B100" i="5"/>
  <c r="B63" i="5"/>
  <c r="B95" i="5"/>
  <c r="B81" i="5"/>
  <c r="B102" i="5"/>
  <c r="B130" i="5"/>
  <c r="B142" i="5"/>
  <c r="B27" i="5"/>
  <c r="B123" i="5"/>
  <c r="B209" i="5"/>
  <c r="B317" i="5"/>
  <c r="B176" i="5"/>
  <c r="B244" i="5"/>
  <c r="B276" i="5"/>
  <c r="B300" i="5"/>
  <c r="B324" i="5"/>
  <c r="B137" i="5"/>
  <c r="B193" i="5"/>
  <c r="B355" i="5"/>
  <c r="B371" i="5"/>
  <c r="B387" i="5"/>
  <c r="B9" i="5"/>
  <c r="B25" i="5"/>
  <c r="B189" i="5"/>
  <c r="B273" i="5"/>
  <c r="B69" i="5"/>
  <c r="B306" i="5"/>
  <c r="B342" i="5"/>
  <c r="B388" i="5"/>
  <c r="B404" i="5"/>
  <c r="B397" i="5"/>
  <c r="B192" i="5"/>
  <c r="B119" i="5"/>
  <c r="B159" i="5"/>
  <c r="B118" i="5"/>
  <c r="B44" i="5"/>
  <c r="B31" i="5"/>
  <c r="B127" i="5"/>
  <c r="B260" i="5"/>
  <c r="B284" i="5"/>
  <c r="B316" i="5"/>
  <c r="B293" i="5"/>
  <c r="B339" i="5"/>
  <c r="B363" i="5"/>
  <c r="B169" i="5"/>
  <c r="B217" i="5"/>
  <c r="B249" i="5"/>
  <c r="B29" i="5"/>
  <c r="B206" i="5"/>
  <c r="B238" i="5"/>
  <c r="B270" i="5"/>
  <c r="B334" i="5"/>
  <c r="B28" i="5"/>
  <c r="B39" i="5"/>
  <c r="B103" i="5"/>
  <c r="B183" i="5"/>
  <c r="B113" i="5"/>
  <c r="B400" i="5"/>
  <c r="B26" i="5"/>
  <c r="B54" i="5"/>
  <c r="B70" i="5"/>
  <c r="B82" i="5"/>
  <c r="B126" i="5"/>
  <c r="B154" i="5"/>
  <c r="B35" i="5"/>
  <c r="B67" i="5"/>
  <c r="B131" i="5"/>
  <c r="B177" i="5"/>
  <c r="B213" i="5"/>
  <c r="B241" i="5"/>
  <c r="B269" i="5"/>
  <c r="B307" i="5"/>
  <c r="B289" i="5"/>
  <c r="B305" i="5"/>
  <c r="B329" i="5"/>
  <c r="B321" i="5"/>
  <c r="B164" i="5"/>
  <c r="B309" i="5"/>
  <c r="B354" i="5"/>
  <c r="B19" i="5"/>
  <c r="B147" i="5"/>
  <c r="B229" i="5"/>
  <c r="B345" i="5"/>
  <c r="B76" i="5"/>
  <c r="B364" i="5"/>
  <c r="B380" i="5"/>
  <c r="B30" i="5"/>
  <c r="B86" i="5"/>
  <c r="B261" i="5"/>
  <c r="B236" i="5"/>
  <c r="B252" i="5"/>
  <c r="B33" i="5"/>
  <c r="B201" i="5"/>
  <c r="B281" i="5"/>
  <c r="B395" i="5"/>
  <c r="B204" i="5"/>
  <c r="B73" i="5"/>
  <c r="B233" i="5"/>
  <c r="B174" i="5"/>
  <c r="B254" i="5"/>
  <c r="B302" i="5"/>
  <c r="B84" i="5"/>
  <c r="B156" i="5"/>
  <c r="B71" i="5"/>
  <c r="B5" i="5"/>
  <c r="B101" i="5"/>
  <c r="B133" i="5"/>
  <c r="B162" i="5"/>
  <c r="B178" i="5"/>
  <c r="B226" i="5"/>
  <c r="B242" i="5"/>
  <c r="B322" i="5"/>
  <c r="B8" i="5"/>
  <c r="B12" i="5"/>
  <c r="B24" i="5"/>
  <c r="B36" i="5"/>
  <c r="B52" i="5"/>
  <c r="B80" i="5"/>
  <c r="B108" i="5"/>
  <c r="B124" i="5"/>
  <c r="B136" i="5"/>
  <c r="B15" i="5"/>
  <c r="B47" i="5"/>
  <c r="B79" i="5"/>
  <c r="B111" i="5"/>
  <c r="B143" i="5"/>
  <c r="B187" i="5"/>
  <c r="B203" i="5"/>
  <c r="B219" i="5"/>
  <c r="B235" i="5"/>
  <c r="B251" i="5"/>
  <c r="B267" i="5"/>
  <c r="B283" i="5"/>
  <c r="B17" i="5"/>
  <c r="B22" i="5"/>
  <c r="B38" i="5"/>
  <c r="B50" i="5"/>
  <c r="B66" i="5"/>
  <c r="B94" i="5"/>
  <c r="B122" i="5"/>
  <c r="B11" i="5"/>
  <c r="B43" i="5"/>
  <c r="B75" i="5"/>
  <c r="B107" i="5"/>
  <c r="B139" i="5"/>
  <c r="B197" i="5"/>
  <c r="B221" i="5"/>
  <c r="B245" i="5"/>
  <c r="B277" i="5"/>
  <c r="B315" i="5"/>
  <c r="B180" i="5"/>
  <c r="B240" i="5"/>
  <c r="B248" i="5"/>
  <c r="B272" i="5"/>
  <c r="B280" i="5"/>
  <c r="B288" i="5"/>
  <c r="B296" i="5"/>
  <c r="B304" i="5"/>
  <c r="B312" i="5"/>
  <c r="B336" i="5"/>
  <c r="B344" i="5"/>
  <c r="B65" i="5"/>
  <c r="B161" i="5"/>
  <c r="B173" i="5"/>
  <c r="B185" i="5"/>
  <c r="B265" i="5"/>
  <c r="B341" i="5"/>
  <c r="B359" i="5"/>
  <c r="B367" i="5"/>
  <c r="B375" i="5"/>
  <c r="B383" i="5"/>
  <c r="B391" i="5"/>
  <c r="B399" i="5"/>
  <c r="B407" i="5"/>
  <c r="B208" i="5"/>
  <c r="B216" i="5"/>
  <c r="B41" i="5"/>
  <c r="B57" i="5"/>
  <c r="B89" i="5"/>
  <c r="B153" i="5"/>
  <c r="B225" i="5"/>
  <c r="B257" i="5"/>
  <c r="B168" i="5"/>
  <c r="B200" i="5"/>
  <c r="B358" i="5"/>
  <c r="B378" i="5"/>
  <c r="B402" i="5"/>
  <c r="K13" i="5" l="1"/>
  <c r="J25" i="5"/>
  <c r="J24" i="5"/>
  <c r="K11" i="5"/>
  <c r="K9" i="5"/>
  <c r="L13" i="5"/>
  <c r="J10" i="5"/>
  <c r="U6" i="5"/>
  <c r="O7" i="5"/>
  <c r="O6" i="5"/>
  <c r="J13" i="5"/>
  <c r="J11" i="5"/>
  <c r="J9" i="5"/>
  <c r="J6" i="5"/>
  <c r="J7" i="5" s="1"/>
  <c r="J14" i="5"/>
  <c r="J12" i="5"/>
  <c r="J16" i="5"/>
  <c r="J15" i="5"/>
  <c r="J8" i="5"/>
  <c r="K15" i="5"/>
  <c r="L15" i="5"/>
  <c r="K14" i="5"/>
  <c r="L14" i="5"/>
  <c r="K12" i="5"/>
  <c r="L9" i="5"/>
  <c r="K16" i="5"/>
  <c r="L16" i="5"/>
  <c r="K8" i="5"/>
  <c r="L11" i="5"/>
  <c r="K6" i="5"/>
  <c r="K7" i="5" s="1"/>
  <c r="L6" i="5"/>
  <c r="L7" i="5" s="1"/>
  <c r="L8" i="5"/>
  <c r="P7" i="5"/>
  <c r="O11" i="5" a="1"/>
  <c r="P6" i="5"/>
  <c r="O19" i="5" a="1"/>
  <c r="V7" i="5"/>
  <c r="W8" i="5"/>
  <c r="K10" i="5"/>
  <c r="L10" i="5"/>
  <c r="L12" i="5"/>
  <c r="O19" i="5" l="1"/>
  <c r="P22" i="5"/>
  <c r="P20" i="5"/>
  <c r="O21" i="5"/>
  <c r="O22" i="5"/>
  <c r="O20" i="5"/>
  <c r="P23" i="5"/>
  <c r="P21" i="5"/>
  <c r="P19" i="5"/>
  <c r="O23" i="5"/>
  <c r="O12" i="5"/>
  <c r="P12" i="5"/>
  <c r="P15" i="5"/>
  <c r="P13" i="5"/>
  <c r="P14" i="5"/>
  <c r="O14" i="5"/>
  <c r="O11" i="5"/>
  <c r="O15" i="5"/>
  <c r="P11" i="5"/>
  <c r="O1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APL" type="6" refreshedVersion="4" background="1" saveData="1">
    <textPr codePage="437" sourceFile="C:\Users\Mayukh Poddar\Dropbox\TA_RA\AnnaFall13\excel tutorial\AAPL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00000000-0015-0000-FFFF-FFFF01000000}" name="MSFT" type="6" refreshedVersion="4" background="1" saveData="1">
    <textPr codePage="437" sourceFile="C:\Users\Mayukh Poddar\Dropbox\TA_RA\AnnaFall13\excel tutorial\MSFT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00000000-0015-0000-FFFF-FFFF02000000}" name="SPY" type="6" refreshedVersion="4" background="1" saveData="1">
    <textPr codePage="437" sourceFile="C:\Users\Mayukh Poddar\Dropbox\TA_RA\AnnaFall13\excel tutorial\SPY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<sst xmlns="http://schemas.openxmlformats.org/spreadsheetml/2006/main" count="241" uniqueCount="135">
  <si>
    <t>Date</t>
  </si>
  <si>
    <t>Open</t>
  </si>
  <si>
    <t>High</t>
  </si>
  <si>
    <t>Low</t>
  </si>
  <si>
    <t>Close</t>
  </si>
  <si>
    <t>Volume</t>
  </si>
  <si>
    <t>Adj Close</t>
  </si>
  <si>
    <t>MSFT</t>
  </si>
  <si>
    <t>AAPL</t>
  </si>
  <si>
    <t>SPY</t>
  </si>
  <si>
    <t>Prices</t>
  </si>
  <si>
    <t>Mean</t>
  </si>
  <si>
    <t>Mean(Ann)</t>
  </si>
  <si>
    <t>Stdev(annualized)</t>
  </si>
  <si>
    <t>Ann Factor</t>
  </si>
  <si>
    <t>Min</t>
  </si>
  <si>
    <t>Max</t>
  </si>
  <si>
    <t>Median</t>
  </si>
  <si>
    <t>Skewness</t>
  </si>
  <si>
    <t>Kurtosis</t>
  </si>
  <si>
    <t>Individual Statistics</t>
  </si>
  <si>
    <t>Covariance</t>
  </si>
  <si>
    <t>Correlation</t>
  </si>
  <si>
    <t>Beta</t>
  </si>
  <si>
    <t>Alpha</t>
  </si>
  <si>
    <t>&lt;- using slope/intercept</t>
  </si>
  <si>
    <t>R^2</t>
  </si>
  <si>
    <t>F,df</t>
  </si>
  <si>
    <t>ssreg,ssres</t>
  </si>
  <si>
    <t>beta,alpha</t>
  </si>
  <si>
    <t>Serr,sey</t>
  </si>
  <si>
    <t xml:space="preserve">regressions </t>
  </si>
  <si>
    <t>&lt;- using analysis toolpack</t>
  </si>
  <si>
    <t xml:space="preserve">For MSFT </t>
  </si>
  <si>
    <t>Variance</t>
  </si>
  <si>
    <t>Standard Deviation</t>
  </si>
  <si>
    <t>&lt;- using linest</t>
  </si>
  <si>
    <t>Regressions</t>
  </si>
  <si>
    <t>&lt;- using analysis toolpak</t>
  </si>
  <si>
    <t>Returns</t>
  </si>
  <si>
    <t>Hit Ctrl+Shift+Enter</t>
  </si>
  <si>
    <t>&lt;- linest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</si>
  <si>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</si>
  <si>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</si>
  <si>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</si>
  <si>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</si>
  <si>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</si>
  <si>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</si>
  <si>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</si>
  <si>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</si>
  <si>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</si>
  <si>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</si>
  <si>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</si>
  <si>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</si>
  <si>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</si>
  <si>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</si>
  <si>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</si>
  <si>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</si>
  <si>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</si>
  <si>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</si>
  <si>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</si>
  <si>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</si>
  <si>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</si>
  <si>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</si>
  <si>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</si>
  <si>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</si>
  <si>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</si>
  <si>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Slope formula</t>
  </si>
  <si>
    <t>Intercept formula</t>
  </si>
  <si>
    <t>Checking the "trend line"</t>
  </si>
  <si>
    <t>x-axis is the spy return, y-axis is the msft return</t>
  </si>
  <si>
    <t>What would it look like if the fit was perfect?</t>
  </si>
  <si>
    <t>fake</t>
  </si>
  <si>
    <t>slope</t>
  </si>
  <si>
    <t>int</t>
  </si>
  <si>
    <t>How to use linest</t>
  </si>
  <si>
    <t>1. Enter the formulas in both cells D2 and E2</t>
  </si>
  <si>
    <t xml:space="preserve">2. Highlight cells </t>
  </si>
  <si>
    <t>3. Press f2 (in Windows) or control + u (on Mac)</t>
  </si>
  <si>
    <t>msft spy</t>
  </si>
  <si>
    <t>one cell</t>
  </si>
  <si>
    <t>all cells</t>
  </si>
  <si>
    <t>hit f2 and then control shift enter</t>
  </si>
  <si>
    <t>Weekly Returns</t>
  </si>
  <si>
    <t>copy formula to all cells</t>
  </si>
  <si>
    <t>Write the LINEST formula: (YVAR,XVAR,1,1)</t>
  </si>
  <si>
    <t>Copy the formula to a 5x2 block of cells (make sure that your YVAR and XVAR are locked)</t>
  </si>
  <si>
    <t>Highlight the 5x2 block of cells</t>
  </si>
  <si>
    <t>Press f2 (in Windows) or control + u (on Mac), then hit control shift enter</t>
  </si>
  <si>
    <t>Write formula in one cell</t>
  </si>
  <si>
    <t>copy formula to a 5x2 block of cells</t>
  </si>
  <si>
    <t>select al, then hit f2 and then control shift enter</t>
  </si>
  <si>
    <t>Table 9-1</t>
  </si>
  <si>
    <t>Stock Prices and Multiples for the Footwear Industry, January 2006</t>
  </si>
  <si>
    <t>Ticker</t>
  </si>
  <si>
    <t>Name</t>
  </si>
  <si>
    <t>Stock Price ($)</t>
  </si>
  <si>
    <t>Market Capitalization ($ millions)</t>
  </si>
  <si>
    <t>Enterprise Value ($ millions)</t>
  </si>
  <si>
    <t>P/E</t>
  </si>
  <si>
    <t>Price/Book</t>
  </si>
  <si>
    <t>Enterprise Value/Sales</t>
  </si>
  <si>
    <t>Enterprise value/EBITDA</t>
  </si>
  <si>
    <t>NKE</t>
  </si>
  <si>
    <t>Nike</t>
  </si>
  <si>
    <t>PMMAY</t>
  </si>
  <si>
    <t>Puma AG</t>
  </si>
  <si>
    <t>RBK</t>
  </si>
  <si>
    <t>Reebok</t>
  </si>
  <si>
    <t>WWW</t>
  </si>
  <si>
    <t>Wolverine World Wide</t>
  </si>
  <si>
    <t>BWS</t>
  </si>
  <si>
    <t>Brown Shoe</t>
  </si>
  <si>
    <t>SKX</t>
  </si>
  <si>
    <t>Sketchers</t>
  </si>
  <si>
    <t>SRR</t>
  </si>
  <si>
    <t>Stride Rite</t>
  </si>
  <si>
    <t>DECK</t>
  </si>
  <si>
    <t>Deckers Outdoor</t>
  </si>
  <si>
    <t>WEYS</t>
  </si>
  <si>
    <t>Weco Group</t>
  </si>
  <si>
    <t>RCKY</t>
  </si>
  <si>
    <t>Tocky Shoes &amp; Boots</t>
  </si>
  <si>
    <t>DFZ</t>
  </si>
  <si>
    <t>R.G. Barry Corp.</t>
  </si>
  <si>
    <t>BOOT</t>
  </si>
  <si>
    <t>LaCross Footwear</t>
  </si>
  <si>
    <t>Average</t>
  </si>
  <si>
    <t>ev</t>
  </si>
  <si>
    <t>sales</t>
  </si>
  <si>
    <t>eq</t>
  </si>
  <si>
    <t>prc</t>
  </si>
  <si>
    <t>low</t>
  </si>
  <si>
    <t>high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</si>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</sst>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b/>
      <sz val="14"/>
      <color rgb="FFFFFFFF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  <xf numFmtId="10" fontId="0" fillId="0" borderId="0" xfId="1" applyNumberFormat="1" applyFont="1"/>
    <xf numFmtId="0" fontId="0" fillId="0" borderId="0" xfId="0" applyFont="1"/>
    <xf numFmtId="0" fontId="0" fillId="0" borderId="0" xfId="0" applyFill="1" applyBorder="1" applyAlignment="1"/>
    <xf numFmtId="0" fontId="4" fillId="0" borderId="0" xfId="0" applyFont="1" applyFill="1" applyBorder="1" applyAlignment="1">
      <alignment horizontal="center"/>
    </xf>
    <xf numFmtId="0" fontId="0" fillId="0" borderId="0" xfId="0" applyBorder="1"/>
    <xf numFmtId="0" fontId="0" fillId="2" borderId="0" xfId="0" applyFill="1"/>
    <xf numFmtId="1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5" fillId="2" borderId="0" xfId="0" applyNumberFormat="1" applyFont="1" applyFill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165" fontId="0" fillId="0" borderId="0" xfId="0" applyNumberFormat="1"/>
    <xf numFmtId="0" fontId="6" fillId="0" borderId="0" xfId="0" applyFont="1" applyAlignment="1">
      <alignment horizontal="left" vertical="center" indent="1"/>
    </xf>
    <xf numFmtId="0" fontId="9" fillId="4" borderId="3" xfId="0" applyFont="1" applyFill="1" applyBorder="1" applyAlignment="1">
      <alignment horizontal="center" vertical="top" wrapText="1" readingOrder="1"/>
    </xf>
    <xf numFmtId="0" fontId="10" fillId="4" borderId="3" xfId="0" applyFont="1" applyFill="1" applyBorder="1" applyAlignment="1">
      <alignment horizontal="center" vertical="top" wrapText="1" readingOrder="1"/>
    </xf>
    <xf numFmtId="0" fontId="10" fillId="0" borderId="4" xfId="0" applyFont="1" applyBorder="1" applyAlignment="1">
      <alignment horizontal="center" vertical="top" wrapText="1" readingOrder="1"/>
    </xf>
    <xf numFmtId="3" fontId="10" fillId="0" borderId="4" xfId="0" applyNumberFormat="1" applyFont="1" applyBorder="1" applyAlignment="1">
      <alignment horizontal="center" vertical="top" wrapText="1" readingOrder="1"/>
    </xf>
    <xf numFmtId="0" fontId="7" fillId="3" borderId="7" xfId="0" applyFont="1" applyFill="1" applyBorder="1" applyAlignment="1">
      <alignment horizontal="center" wrapText="1" readingOrder="1"/>
    </xf>
    <xf numFmtId="0" fontId="9" fillId="4" borderId="9" xfId="0" applyFont="1" applyFill="1" applyBorder="1" applyAlignment="1">
      <alignment horizontal="center" vertical="top" wrapText="1" readingOrder="1"/>
    </xf>
    <xf numFmtId="0" fontId="10" fillId="4" borderId="8" xfId="0" applyFont="1" applyFill="1" applyBorder="1" applyAlignment="1">
      <alignment horizontal="center" vertical="top" wrapText="1" readingOrder="1"/>
    </xf>
    <xf numFmtId="0" fontId="10" fillId="4" borderId="9" xfId="0" applyFont="1" applyFill="1" applyBorder="1" applyAlignment="1">
      <alignment horizontal="center" vertical="top" wrapText="1" readingOrder="1"/>
    </xf>
    <xf numFmtId="0" fontId="8" fillId="0" borderId="10" xfId="0" applyFont="1" applyBorder="1" applyAlignment="1">
      <alignment horizontal="center" vertical="top" wrapText="1" readingOrder="1"/>
    </xf>
    <xf numFmtId="0" fontId="10" fillId="0" borderId="11" xfId="0" applyFont="1" applyBorder="1" applyAlignment="1">
      <alignment horizontal="center" vertical="top" wrapText="1" readingOrder="1"/>
    </xf>
    <xf numFmtId="0" fontId="8" fillId="0" borderId="12" xfId="0" applyFont="1" applyBorder="1" applyAlignment="1">
      <alignment horizontal="center" vertical="top" wrapText="1" readingOrder="1"/>
    </xf>
    <xf numFmtId="0" fontId="10" fillId="0" borderId="0" xfId="0" applyFont="1" applyBorder="1" applyAlignment="1">
      <alignment horizontal="center" vertical="top" wrapText="1" readingOrder="1"/>
    </xf>
    <xf numFmtId="3" fontId="10" fillId="0" borderId="0" xfId="0" applyNumberFormat="1" applyFont="1" applyBorder="1" applyAlignment="1">
      <alignment horizontal="center" vertical="top" wrapText="1" readingOrder="1"/>
    </xf>
    <xf numFmtId="0" fontId="10" fillId="0" borderId="13" xfId="0" applyFont="1" applyBorder="1" applyAlignment="1">
      <alignment horizontal="center" vertical="top" wrapText="1" readingOrder="1"/>
    </xf>
    <xf numFmtId="0" fontId="8" fillId="0" borderId="14" xfId="0" applyFont="1" applyFill="1" applyBorder="1" applyAlignment="1">
      <alignment horizontal="center" vertical="top" wrapText="1" readingOrder="1"/>
    </xf>
    <xf numFmtId="0" fontId="0" fillId="0" borderId="1" xfId="0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5" borderId="15" xfId="0" applyNumberFormat="1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 vertical="top" wrapText="1" readingOrder="1"/>
    </xf>
    <xf numFmtId="0" fontId="10" fillId="6" borderId="13" xfId="0" applyFont="1" applyFill="1" applyBorder="1" applyAlignment="1">
      <alignment horizontal="center" vertical="top" wrapText="1" readingOrder="1"/>
    </xf>
    <xf numFmtId="0" fontId="10" fillId="7" borderId="0" xfId="0" applyFont="1" applyFill="1" applyBorder="1" applyAlignment="1">
      <alignment horizontal="center" vertical="top" wrapText="1" readingOrder="1"/>
    </xf>
    <xf numFmtId="0" fontId="10" fillId="7" borderId="13" xfId="0" applyFont="1" applyFill="1" applyBorder="1" applyAlignment="1">
      <alignment horizontal="center" vertical="top" wrapText="1" readingOrder="1"/>
    </xf>
    <xf numFmtId="0" fontId="7" fillId="3" borderId="5" xfId="0" applyFont="1" applyFill="1" applyBorder="1" applyAlignment="1">
      <alignment horizontal="center" wrapText="1" readingOrder="1"/>
    </xf>
    <xf numFmtId="0" fontId="7" fillId="3" borderId="6" xfId="0" applyFont="1" applyFill="1" applyBorder="1" applyAlignment="1">
      <alignment horizontal="center" wrapText="1" readingOrder="1"/>
    </xf>
    <xf numFmtId="0" fontId="8" fillId="4" borderId="8" xfId="0" applyFont="1" applyFill="1" applyBorder="1" applyAlignment="1">
      <alignment horizontal="center" vertical="top" wrapText="1" readingOrder="1"/>
    </xf>
    <xf numFmtId="0" fontId="8" fillId="4" borderId="3" xfId="0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center"/>
    </xf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'statistical functions (details)'!$D$2</c:f>
              <c:strCache>
                <c:ptCount val="1"/>
                <c:pt idx="0">
                  <c:v>SPY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0864391951006125"/>
                  <c:y val="-0.15490412656751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0.7777x + 0.0005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'statistical functions (details)'!$D$3:$D$407</c:f>
              <c:numCache>
                <c:formatCode>General</c:formatCode>
                <c:ptCount val="405"/>
                <c:pt idx="0">
                  <c:v>-7.0572788445757376E-3</c:v>
                </c:pt>
                <c:pt idx="1">
                  <c:v>3.9495009809775612E-2</c:v>
                </c:pt>
                <c:pt idx="2">
                  <c:v>-2.9311915210731076E-2</c:v>
                </c:pt>
                <c:pt idx="3">
                  <c:v>9.6137769603744476E-3</c:v>
                </c:pt>
                <c:pt idx="4">
                  <c:v>7.3210120222501451E-2</c:v>
                </c:pt>
                <c:pt idx="5">
                  <c:v>-4.6290750406434593E-2</c:v>
                </c:pt>
                <c:pt idx="6">
                  <c:v>-3.6918005768438317E-2</c:v>
                </c:pt>
                <c:pt idx="7">
                  <c:v>9.3994343703210411E-3</c:v>
                </c:pt>
                <c:pt idx="8">
                  <c:v>-2.4267510753997201E-2</c:v>
                </c:pt>
                <c:pt idx="9">
                  <c:v>3.7383177570093441E-2</c:v>
                </c:pt>
                <c:pt idx="10">
                  <c:v>1.1411053393510935E-2</c:v>
                </c:pt>
                <c:pt idx="11">
                  <c:v>5.9263936496482116E-2</c:v>
                </c:pt>
                <c:pt idx="12">
                  <c:v>2.2599391200073822E-2</c:v>
                </c:pt>
                <c:pt idx="13">
                  <c:v>-3.401360544217729E-3</c:v>
                </c:pt>
                <c:pt idx="14">
                  <c:v>-6.5624463150661408E-2</c:v>
                </c:pt>
                <c:pt idx="15">
                  <c:v>5.3670015386007845E-2</c:v>
                </c:pt>
                <c:pt idx="16">
                  <c:v>-1.6380308021009555E-2</c:v>
                </c:pt>
                <c:pt idx="17">
                  <c:v>-9.7829953753112266E-4</c:v>
                </c:pt>
                <c:pt idx="18">
                  <c:v>4.7317436661698943E-2</c:v>
                </c:pt>
                <c:pt idx="19">
                  <c:v>-4.6451727506883415E-2</c:v>
                </c:pt>
                <c:pt idx="20">
                  <c:v>-1.6251638269986889E-2</c:v>
                </c:pt>
                <c:pt idx="21">
                  <c:v>-7.1550255536626861E-2</c:v>
                </c:pt>
                <c:pt idx="22">
                  <c:v>-3.898027598035405E-2</c:v>
                </c:pt>
                <c:pt idx="23">
                  <c:v>2.190885914595295E-2</c:v>
                </c:pt>
                <c:pt idx="24">
                  <c:v>-2.0140515222482423E-2</c:v>
                </c:pt>
                <c:pt idx="25">
                  <c:v>3.6038859291757579E-3</c:v>
                </c:pt>
                <c:pt idx="26">
                  <c:v>5.6010589889964386E-2</c:v>
                </c:pt>
                <c:pt idx="27">
                  <c:v>-1.8992568125515258E-3</c:v>
                </c:pt>
                <c:pt idx="28">
                  <c:v>6.6104776070069655E-4</c:v>
                </c:pt>
                <c:pt idx="29">
                  <c:v>-2.1665319320937806E-2</c:v>
                </c:pt>
                <c:pt idx="30">
                  <c:v>-2.3138276869620094E-2</c:v>
                </c:pt>
                <c:pt idx="31">
                  <c:v>-7.1022727272729964E-4</c:v>
                </c:pt>
                <c:pt idx="32">
                  <c:v>-3.2250452292928232E-3</c:v>
                </c:pt>
                <c:pt idx="33">
                  <c:v>-1.1785040854808743E-3</c:v>
                </c:pt>
                <c:pt idx="34">
                  <c:v>-1.6383307573415801E-2</c:v>
                </c:pt>
                <c:pt idx="35">
                  <c:v>1.9861286254728959E-2</c:v>
                </c:pt>
                <c:pt idx="36">
                  <c:v>1.3175756607841503E-2</c:v>
                </c:pt>
                <c:pt idx="37">
                  <c:v>-6.1899849218316092E-3</c:v>
                </c:pt>
                <c:pt idx="38">
                  <c:v>-2.1381057966423506E-3</c:v>
                </c:pt>
                <c:pt idx="39">
                  <c:v>1.4052838673412029E-2</c:v>
                </c:pt>
                <c:pt idx="40">
                  <c:v>2.7729636048526858E-2</c:v>
                </c:pt>
                <c:pt idx="41">
                  <c:v>-1.9342829394626098E-2</c:v>
                </c:pt>
                <c:pt idx="42">
                  <c:v>-1.231015187849714E-2</c:v>
                </c:pt>
                <c:pt idx="43">
                  <c:v>1.1203585147247165E-3</c:v>
                </c:pt>
                <c:pt idx="44">
                  <c:v>-1.6372795969773396E-2</c:v>
                </c:pt>
                <c:pt idx="45">
                  <c:v>1.0660302307080377E-2</c:v>
                </c:pt>
                <c:pt idx="46">
                  <c:v>1.4937424303593126E-2</c:v>
                </c:pt>
                <c:pt idx="47">
                  <c:v>2.6863444158859089E-2</c:v>
                </c:pt>
                <c:pt idx="48">
                  <c:v>-5.0321729087609256E-3</c:v>
                </c:pt>
                <c:pt idx="49">
                  <c:v>-7.20720720720717E-3</c:v>
                </c:pt>
                <c:pt idx="50">
                  <c:v>1.6991504247875995E-2</c:v>
                </c:pt>
                <c:pt idx="51">
                  <c:v>1.1031578947368441E-2</c:v>
                </c:pt>
                <c:pt idx="52">
                  <c:v>1.1803389258915823E-3</c:v>
                </c:pt>
                <c:pt idx="53">
                  <c:v>1.0478786846140774E-2</c:v>
                </c:pt>
                <c:pt idx="54">
                  <c:v>3.7626133059688537E-3</c:v>
                </c:pt>
                <c:pt idx="55">
                  <c:v>1.2993762993762994E-2</c:v>
                </c:pt>
                <c:pt idx="56">
                  <c:v>3.4408602150537669E-2</c:v>
                </c:pt>
                <c:pt idx="57">
                  <c:v>-1.2389380530973501E-2</c:v>
                </c:pt>
                <c:pt idx="58">
                  <c:v>7.0846617074033207E-4</c:v>
                </c:pt>
                <c:pt idx="59">
                  <c:v>-2.047189451769604E-2</c:v>
                </c:pt>
                <c:pt idx="60">
                  <c:v>3.5666157577935481E-2</c:v>
                </c:pt>
                <c:pt idx="61">
                  <c:v>1.169275049469288E-3</c:v>
                </c:pt>
                <c:pt idx="62">
                  <c:v>5.5168671429864672E-3</c:v>
                </c:pt>
                <c:pt idx="63">
                  <c:v>9.956156375593616E-3</c:v>
                </c:pt>
                <c:pt idx="64">
                  <c:v>1.6905071521456507E-2</c:v>
                </c:pt>
                <c:pt idx="65">
                  <c:v>-1.8542555164101876E-3</c:v>
                </c:pt>
                <c:pt idx="66">
                  <c:v>2.072489826819341E-2</c:v>
                </c:pt>
                <c:pt idx="67">
                  <c:v>1.4399539214745127E-2</c:v>
                </c:pt>
                <c:pt idx="68">
                  <c:v>5.4048836984847241E-3</c:v>
                </c:pt>
                <c:pt idx="69">
                  <c:v>3.765648472709069E-2</c:v>
                </c:pt>
                <c:pt idx="70">
                  <c:v>-6.2699044585988219E-3</c:v>
                </c:pt>
                <c:pt idx="71">
                  <c:v>-7.1146245059288422E-3</c:v>
                </c:pt>
                <c:pt idx="72">
                  <c:v>-3.6374023995429376E-2</c:v>
                </c:pt>
                <c:pt idx="73">
                  <c:v>1.9215838509316671E-2</c:v>
                </c:pt>
                <c:pt idx="74">
                  <c:v>-1.2600562178927543E-3</c:v>
                </c:pt>
                <c:pt idx="75">
                  <c:v>3.5219747140276994E-2</c:v>
                </c:pt>
                <c:pt idx="76">
                  <c:v>-1.2093576526566207E-2</c:v>
                </c:pt>
                <c:pt idx="77">
                  <c:v>5.6335078534031365E-2</c:v>
                </c:pt>
                <c:pt idx="78">
                  <c:v>-5.2485365611667882E-2</c:v>
                </c:pt>
                <c:pt idx="79">
                  <c:v>-3.4578544061302674E-2</c:v>
                </c:pt>
                <c:pt idx="80">
                  <c:v>2.3529411764705938E-2</c:v>
                </c:pt>
                <c:pt idx="81">
                  <c:v>2.6776726394201696E-2</c:v>
                </c:pt>
                <c:pt idx="82">
                  <c:v>-2.330154360436526E-2</c:v>
                </c:pt>
                <c:pt idx="83">
                  <c:v>2.3652311027889512E-3</c:v>
                </c:pt>
                <c:pt idx="84">
                  <c:v>-4.1922386932300992E-2</c:v>
                </c:pt>
                <c:pt idx="85">
                  <c:v>2.3581714506620256E-2</c:v>
                </c:pt>
                <c:pt idx="86">
                  <c:v>-6.3535161553081698E-2</c:v>
                </c:pt>
                <c:pt idx="87">
                  <c:v>-2.4629237288135649E-2</c:v>
                </c:pt>
                <c:pt idx="88">
                  <c:v>2.0540540540540549E-2</c:v>
                </c:pt>
                <c:pt idx="89">
                  <c:v>-1.618996222342209E-3</c:v>
                </c:pt>
                <c:pt idx="90">
                  <c:v>1.4879050661798354E-2</c:v>
                </c:pt>
                <c:pt idx="91">
                  <c:v>1.0422431285740595E-2</c:v>
                </c:pt>
                <c:pt idx="92">
                  <c:v>5.2851182197497211E-3</c:v>
                </c:pt>
                <c:pt idx="93">
                  <c:v>8.6037594688112545E-3</c:v>
                </c:pt>
                <c:pt idx="94">
                  <c:v>1.0585010868537989E-2</c:v>
                </c:pt>
                <c:pt idx="95">
                  <c:v>3.1688767550702025E-2</c:v>
                </c:pt>
                <c:pt idx="96">
                  <c:v>-3.5946759933936125E-3</c:v>
                </c:pt>
                <c:pt idx="97">
                  <c:v>2.8682790325804564E-2</c:v>
                </c:pt>
                <c:pt idx="98">
                  <c:v>1.2958088681919428E-2</c:v>
                </c:pt>
                <c:pt idx="99">
                  <c:v>-6.836919364568597E-3</c:v>
                </c:pt>
                <c:pt idx="100">
                  <c:v>-1.6707859614434127E-2</c:v>
                </c:pt>
                <c:pt idx="101">
                  <c:v>-3.8954869358669778E-2</c:v>
                </c:pt>
                <c:pt idx="102">
                  <c:v>-8.1047969088681501E-3</c:v>
                </c:pt>
                <c:pt idx="103">
                  <c:v>2.8098052514291309E-2</c:v>
                </c:pt>
                <c:pt idx="104">
                  <c:v>-9.2157050974369589E-3</c:v>
                </c:pt>
                <c:pt idx="105">
                  <c:v>2.057411580288046E-2</c:v>
                </c:pt>
                <c:pt idx="106">
                  <c:v>-2.7357107962872611E-3</c:v>
                </c:pt>
                <c:pt idx="107">
                  <c:v>8.8010952474075097E-4</c:v>
                </c:pt>
                <c:pt idx="108">
                  <c:v>1.3077075490390404E-2</c:v>
                </c:pt>
                <c:pt idx="109">
                  <c:v>1.2895546076777647E-3</c:v>
                </c:pt>
                <c:pt idx="110">
                  <c:v>-1.6835016835017003E-3</c:v>
                </c:pt>
                <c:pt idx="111">
                  <c:v>2.3203972033640757E-2</c:v>
                </c:pt>
                <c:pt idx="112">
                  <c:v>3.448637316561836E-2</c:v>
                </c:pt>
                <c:pt idx="113">
                  <c:v>-4.1783848935315351E-2</c:v>
                </c:pt>
                <c:pt idx="114">
                  <c:v>-7.4768218522580001E-3</c:v>
                </c:pt>
                <c:pt idx="115">
                  <c:v>1.5180649731808521E-2</c:v>
                </c:pt>
                <c:pt idx="116">
                  <c:v>4.6605232496557632E-2</c:v>
                </c:pt>
                <c:pt idx="117">
                  <c:v>-1.8811057992101459E-2</c:v>
                </c:pt>
                <c:pt idx="118">
                  <c:v>-2.1259281863493067E-2</c:v>
                </c:pt>
                <c:pt idx="119">
                  <c:v>2.3422860712054964E-2</c:v>
                </c:pt>
                <c:pt idx="120">
                  <c:v>2.6611093299134438E-2</c:v>
                </c:pt>
                <c:pt idx="121">
                  <c:v>-1.2766406414855538E-2</c:v>
                </c:pt>
                <c:pt idx="122">
                  <c:v>3.9190763690287525E-3</c:v>
                </c:pt>
                <c:pt idx="123">
                  <c:v>2.1642679363705227E-2</c:v>
                </c:pt>
                <c:pt idx="124">
                  <c:v>-3.9879284328519565E-3</c:v>
                </c:pt>
                <c:pt idx="125">
                  <c:v>2.4174853736615494E-2</c:v>
                </c:pt>
                <c:pt idx="126">
                  <c:v>7.6751946607341234E-3</c:v>
                </c:pt>
                <c:pt idx="127">
                  <c:v>4.1714947856315278E-2</c:v>
                </c:pt>
                <c:pt idx="128">
                  <c:v>7.0188492063492022E-2</c:v>
                </c:pt>
                <c:pt idx="129">
                  <c:v>-2.0646101530240501E-2</c:v>
                </c:pt>
                <c:pt idx="130">
                  <c:v>-2.2090261282660326E-2</c:v>
                </c:pt>
                <c:pt idx="131">
                  <c:v>-2.1332069210712565E-3</c:v>
                </c:pt>
                <c:pt idx="132">
                  <c:v>-2.6534379326257629E-2</c:v>
                </c:pt>
                <c:pt idx="133">
                  <c:v>5.5684454756380966E-3</c:v>
                </c:pt>
                <c:pt idx="134">
                  <c:v>2.1811284969179747E-2</c:v>
                </c:pt>
                <c:pt idx="135">
                  <c:v>3.9428289797930054E-2</c:v>
                </c:pt>
                <c:pt idx="136">
                  <c:v>3.4619188921859688E-3</c:v>
                </c:pt>
                <c:pt idx="137">
                  <c:v>-4.5888875781526492E-2</c:v>
                </c:pt>
                <c:pt idx="138">
                  <c:v>5.7905902907774878E-2</c:v>
                </c:pt>
                <c:pt idx="139">
                  <c:v>1.4175420832805851E-2</c:v>
                </c:pt>
                <c:pt idx="140">
                  <c:v>-4.7864970399294051E-3</c:v>
                </c:pt>
                <c:pt idx="141">
                  <c:v>1.4828071072478544E-2</c:v>
                </c:pt>
                <c:pt idx="142">
                  <c:v>1.8354595157511207E-2</c:v>
                </c:pt>
                <c:pt idx="143">
                  <c:v>3.2526881720429938E-2</c:v>
                </c:pt>
                <c:pt idx="144">
                  <c:v>6.3921063921063892E-2</c:v>
                </c:pt>
                <c:pt idx="145">
                  <c:v>1.5243902439024556E-2</c:v>
                </c:pt>
                <c:pt idx="146">
                  <c:v>0.10402308062189446</c:v>
                </c:pt>
                <c:pt idx="147">
                  <c:v>-6.7692767483562483E-2</c:v>
                </c:pt>
                <c:pt idx="148">
                  <c:v>-4.5091324200913198E-2</c:v>
                </c:pt>
                <c:pt idx="149">
                  <c:v>-6.4477372847416878E-2</c:v>
                </c:pt>
                <c:pt idx="150">
                  <c:v>-4.8520259113425723E-2</c:v>
                </c:pt>
                <c:pt idx="151">
                  <c:v>5.0013336889837286E-2</c:v>
                </c:pt>
                <c:pt idx="152">
                  <c:v>-3.3231423634188487E-3</c:v>
                </c:pt>
                <c:pt idx="153">
                  <c:v>-2.2987012987012934E-2</c:v>
                </c:pt>
                <c:pt idx="154">
                  <c:v>-4.5138888888888895E-2</c:v>
                </c:pt>
                <c:pt idx="155">
                  <c:v>-4.1711229946524125E-2</c:v>
                </c:pt>
                <c:pt idx="156">
                  <c:v>6.6539923954372623E-2</c:v>
                </c:pt>
                <c:pt idx="157">
                  <c:v>-1.164975573092813E-2</c:v>
                </c:pt>
                <c:pt idx="158">
                  <c:v>-1.0011262670504104E-3</c:v>
                </c:pt>
                <c:pt idx="159">
                  <c:v>1.2159594680177247E-2</c:v>
                </c:pt>
                <c:pt idx="160">
                  <c:v>-2.3983187044133981E-2</c:v>
                </c:pt>
                <c:pt idx="161">
                  <c:v>0.13291316526610636</c:v>
                </c:pt>
                <c:pt idx="162">
                  <c:v>-8.2026227822062162E-2</c:v>
                </c:pt>
                <c:pt idx="163">
                  <c:v>-7.7123872804935933E-2</c:v>
                </c:pt>
                <c:pt idx="164">
                  <c:v>-3.0595813204508819E-2</c:v>
                </c:pt>
                <c:pt idx="165">
                  <c:v>0.11247600767754308</c:v>
                </c:pt>
                <c:pt idx="166">
                  <c:v>-6.6196678217230159E-2</c:v>
                </c:pt>
                <c:pt idx="167">
                  <c:v>5.3101799421165205E-2</c:v>
                </c:pt>
                <c:pt idx="168">
                  <c:v>-0.197920872022608</c:v>
                </c:pt>
                <c:pt idx="169">
                  <c:v>-8.6904432771173226E-2</c:v>
                </c:pt>
                <c:pt idx="170">
                  <c:v>-2.6379542395693116E-2</c:v>
                </c:pt>
                <c:pt idx="171">
                  <c:v>-9.9493648396552399E-3</c:v>
                </c:pt>
                <c:pt idx="172">
                  <c:v>1.3413755851638414E-2</c:v>
                </c:pt>
                <c:pt idx="173">
                  <c:v>-3.3918942424769574E-2</c:v>
                </c:pt>
                <c:pt idx="174">
                  <c:v>-6.5664420252288828E-3</c:v>
                </c:pt>
                <c:pt idx="175">
                  <c:v>-4.0444023750107472E-3</c:v>
                </c:pt>
                <c:pt idx="176">
                  <c:v>6.2343060005195161E-3</c:v>
                </c:pt>
                <c:pt idx="177">
                  <c:v>2.5392879339429988E-2</c:v>
                </c:pt>
                <c:pt idx="178">
                  <c:v>5.4454561685413272E-3</c:v>
                </c:pt>
                <c:pt idx="179">
                  <c:v>-4.0010669511870087E-3</c:v>
                </c:pt>
                <c:pt idx="180">
                  <c:v>1.7275687409551342E-2</c:v>
                </c:pt>
                <c:pt idx="181">
                  <c:v>-1.9510464703795697E-2</c:v>
                </c:pt>
                <c:pt idx="182">
                  <c:v>-9.57400087834861E-3</c:v>
                </c:pt>
                <c:pt idx="183">
                  <c:v>-3.0816378649868092E-2</c:v>
                </c:pt>
                <c:pt idx="184">
                  <c:v>-2.8691913345460549E-2</c:v>
                </c:pt>
                <c:pt idx="185">
                  <c:v>-1.0737589824068347E-3</c:v>
                </c:pt>
                <c:pt idx="186">
                  <c:v>-2.8876233255795369E-2</c:v>
                </c:pt>
                <c:pt idx="187">
                  <c:v>1.9628690602764422E-2</c:v>
                </c:pt>
                <c:pt idx="188">
                  <c:v>-3.5116792929292949E-2</c:v>
                </c:pt>
                <c:pt idx="189">
                  <c:v>2.7070838061274142E-2</c:v>
                </c:pt>
                <c:pt idx="190">
                  <c:v>-1.8456642800318276E-2</c:v>
                </c:pt>
                <c:pt idx="191">
                  <c:v>1.3627933231191014E-2</c:v>
                </c:pt>
                <c:pt idx="192">
                  <c:v>8.1294203723274519E-3</c:v>
                </c:pt>
                <c:pt idx="193">
                  <c:v>3.8234301147873066E-2</c:v>
                </c:pt>
                <c:pt idx="194">
                  <c:v>-2.5657894736842025E-2</c:v>
                </c:pt>
                <c:pt idx="195">
                  <c:v>4.0917651087142626E-2</c:v>
                </c:pt>
                <c:pt idx="196">
                  <c:v>-4.3467143952953648E-3</c:v>
                </c:pt>
                <c:pt idx="197">
                  <c:v>2.4090075936108974E-2</c:v>
                </c:pt>
                <c:pt idx="198">
                  <c:v>-6.97775839511666E-4</c:v>
                </c:pt>
                <c:pt idx="199">
                  <c:v>-3.077183193845634E-2</c:v>
                </c:pt>
                <c:pt idx="200">
                  <c:v>-1.3263263263263174E-2</c:v>
                </c:pt>
                <c:pt idx="201">
                  <c:v>3.5998325659271041E-3</c:v>
                </c:pt>
                <c:pt idx="202">
                  <c:v>1.5558578473048786E-2</c:v>
                </c:pt>
                <c:pt idx="203">
                  <c:v>-4.6685038093694203E-2</c:v>
                </c:pt>
                <c:pt idx="204">
                  <c:v>4.9149659863945587E-2</c:v>
                </c:pt>
                <c:pt idx="205">
                  <c:v>7.4530968902594905E-3</c:v>
                </c:pt>
                <c:pt idx="206">
                  <c:v>-5.7717145624798127E-2</c:v>
                </c:pt>
                <c:pt idx="207">
                  <c:v>-8.2459370746937894E-3</c:v>
                </c:pt>
                <c:pt idx="208">
                  <c:v>-4.0629800307219605E-2</c:v>
                </c:pt>
                <c:pt idx="209">
                  <c:v>-5.6514434091951204E-3</c:v>
                </c:pt>
                <c:pt idx="210">
                  <c:v>1.1901081916537805E-2</c:v>
                </c:pt>
                <c:pt idx="211">
                  <c:v>-2.4794634109578658E-2</c:v>
                </c:pt>
                <c:pt idx="212">
                  <c:v>1.51480376405783E-2</c:v>
                </c:pt>
                <c:pt idx="213">
                  <c:v>3.140534995660068E-2</c:v>
                </c:pt>
                <c:pt idx="214">
                  <c:v>-1.1389343942585176E-2</c:v>
                </c:pt>
                <c:pt idx="215">
                  <c:v>4.4663845792195043E-3</c:v>
                </c:pt>
                <c:pt idx="216">
                  <c:v>-4.0018053257108423E-2</c:v>
                </c:pt>
                <c:pt idx="217">
                  <c:v>-1.5769600947656736E-2</c:v>
                </c:pt>
                <c:pt idx="218">
                  <c:v>2.6367781155015192E-2</c:v>
                </c:pt>
                <c:pt idx="219">
                  <c:v>-4.2560931247726405E-2</c:v>
                </c:pt>
                <c:pt idx="220">
                  <c:v>3.0650222578996389E-3</c:v>
                </c:pt>
                <c:pt idx="221">
                  <c:v>2.1392367322599914E-2</c:v>
                </c:pt>
                <c:pt idx="222">
                  <c:v>4.0413111809608744E-3</c:v>
                </c:pt>
                <c:pt idx="223">
                  <c:v>2.5479662317728264E-2</c:v>
                </c:pt>
                <c:pt idx="224">
                  <c:v>1.932253774544327E-2</c:v>
                </c:pt>
                <c:pt idx="225">
                  <c:v>-1.0297305667389272E-2</c:v>
                </c:pt>
                <c:pt idx="226">
                  <c:v>-4.9306625577813156E-3</c:v>
                </c:pt>
                <c:pt idx="227">
                  <c:v>2.4952621604548413E-2</c:v>
                </c:pt>
                <c:pt idx="228">
                  <c:v>0</c:v>
                </c:pt>
                <c:pt idx="229">
                  <c:v>6.3572790845517887E-3</c:v>
                </c:pt>
                <c:pt idx="230">
                  <c:v>-9.055831167808422E-3</c:v>
                </c:pt>
                <c:pt idx="231">
                  <c:v>-5.4641554381002135E-2</c:v>
                </c:pt>
                <c:pt idx="232">
                  <c:v>-8.7078444395246E-3</c:v>
                </c:pt>
                <c:pt idx="233">
                  <c:v>1.2250690968850274E-2</c:v>
                </c:pt>
                <c:pt idx="234">
                  <c:v>1.6940139775144473E-2</c:v>
                </c:pt>
                <c:pt idx="235">
                  <c:v>-8.3491461100579617E-4</c:v>
                </c:pt>
                <c:pt idx="236">
                  <c:v>-1.642403882045531E-2</c:v>
                </c:pt>
                <c:pt idx="237">
                  <c:v>1.7779803966263771E-2</c:v>
                </c:pt>
                <c:pt idx="238">
                  <c:v>-1.9737822136153563E-2</c:v>
                </c:pt>
                <c:pt idx="239">
                  <c:v>1.573611741564521E-2</c:v>
                </c:pt>
                <c:pt idx="240">
                  <c:v>-6.0906835100383652E-3</c:v>
                </c:pt>
                <c:pt idx="241">
                  <c:v>1.1715481171548274E-2</c:v>
                </c:pt>
                <c:pt idx="242">
                  <c:v>-3.8022813688221572E-4</c:v>
                </c:pt>
                <c:pt idx="243">
                  <c:v>9.2869752091488834E-3</c:v>
                </c:pt>
                <c:pt idx="244">
                  <c:v>6.1003861003860391E-3</c:v>
                </c:pt>
                <c:pt idx="245">
                  <c:v>2.2745221923866649E-2</c:v>
                </c:pt>
                <c:pt idx="246">
                  <c:v>7.4793125397835591E-3</c:v>
                </c:pt>
                <c:pt idx="247">
                  <c:v>1.5760122848137097E-2</c:v>
                </c:pt>
                <c:pt idx="248">
                  <c:v>-9.6846486313429941E-3</c:v>
                </c:pt>
                <c:pt idx="249">
                  <c:v>3.504266423660015E-2</c:v>
                </c:pt>
                <c:pt idx="250">
                  <c:v>-1.2031429039122712E-2</c:v>
                </c:pt>
                <c:pt idx="251">
                  <c:v>1.5205650186954821E-2</c:v>
                </c:pt>
                <c:pt idx="252">
                  <c:v>-4.5674411228292799E-2</c:v>
                </c:pt>
                <c:pt idx="253">
                  <c:v>-2.9253636938646787E-3</c:v>
                </c:pt>
                <c:pt idx="254">
                  <c:v>1.2406947890818835E-2</c:v>
                </c:pt>
                <c:pt idx="255">
                  <c:v>-5.9675366008911518E-3</c:v>
                </c:pt>
                <c:pt idx="256">
                  <c:v>1.8806744487678401E-2</c:v>
                </c:pt>
                <c:pt idx="257">
                  <c:v>-4.7599838644615039E-3</c:v>
                </c:pt>
                <c:pt idx="258">
                  <c:v>-2.9761904761903988E-3</c:v>
                </c:pt>
                <c:pt idx="259">
                  <c:v>1.9183472700442607E-2</c:v>
                </c:pt>
                <c:pt idx="260">
                  <c:v>-7.5665120820111679E-3</c:v>
                </c:pt>
                <c:pt idx="261">
                  <c:v>6.1394891944990182E-3</c:v>
                </c:pt>
                <c:pt idx="262">
                  <c:v>-1.1170471102477009E-2</c:v>
                </c:pt>
                <c:pt idx="263">
                  <c:v>1.2125184335572702E-2</c:v>
                </c:pt>
                <c:pt idx="264">
                  <c:v>8.5936208891092894E-3</c:v>
                </c:pt>
                <c:pt idx="265">
                  <c:v>-9.9058940069345004E-4</c:v>
                </c:pt>
                <c:pt idx="266">
                  <c:v>-4.9504950495051381E-4</c:v>
                </c:pt>
                <c:pt idx="267">
                  <c:v>1.5841086245914009E-2</c:v>
                </c:pt>
                <c:pt idx="268">
                  <c:v>1.2388629613916064E-2</c:v>
                </c:pt>
                <c:pt idx="269">
                  <c:v>-9.9134671931446431E-3</c:v>
                </c:pt>
                <c:pt idx="270">
                  <c:v>7.7893489120311717E-3</c:v>
                </c:pt>
                <c:pt idx="271">
                  <c:v>1.526329178326063E-3</c:v>
                </c:pt>
                <c:pt idx="272">
                  <c:v>1.2014073629108432E-2</c:v>
                </c:pt>
                <c:pt idx="273">
                  <c:v>1.0755486165322186E-2</c:v>
                </c:pt>
                <c:pt idx="274">
                  <c:v>1.6039481801357253E-2</c:v>
                </c:pt>
                <c:pt idx="275">
                  <c:v>-3.6877688998156266E-3</c:v>
                </c:pt>
                <c:pt idx="276">
                  <c:v>1.7329164805716817E-2</c:v>
                </c:pt>
                <c:pt idx="277">
                  <c:v>-8.6779420880191624E-3</c:v>
                </c:pt>
                <c:pt idx="278">
                  <c:v>1.2371134020618643E-2</c:v>
                </c:pt>
                <c:pt idx="279">
                  <c:v>-6.6785396260017815E-3</c:v>
                </c:pt>
                <c:pt idx="280">
                  <c:v>2.8953637529778236E-2</c:v>
                </c:pt>
                <c:pt idx="281">
                  <c:v>-9.2592592592592241E-3</c:v>
                </c:pt>
                <c:pt idx="282">
                  <c:v>1.6366612111292291E-3</c:v>
                </c:pt>
                <c:pt idx="283">
                  <c:v>3.2579100553938582E-2</c:v>
                </c:pt>
                <c:pt idx="284">
                  <c:v>3.4859619370642978E-3</c:v>
                </c:pt>
                <c:pt idx="285">
                  <c:v>-2.4448529411764675E-2</c:v>
                </c:pt>
                <c:pt idx="286">
                  <c:v>-5.2116668190546524E-3</c:v>
                </c:pt>
                <c:pt idx="287">
                  <c:v>2.2818666417282311E-2</c:v>
                </c:pt>
                <c:pt idx="288">
                  <c:v>-1.6805153580430642E-3</c:v>
                </c:pt>
                <c:pt idx="289">
                  <c:v>-1.2122342409548253E-3</c:v>
                </c:pt>
                <c:pt idx="290">
                  <c:v>-2.8271112722000766E-2</c:v>
                </c:pt>
                <c:pt idx="291">
                  <c:v>4.8256396248748173E-3</c:v>
                </c:pt>
                <c:pt idx="292">
                  <c:v>1.0023910244620227E-2</c:v>
                </c:pt>
                <c:pt idx="293">
                  <c:v>-1.6550601428959016E-2</c:v>
                </c:pt>
                <c:pt idx="294">
                  <c:v>-2.4783912506614943E-2</c:v>
                </c:pt>
                <c:pt idx="295">
                  <c:v>8.0014224751066097E-3</c:v>
                </c:pt>
                <c:pt idx="296">
                  <c:v>2.4955436720142704E-3</c:v>
                </c:pt>
                <c:pt idx="297">
                  <c:v>1.8888485288775864E-2</c:v>
                </c:pt>
                <c:pt idx="298">
                  <c:v>-6.4062077054948454E-3</c:v>
                </c:pt>
                <c:pt idx="299">
                  <c:v>-2.1607994958134052E-3</c:v>
                </c:pt>
                <c:pt idx="300">
                  <c:v>-2.9622980251347618E-3</c:v>
                </c:pt>
                <c:pt idx="301">
                  <c:v>-3.1319910514540877E-3</c:v>
                </c:pt>
                <c:pt idx="302">
                  <c:v>1.9802883737908394E-2</c:v>
                </c:pt>
                <c:pt idx="303">
                  <c:v>-1.2759752096245039E-3</c:v>
                </c:pt>
                <c:pt idx="304">
                  <c:v>-5.077983315197699E-3</c:v>
                </c:pt>
                <c:pt idx="305">
                  <c:v>4.6460781634326785E-3</c:v>
                </c:pt>
                <c:pt idx="306">
                  <c:v>1.7142327650111141E-2</c:v>
                </c:pt>
                <c:pt idx="307">
                  <c:v>2.9739776951673551E-3</c:v>
                </c:pt>
                <c:pt idx="308">
                  <c:v>-1.7710425415373487E-2</c:v>
                </c:pt>
                <c:pt idx="309">
                  <c:v>2.0400558919422562E-2</c:v>
                </c:pt>
                <c:pt idx="310">
                  <c:v>-2.0975832193342557E-2</c:v>
                </c:pt>
                <c:pt idx="311">
                  <c:v>1.8273184102330091E-3</c:v>
                </c:pt>
                <c:pt idx="312">
                  <c:v>3.1573986804901116E-2</c:v>
                </c:pt>
                <c:pt idx="313">
                  <c:v>-1.7774486206258117E-2</c:v>
                </c:pt>
                <c:pt idx="314">
                  <c:v>3.157503714710152E-3</c:v>
                </c:pt>
                <c:pt idx="315">
                  <c:v>5.6032872618603713E-3</c:v>
                </c:pt>
                <c:pt idx="316">
                  <c:v>-4.1848786385195094E-3</c:v>
                </c:pt>
                <c:pt idx="317">
                  <c:v>-2.1343726800297324E-3</c:v>
                </c:pt>
                <c:pt idx="318">
                  <c:v>1.5932874516828625E-2</c:v>
                </c:pt>
                <c:pt idx="319">
                  <c:v>1.1057096558955263E-2</c:v>
                </c:pt>
                <c:pt idx="320">
                  <c:v>1.3525263259588362E-2</c:v>
                </c:pt>
                <c:pt idx="321">
                  <c:v>1.9300837026095599E-2</c:v>
                </c:pt>
                <c:pt idx="322">
                  <c:v>1.4181563966843122E-2</c:v>
                </c:pt>
                <c:pt idx="323">
                  <c:v>-4.5730191867979714E-3</c:v>
                </c:pt>
                <c:pt idx="324">
                  <c:v>-7.8903244895946068E-3</c:v>
                </c:pt>
                <c:pt idx="325">
                  <c:v>-2.7900287631831226E-2</c:v>
                </c:pt>
                <c:pt idx="326">
                  <c:v>1.3211579560909263E-2</c:v>
                </c:pt>
                <c:pt idx="327">
                  <c:v>-1.6716018721940968E-2</c:v>
                </c:pt>
                <c:pt idx="328">
                  <c:v>-4.5640391746696206E-3</c:v>
                </c:pt>
                <c:pt idx="329">
                  <c:v>1.9089147286821692E-2</c:v>
                </c:pt>
                <c:pt idx="330">
                  <c:v>1.2459531050721043E-2</c:v>
                </c:pt>
                <c:pt idx="331">
                  <c:v>-1.3930540775853706E-2</c:v>
                </c:pt>
                <c:pt idx="332">
                  <c:v>-4.81370944449793E-3</c:v>
                </c:pt>
                <c:pt idx="333">
                  <c:v>1.446201311222577E-3</c:v>
                </c:pt>
                <c:pt idx="334">
                  <c:v>-6.8939103791650601E-3</c:v>
                </c:pt>
                <c:pt idx="335">
                  <c:v>1.5343306482546661E-3</c:v>
                </c:pt>
                <c:pt idx="336">
                  <c:v>5.7870370370369821E-3</c:v>
                </c:pt>
                <c:pt idx="337">
                  <c:v>1.2500000000000011E-2</c:v>
                </c:pt>
                <c:pt idx="338">
                  <c:v>1.4966795519873179E-2</c:v>
                </c:pt>
                <c:pt idx="339">
                  <c:v>4.5803046898336523E-3</c:v>
                </c:pt>
                <c:pt idx="340">
                  <c:v>-1.962124170245989E-2</c:v>
                </c:pt>
                <c:pt idx="341">
                  <c:v>1.3755566551212278E-2</c:v>
                </c:pt>
                <c:pt idx="342">
                  <c:v>3.960003960003172E-4</c:v>
                </c:pt>
                <c:pt idx="343">
                  <c:v>-7.913740231476733E-4</c:v>
                </c:pt>
                <c:pt idx="344">
                  <c:v>9.4867185939684733E-3</c:v>
                </c:pt>
                <c:pt idx="345">
                  <c:v>2.9399671052631571E-2</c:v>
                </c:pt>
                <c:pt idx="346">
                  <c:v>-1.1683429848623444E-2</c:v>
                </c:pt>
                <c:pt idx="347">
                  <c:v>1.1509608467783419E-2</c:v>
                </c:pt>
                <c:pt idx="348">
                  <c:v>1.5438452037876255E-3</c:v>
                </c:pt>
                <c:pt idx="349">
                  <c:v>1.2505210504376854E-2</c:v>
                </c:pt>
                <c:pt idx="350">
                  <c:v>-3.2661290322580736E-2</c:v>
                </c:pt>
                <c:pt idx="351">
                  <c:v>4.862236628849311E-3</c:v>
                </c:pt>
                <c:pt idx="352">
                  <c:v>2.4370430544272429E-3</c:v>
                </c:pt>
                <c:pt idx="353">
                  <c:v>-1.1741093828399414E-2</c:v>
                </c:pt>
                <c:pt idx="354">
                  <c:v>-1.1506794960817345E-2</c:v>
                </c:pt>
                <c:pt idx="355">
                  <c:v>-1.907171353507827E-2</c:v>
                </c:pt>
                <c:pt idx="356">
                  <c:v>1.0719905586152529E-2</c:v>
                </c:pt>
                <c:pt idx="357">
                  <c:v>8.6300962206130802E-3</c:v>
                </c:pt>
                <c:pt idx="358">
                  <c:v>-3.1642440423216966E-3</c:v>
                </c:pt>
                <c:pt idx="359">
                  <c:v>4.4696066746125205E-3</c:v>
                </c:pt>
                <c:pt idx="360">
                  <c:v>2.3899115224244975E-2</c:v>
                </c:pt>
                <c:pt idx="361">
                  <c:v>5.5220370180999283E-3</c:v>
                </c:pt>
                <c:pt idx="362">
                  <c:v>-1.2321987678012309E-2</c:v>
                </c:pt>
                <c:pt idx="363">
                  <c:v>-1.7140552530752339E-3</c:v>
                </c:pt>
                <c:pt idx="364">
                  <c:v>-2.0057306590257753E-2</c:v>
                </c:pt>
                <c:pt idx="365">
                  <c:v>7.9106101058042414E-4</c:v>
                </c:pt>
                <c:pt idx="366">
                  <c:v>1.1097780443911213E-2</c:v>
                </c:pt>
                <c:pt idx="367">
                  <c:v>5.7315233785821332E-3</c:v>
                </c:pt>
                <c:pt idx="368">
                  <c:v>6.0368246302447198E-4</c:v>
                </c:pt>
                <c:pt idx="369">
                  <c:v>7.6034063260340635E-3</c:v>
                </c:pt>
                <c:pt idx="370">
                  <c:v>7.9705702023298713E-3</c:v>
                </c:pt>
                <c:pt idx="371">
                  <c:v>-8.6110829703170341E-3</c:v>
                </c:pt>
                <c:pt idx="372">
                  <c:v>1.2825774676790479E-2</c:v>
                </c:pt>
                <c:pt idx="373">
                  <c:v>3.6036993728074847E-2</c:v>
                </c:pt>
                <c:pt idx="374">
                  <c:v>2.9212253829321525E-2</c:v>
                </c:pt>
                <c:pt idx="375">
                  <c:v>-1.146441704520861E-2</c:v>
                </c:pt>
                <c:pt idx="376">
                  <c:v>-1.1017221093165058E-2</c:v>
                </c:pt>
                <c:pt idx="377">
                  <c:v>-1.0059296908089823E-2</c:v>
                </c:pt>
                <c:pt idx="378">
                  <c:v>1.9650183545670406E-2</c:v>
                </c:pt>
                <c:pt idx="379">
                  <c:v>-1.499521429331061E-2</c:v>
                </c:pt>
                <c:pt idx="380">
                  <c:v>5.0235143223599709E-3</c:v>
                </c:pt>
                <c:pt idx="381">
                  <c:v>8.4069842638499793E-3</c:v>
                </c:pt>
                <c:pt idx="382">
                  <c:v>5.9633524883443258E-3</c:v>
                </c:pt>
                <c:pt idx="383">
                  <c:v>8.7498632833861653E-3</c:v>
                </c:pt>
                <c:pt idx="384">
                  <c:v>3.0777903043968477E-2</c:v>
                </c:pt>
                <c:pt idx="385">
                  <c:v>3.1667043655281739E-3</c:v>
                </c:pt>
                <c:pt idx="386">
                  <c:v>-3.5979066724814622E-2</c:v>
                </c:pt>
                <c:pt idx="387">
                  <c:v>1.7189752689364502E-2</c:v>
                </c:pt>
                <c:pt idx="388">
                  <c:v>-1.5826238812486387E-2</c:v>
                </c:pt>
                <c:pt idx="389">
                  <c:v>-9.0850097339388852E-3</c:v>
                </c:pt>
                <c:pt idx="390">
                  <c:v>-1.0170217321485953E-2</c:v>
                </c:pt>
                <c:pt idx="391">
                  <c:v>-8.4916675512153404E-3</c:v>
                </c:pt>
                <c:pt idx="392">
                  <c:v>1.9142826757417059E-3</c:v>
                </c:pt>
                <c:pt idx="393">
                  <c:v>-2.6516758591429782E-3</c:v>
                </c:pt>
                <c:pt idx="394">
                  <c:v>1.2022327179046851E-2</c:v>
                </c:pt>
                <c:pt idx="395">
                  <c:v>1.0745755426605878E-3</c:v>
                </c:pt>
                <c:pt idx="396">
                  <c:v>2.7833001988071523E-2</c:v>
                </c:pt>
                <c:pt idx="397">
                  <c:v>-2.094125427091345E-3</c:v>
                </c:pt>
                <c:pt idx="398">
                  <c:v>6.6174037719204004E-4</c:v>
                </c:pt>
                <c:pt idx="399">
                  <c:v>-8.9627281670127141E-3</c:v>
                </c:pt>
                <c:pt idx="400">
                  <c:v>-2.969561989606545E-2</c:v>
                </c:pt>
                <c:pt idx="401">
                  <c:v>4.5812912848924659E-3</c:v>
                </c:pt>
                <c:pt idx="402">
                  <c:v>-4.665959703075268E-3</c:v>
                </c:pt>
                <c:pt idx="403">
                  <c:v>-2.3275497249259296E-3</c:v>
                </c:pt>
                <c:pt idx="404">
                  <c:v>3.2441288913162197E-2</c:v>
                </c:pt>
              </c:numCache>
            </c:numRef>
          </c:xVal>
          <c:yVal>
            <c:numRef>
              <c:f>'statistical functions (details)'!$B$3:$B$407</c:f>
              <c:numCache>
                <c:formatCode>General</c:formatCode>
                <c:ptCount val="405"/>
                <c:pt idx="0">
                  <c:v>-2.8271405492730321E-3</c:v>
                </c:pt>
                <c:pt idx="1">
                  <c:v>1.2131014961585579E-3</c:v>
                </c:pt>
                <c:pt idx="2">
                  <c:v>1.1865793780687361E-2</c:v>
                </c:pt>
                <c:pt idx="3">
                  <c:v>1.8757815756565356E-2</c:v>
                </c:pt>
                <c:pt idx="4">
                  <c:v>3.8078753786239684E-2</c:v>
                </c:pt>
                <c:pt idx="5">
                  <c:v>-3.9484621778886092E-2</c:v>
                </c:pt>
                <c:pt idx="6">
                  <c:v>-5.2755905511811023E-2</c:v>
                </c:pt>
                <c:pt idx="7">
                  <c:v>2.5020177562550341E-2</c:v>
                </c:pt>
                <c:pt idx="8">
                  <c:v>-2.7090694935217815E-2</c:v>
                </c:pt>
                <c:pt idx="9">
                  <c:v>-6.6302652106084905E-3</c:v>
                </c:pt>
                <c:pt idx="10">
                  <c:v>-3.8850038850038026E-3</c:v>
                </c:pt>
                <c:pt idx="11">
                  <c:v>3.8740920096852191E-2</c:v>
                </c:pt>
                <c:pt idx="12">
                  <c:v>5.4468085106383027E-2</c:v>
                </c:pt>
                <c:pt idx="13">
                  <c:v>-6.7624683009298451E-3</c:v>
                </c:pt>
                <c:pt idx="14">
                  <c:v>-7.578125000000005E-2</c:v>
                </c:pt>
                <c:pt idx="15">
                  <c:v>5.3497942386831303E-2</c:v>
                </c:pt>
                <c:pt idx="16">
                  <c:v>-2.0533880903491051E-3</c:v>
                </c:pt>
                <c:pt idx="17">
                  <c:v>2.1392617449664496E-2</c:v>
                </c:pt>
                <c:pt idx="18">
                  <c:v>5.0220264317180643E-2</c:v>
                </c:pt>
                <c:pt idx="19">
                  <c:v>-3.6093418259023416E-2</c:v>
                </c:pt>
                <c:pt idx="20">
                  <c:v>-2.2415940224159367E-2</c:v>
                </c:pt>
                <c:pt idx="21">
                  <c:v>-6.2645914396887145E-2</c:v>
                </c:pt>
                <c:pt idx="22">
                  <c:v>-4.6475600309837722E-3</c:v>
                </c:pt>
                <c:pt idx="23">
                  <c:v>2.786624203821653E-2</c:v>
                </c:pt>
                <c:pt idx="24">
                  <c:v>-5.1485148514851089E-3</c:v>
                </c:pt>
                <c:pt idx="25">
                  <c:v>3.4412126177795981E-2</c:v>
                </c:pt>
                <c:pt idx="26">
                  <c:v>7.1083808688021111E-2</c:v>
                </c:pt>
                <c:pt idx="27">
                  <c:v>1.3181019332160625E-3</c:v>
                </c:pt>
                <c:pt idx="28">
                  <c:v>2.338129496402892E-2</c:v>
                </c:pt>
                <c:pt idx="29">
                  <c:v>-8.4707980383415642E-3</c:v>
                </c:pt>
                <c:pt idx="30">
                  <c:v>-3.4438226431338814E-2</c:v>
                </c:pt>
                <c:pt idx="31">
                  <c:v>1.1319111885067549E-2</c:v>
                </c:pt>
                <c:pt idx="32">
                  <c:v>-1.5430775825117852E-2</c:v>
                </c:pt>
                <c:pt idx="33">
                  <c:v>-3.2351721277478269E-2</c:v>
                </c:pt>
                <c:pt idx="34">
                  <c:v>-2.0695364238410888E-3</c:v>
                </c:pt>
                <c:pt idx="35">
                  <c:v>1.5979814970563454E-2</c:v>
                </c:pt>
                <c:pt idx="36">
                  <c:v>5.9221658206430015E-3</c:v>
                </c:pt>
                <c:pt idx="37">
                  <c:v>-2.7160493827160497E-2</c:v>
                </c:pt>
                <c:pt idx="38">
                  <c:v>2.3157894736842134E-2</c:v>
                </c:pt>
                <c:pt idx="39">
                  <c:v>-5.443886097152387E-3</c:v>
                </c:pt>
                <c:pt idx="40">
                  <c:v>3.3318909562959742E-2</c:v>
                </c:pt>
                <c:pt idx="41">
                  <c:v>-3.4266610948600097E-2</c:v>
                </c:pt>
                <c:pt idx="42">
                  <c:v>-1.0339123242349049E-2</c:v>
                </c:pt>
                <c:pt idx="43">
                  <c:v>-2.2635408245755811E-2</c:v>
                </c:pt>
                <c:pt idx="44">
                  <c:v>-1.9032513877874722E-2</c:v>
                </c:pt>
                <c:pt idx="45">
                  <c:v>-1.1881188118812332E-3</c:v>
                </c:pt>
                <c:pt idx="46">
                  <c:v>-1.8655266226195118E-2</c:v>
                </c:pt>
                <c:pt idx="47">
                  <c:v>7.7790742901593052E-4</c:v>
                </c:pt>
                <c:pt idx="48">
                  <c:v>-9.6302003081664093E-3</c:v>
                </c:pt>
                <c:pt idx="49">
                  <c:v>-9.9160945842867287E-3</c:v>
                </c:pt>
                <c:pt idx="50">
                  <c:v>-1.0566037735849099E-2</c:v>
                </c:pt>
                <c:pt idx="51">
                  <c:v>2.474864655839136E-2</c:v>
                </c:pt>
                <c:pt idx="52">
                  <c:v>-1.3729977116704784E-2</c:v>
                </c:pt>
                <c:pt idx="53">
                  <c:v>1.4313346228239746E-2</c:v>
                </c:pt>
                <c:pt idx="54">
                  <c:v>2.052901697591801E-2</c:v>
                </c:pt>
                <c:pt idx="55">
                  <c:v>1.1985617259288739E-2</c:v>
                </c:pt>
                <c:pt idx="56">
                  <c:v>7.0115433946130845E-2</c:v>
                </c:pt>
                <c:pt idx="57">
                  <c:v>-1.7226890756302526E-2</c:v>
                </c:pt>
                <c:pt idx="58">
                  <c:v>-1.6122364613476665E-2</c:v>
                </c:pt>
                <c:pt idx="59">
                  <c:v>-2.1440129449838093E-2</c:v>
                </c:pt>
                <c:pt idx="60">
                  <c:v>6.5146579804560324E-3</c:v>
                </c:pt>
                <c:pt idx="61">
                  <c:v>5.0919982884039268E-2</c:v>
                </c:pt>
                <c:pt idx="62">
                  <c:v>-6.3775510204081027E-3</c:v>
                </c:pt>
                <c:pt idx="63">
                  <c:v>3.9787798408488E-2</c:v>
                </c:pt>
                <c:pt idx="64">
                  <c:v>7.5723830734967358E-3</c:v>
                </c:pt>
                <c:pt idx="65">
                  <c:v>-1.6213847502191105E-2</c:v>
                </c:pt>
                <c:pt idx="66">
                  <c:v>-1.722652885443577E-2</c:v>
                </c:pt>
                <c:pt idx="67">
                  <c:v>5.7377049180327773E-2</c:v>
                </c:pt>
                <c:pt idx="68">
                  <c:v>-1.8328118015198933E-2</c:v>
                </c:pt>
                <c:pt idx="69">
                  <c:v>1.4972776769510067E-2</c:v>
                </c:pt>
                <c:pt idx="70">
                  <c:v>-1.2102196324518135E-2</c:v>
                </c:pt>
                <c:pt idx="71">
                  <c:v>-1.7897091722596284E-3</c:v>
                </c:pt>
                <c:pt idx="72">
                  <c:v>-4.4871794871794754E-2</c:v>
                </c:pt>
                <c:pt idx="73">
                  <c:v>-1.0152284263959475E-2</c:v>
                </c:pt>
                <c:pt idx="74">
                  <c:v>0</c:v>
                </c:pt>
                <c:pt idx="75">
                  <c:v>3.6842105263157884E-2</c:v>
                </c:pt>
                <c:pt idx="76">
                  <c:v>2.5641025641025654E-2</c:v>
                </c:pt>
                <c:pt idx="77">
                  <c:v>4.3172219615204212E-2</c:v>
                </c:pt>
                <c:pt idx="78">
                  <c:v>-5.1624388072986215E-2</c:v>
                </c:pt>
                <c:pt idx="79">
                  <c:v>-7.2254335260115612E-2</c:v>
                </c:pt>
                <c:pt idx="80">
                  <c:v>3.0638297872340379E-2</c:v>
                </c:pt>
                <c:pt idx="81">
                  <c:v>-5.0804403048264604E-3</c:v>
                </c:pt>
                <c:pt idx="82">
                  <c:v>-4.2319085907735975E-4</c:v>
                </c:pt>
                <c:pt idx="83">
                  <c:v>-3.8649308380797373E-2</c:v>
                </c:pt>
                <c:pt idx="84">
                  <c:v>-6.8233510235026565E-2</c:v>
                </c:pt>
                <c:pt idx="85">
                  <c:v>2.5660964230171078E-2</c:v>
                </c:pt>
                <c:pt idx="86">
                  <c:v>-7.6481149012567418E-2</c:v>
                </c:pt>
                <c:pt idx="87">
                  <c:v>-1.346085724406656E-2</c:v>
                </c:pt>
                <c:pt idx="88">
                  <c:v>9.2956739363604431E-3</c:v>
                </c:pt>
                <c:pt idx="89">
                  <c:v>1.1207519884309425E-2</c:v>
                </c:pt>
                <c:pt idx="90">
                  <c:v>4.0240691989469737E-2</c:v>
                </c:pt>
                <c:pt idx="91">
                  <c:v>-1.6642011834319501E-2</c:v>
                </c:pt>
                <c:pt idx="92">
                  <c:v>2.2238695329873507E-3</c:v>
                </c:pt>
                <c:pt idx="93">
                  <c:v>1.086549269389281E-2</c:v>
                </c:pt>
                <c:pt idx="94">
                  <c:v>2.3782125047947869E-2</c:v>
                </c:pt>
                <c:pt idx="95">
                  <c:v>-2.6778882938026122E-3</c:v>
                </c:pt>
                <c:pt idx="96">
                  <c:v>-3.4311856652687709E-3</c:v>
                </c:pt>
                <c:pt idx="97">
                  <c:v>3.4714003944773135E-2</c:v>
                </c:pt>
                <c:pt idx="98">
                  <c:v>-3.1458906802987927E-3</c:v>
                </c:pt>
                <c:pt idx="99">
                  <c:v>-5.8639562157935332E-3</c:v>
                </c:pt>
                <c:pt idx="100">
                  <c:v>-2.6636225266362359E-2</c:v>
                </c:pt>
                <c:pt idx="101">
                  <c:v>-6.1763655837201011E-2</c:v>
                </c:pt>
                <c:pt idx="102">
                  <c:v>6.4678404599354394E-3</c:v>
                </c:pt>
                <c:pt idx="103">
                  <c:v>6.14605929139545E-3</c:v>
                </c:pt>
                <c:pt idx="104">
                  <c:v>-1.6708140774973297E-2</c:v>
                </c:pt>
                <c:pt idx="105">
                  <c:v>2.1052631578947305E-2</c:v>
                </c:pt>
                <c:pt idx="106">
                  <c:v>1.698043558508678E-2</c:v>
                </c:pt>
                <c:pt idx="107">
                  <c:v>-4.4101433296582504E-3</c:v>
                </c:pt>
                <c:pt idx="108">
                  <c:v>2.6018099547511362E-2</c:v>
                </c:pt>
                <c:pt idx="109">
                  <c:v>-1.3392857142857123E-2</c:v>
                </c:pt>
                <c:pt idx="110">
                  <c:v>4.1090773253641922E-3</c:v>
                </c:pt>
                <c:pt idx="111">
                  <c:v>3.8804811796662786E-2</c:v>
                </c:pt>
                <c:pt idx="112">
                  <c:v>2.8332003192338424E-2</c:v>
                </c:pt>
                <c:pt idx="113">
                  <c:v>-1.0268562401263885E-2</c:v>
                </c:pt>
                <c:pt idx="114">
                  <c:v>5.7644110275689178E-2</c:v>
                </c:pt>
                <c:pt idx="115">
                  <c:v>3.6812472932005257E-2</c:v>
                </c:pt>
                <c:pt idx="116">
                  <c:v>2.3946784922394639E-2</c:v>
                </c:pt>
                <c:pt idx="117">
                  <c:v>-2.338674750974444E-2</c:v>
                </c:pt>
                <c:pt idx="118">
                  <c:v>1.1831726555652917E-2</c:v>
                </c:pt>
                <c:pt idx="119">
                  <c:v>1.6028495102404249E-2</c:v>
                </c:pt>
                <c:pt idx="120">
                  <c:v>9.4382022471910503E-3</c:v>
                </c:pt>
                <c:pt idx="121">
                  <c:v>-2.2421524663677446E-3</c:v>
                </c:pt>
                <c:pt idx="122">
                  <c:v>1.0879419764279329E-2</c:v>
                </c:pt>
                <c:pt idx="123">
                  <c:v>3.6167214654767479E-2</c:v>
                </c:pt>
                <c:pt idx="124">
                  <c:v>5.6683986773735208E-3</c:v>
                </c:pt>
                <c:pt idx="125">
                  <c:v>1.893043066729896E-3</c:v>
                </c:pt>
                <c:pt idx="126">
                  <c:v>2.8476506881821889E-3</c:v>
                </c:pt>
                <c:pt idx="127">
                  <c:v>-3.4814475492441509E-2</c:v>
                </c:pt>
                <c:pt idx="128">
                  <c:v>8.4990059642146981E-2</c:v>
                </c:pt>
                <c:pt idx="129">
                  <c:v>-4.1904761904761854E-2</c:v>
                </c:pt>
                <c:pt idx="130">
                  <c:v>9.5328884652047541E-4</c:v>
                </c:pt>
                <c:pt idx="131">
                  <c:v>-3.0050855293573677E-2</c:v>
                </c:pt>
                <c:pt idx="132">
                  <c:v>3.196564885496174E-2</c:v>
                </c:pt>
                <c:pt idx="133">
                  <c:v>5.37958773252891E-2</c:v>
                </c:pt>
                <c:pt idx="134">
                  <c:v>5.9669685668620194E-2</c:v>
                </c:pt>
                <c:pt idx="135">
                  <c:v>5.7464788732394342E-2</c:v>
                </c:pt>
                <c:pt idx="136">
                  <c:v>-1.6620498614958488E-2</c:v>
                </c:pt>
                <c:pt idx="137">
                  <c:v>4.0945790080738224E-2</c:v>
                </c:pt>
                <c:pt idx="138">
                  <c:v>-4.0398450470392942E-2</c:v>
                </c:pt>
                <c:pt idx="139">
                  <c:v>-3.2137118371719411E-2</c:v>
                </c:pt>
                <c:pt idx="140">
                  <c:v>8.9264877479579993E-2</c:v>
                </c:pt>
                <c:pt idx="141">
                  <c:v>-2.391799544419124E-2</c:v>
                </c:pt>
                <c:pt idx="142">
                  <c:v>4.8984468339307072E-2</c:v>
                </c:pt>
                <c:pt idx="143">
                  <c:v>3.3971587399629223E-2</c:v>
                </c:pt>
                <c:pt idx="144">
                  <c:v>6.3033486539724279E-2</c:v>
                </c:pt>
                <c:pt idx="145">
                  <c:v>2.4209818426361884E-2</c:v>
                </c:pt>
                <c:pt idx="146">
                  <c:v>9.0175953079178778E-2</c:v>
                </c:pt>
                <c:pt idx="147">
                  <c:v>-5.4091539528432687E-2</c:v>
                </c:pt>
                <c:pt idx="148">
                  <c:v>-0.10267579340385814</c:v>
                </c:pt>
                <c:pt idx="149">
                  <c:v>-5.0797401063201388E-2</c:v>
                </c:pt>
                <c:pt idx="150">
                  <c:v>-2.8686173264486518E-2</c:v>
                </c:pt>
                <c:pt idx="151">
                  <c:v>0.14973614775725591</c:v>
                </c:pt>
                <c:pt idx="152">
                  <c:v>-5.9016393442622855E-3</c:v>
                </c:pt>
                <c:pt idx="153">
                  <c:v>-0.12757437070938218</c:v>
                </c:pt>
                <c:pt idx="154">
                  <c:v>9.8209127671866972E-3</c:v>
                </c:pt>
                <c:pt idx="155">
                  <c:v>-3.9933444259567519E-2</c:v>
                </c:pt>
                <c:pt idx="156">
                  <c:v>6.3089622641509441E-2</c:v>
                </c:pt>
                <c:pt idx="157">
                  <c:v>0</c:v>
                </c:pt>
                <c:pt idx="158">
                  <c:v>-1.2230634828188749E-2</c:v>
                </c:pt>
                <c:pt idx="159">
                  <c:v>-2.5539160045402909E-2</c:v>
                </c:pt>
                <c:pt idx="160">
                  <c:v>-1.7289459007250346E-2</c:v>
                </c:pt>
                <c:pt idx="161">
                  <c:v>2.7507163323782259E-2</c:v>
                </c:pt>
                <c:pt idx="162">
                  <c:v>-1.2450481041313095E-2</c:v>
                </c:pt>
                <c:pt idx="163">
                  <c:v>-6.7053854276663119E-2</c:v>
                </c:pt>
                <c:pt idx="164">
                  <c:v>-3.7112353838332501E-2</c:v>
                </c:pt>
                <c:pt idx="165">
                  <c:v>1.7063081695967004E-2</c:v>
                </c:pt>
                <c:pt idx="166">
                  <c:v>-8.2542694497153637E-2</c:v>
                </c:pt>
                <c:pt idx="167">
                  <c:v>0.11298838437169995</c:v>
                </c:pt>
                <c:pt idx="168">
                  <c:v>-0.18291630716134591</c:v>
                </c:pt>
                <c:pt idx="169">
                  <c:v>-3.9370078740157452E-2</c:v>
                </c:pt>
                <c:pt idx="170">
                  <c:v>8.889891696750897E-2</c:v>
                </c:pt>
                <c:pt idx="171">
                  <c:v>-8.9190300041101456E-2</c:v>
                </c:pt>
                <c:pt idx="172">
                  <c:v>7.7025232403718391E-2</c:v>
                </c:pt>
                <c:pt idx="173">
                  <c:v>-6.0316139767054883E-2</c:v>
                </c:pt>
                <c:pt idx="174">
                  <c:v>-1.9575856443719432E-2</c:v>
                </c:pt>
                <c:pt idx="175">
                  <c:v>4.9180327868852871E-3</c:v>
                </c:pt>
                <c:pt idx="176">
                  <c:v>-1.1345218800648345E-2</c:v>
                </c:pt>
                <c:pt idx="177">
                  <c:v>0.10573476702508958</c:v>
                </c:pt>
                <c:pt idx="178">
                  <c:v>-2.7450980392156821E-2</c:v>
                </c:pt>
                <c:pt idx="179">
                  <c:v>1.1458792419568002E-2</c:v>
                </c:pt>
                <c:pt idx="180">
                  <c:v>2.4379232505643465E-2</c:v>
                </c:pt>
                <c:pt idx="181">
                  <c:v>-2.8082492321193531E-2</c:v>
                </c:pt>
                <c:pt idx="182">
                  <c:v>-5.9818481848184793E-2</c:v>
                </c:pt>
                <c:pt idx="183">
                  <c:v>-2.139685102947118E-2</c:v>
                </c:pt>
                <c:pt idx="184">
                  <c:v>-2.8627450980392172E-2</c:v>
                </c:pt>
                <c:pt idx="185">
                  <c:v>5.7213930348258661E-2</c:v>
                </c:pt>
                <c:pt idx="186">
                  <c:v>-2.9376257545271647E-2</c:v>
                </c:pt>
                <c:pt idx="187">
                  <c:v>9.7521332791548968E-3</c:v>
                </c:pt>
                <c:pt idx="188">
                  <c:v>-6.4614215127327984E-2</c:v>
                </c:pt>
                <c:pt idx="189">
                  <c:v>2.4133904242895968E-2</c:v>
                </c:pt>
                <c:pt idx="190">
                  <c:v>5.0860719874805385E-3</c:v>
                </c:pt>
                <c:pt idx="191">
                  <c:v>-1.9562715765247471E-2</c:v>
                </c:pt>
                <c:pt idx="192">
                  <c:v>-5.7208237986269483E-3</c:v>
                </c:pt>
                <c:pt idx="193">
                  <c:v>6.0679611650485438E-2</c:v>
                </c:pt>
                <c:pt idx="194">
                  <c:v>-3.0207924676343648E-2</c:v>
                </c:pt>
                <c:pt idx="195">
                  <c:v>4.4672131147540983E-2</c:v>
                </c:pt>
                <c:pt idx="196">
                  <c:v>-4.3512348098784903E-2</c:v>
                </c:pt>
                <c:pt idx="197">
                  <c:v>4.3780687397708684E-2</c:v>
                </c:pt>
                <c:pt idx="198">
                  <c:v>3.2840722495895668E-3</c:v>
                </c:pt>
                <c:pt idx="199">
                  <c:v>2.4390243902438952E-2</c:v>
                </c:pt>
                <c:pt idx="200">
                  <c:v>-1.6949152542372885E-2</c:v>
                </c:pt>
                <c:pt idx="201">
                  <c:v>-2.2626262626262574E-2</c:v>
                </c:pt>
                <c:pt idx="202">
                  <c:v>-4.8250904704463604E-3</c:v>
                </c:pt>
                <c:pt idx="203">
                  <c:v>-6.1863447755563954E-2</c:v>
                </c:pt>
                <c:pt idx="204">
                  <c:v>-7.566248256624819E-2</c:v>
                </c:pt>
                <c:pt idx="205">
                  <c:v>-2.087682672233776E-3</c:v>
                </c:pt>
                <c:pt idx="206">
                  <c:v>-2.6752455130375979E-2</c:v>
                </c:pt>
                <c:pt idx="207">
                  <c:v>-1.3694054776219109E-2</c:v>
                </c:pt>
                <c:pt idx="208">
                  <c:v>-4.8012718600953831E-2</c:v>
                </c:pt>
                <c:pt idx="209">
                  <c:v>1.5923566878981118E-3</c:v>
                </c:pt>
                <c:pt idx="210">
                  <c:v>2.1470396877033188E-2</c:v>
                </c:pt>
                <c:pt idx="211">
                  <c:v>2.2281343531759167E-2</c:v>
                </c:pt>
                <c:pt idx="212">
                  <c:v>2.7682843472317111E-2</c:v>
                </c:pt>
                <c:pt idx="213">
                  <c:v>-1.4814814814814739E-2</c:v>
                </c:pt>
                <c:pt idx="214">
                  <c:v>6.7385444743933872E-4</c:v>
                </c:pt>
                <c:pt idx="215">
                  <c:v>1.4007516228220026E-2</c:v>
                </c:pt>
                <c:pt idx="216">
                  <c:v>-8.9863184079601907E-2</c:v>
                </c:pt>
                <c:pt idx="217">
                  <c:v>5.78947368421052E-2</c:v>
                </c:pt>
                <c:pt idx="218">
                  <c:v>0.16119174942704351</c:v>
                </c:pt>
                <c:pt idx="219">
                  <c:v>0</c:v>
                </c:pt>
                <c:pt idx="220">
                  <c:v>1.0810810810810855E-2</c:v>
                </c:pt>
                <c:pt idx="221">
                  <c:v>1.2905748924520856E-2</c:v>
                </c:pt>
                <c:pt idx="222">
                  <c:v>2.8559935639581691E-2</c:v>
                </c:pt>
                <c:pt idx="223">
                  <c:v>-1.3492063492063487E-2</c:v>
                </c:pt>
                <c:pt idx="224">
                  <c:v>2.1069692058346821E-2</c:v>
                </c:pt>
                <c:pt idx="225">
                  <c:v>-1.0028078620136383E-2</c:v>
                </c:pt>
                <c:pt idx="226">
                  <c:v>-2.8000000000000112E-3</c:v>
                </c:pt>
                <c:pt idx="227">
                  <c:v>1.9575856443719432E-2</c:v>
                </c:pt>
                <c:pt idx="228">
                  <c:v>-1.2484897301651178E-2</c:v>
                </c:pt>
                <c:pt idx="229">
                  <c:v>-8.3865814696485966E-3</c:v>
                </c:pt>
                <c:pt idx="230">
                  <c:v>-1.4948859166011115E-2</c:v>
                </c:pt>
                <c:pt idx="231">
                  <c:v>-5.6771799628942396E-2</c:v>
                </c:pt>
                <c:pt idx="232">
                  <c:v>4.49786739046142E-2</c:v>
                </c:pt>
                <c:pt idx="233">
                  <c:v>-5.0154320987655307E-3</c:v>
                </c:pt>
                <c:pt idx="234">
                  <c:v>1.6869360533542696E-2</c:v>
                </c:pt>
                <c:pt idx="235">
                  <c:v>-3.9215686274515933E-4</c:v>
                </c:pt>
                <c:pt idx="236">
                  <c:v>-3.2992036405005726E-2</c:v>
                </c:pt>
                <c:pt idx="237">
                  <c:v>1.4621008080030881E-2</c:v>
                </c:pt>
                <c:pt idx="238">
                  <c:v>-1.7391304347826118E-2</c:v>
                </c:pt>
                <c:pt idx="239">
                  <c:v>3.4142640364188109E-3</c:v>
                </c:pt>
                <c:pt idx="240">
                  <c:v>-1.1252813203300852E-2</c:v>
                </c:pt>
                <c:pt idx="241">
                  <c:v>1.1265490048817551E-3</c:v>
                </c:pt>
                <c:pt idx="242">
                  <c:v>1.1009870918754713E-2</c:v>
                </c:pt>
                <c:pt idx="243">
                  <c:v>1.4637904468412904E-2</c:v>
                </c:pt>
                <c:pt idx="244">
                  <c:v>3.7569944044764242E-2</c:v>
                </c:pt>
                <c:pt idx="245">
                  <c:v>1.4598540145985378E-2</c:v>
                </c:pt>
                <c:pt idx="246">
                  <c:v>2.0316944331572819E-3</c:v>
                </c:pt>
                <c:pt idx="247">
                  <c:v>2.4562864279766856E-2</c:v>
                </c:pt>
                <c:pt idx="248">
                  <c:v>-5.3830227743270811E-3</c:v>
                </c:pt>
                <c:pt idx="249">
                  <c:v>2.5042444821731746E-2</c:v>
                </c:pt>
                <c:pt idx="250">
                  <c:v>1.7006802721088073E-3</c:v>
                </c:pt>
                <c:pt idx="251">
                  <c:v>-1.7133305474300049E-2</c:v>
                </c:pt>
                <c:pt idx="252">
                  <c:v>-3.9341629867523098E-2</c:v>
                </c:pt>
                <c:pt idx="253">
                  <c:v>5.6519983851433418E-3</c:v>
                </c:pt>
                <c:pt idx="254">
                  <c:v>-5.2208835341365067E-3</c:v>
                </c:pt>
                <c:pt idx="255">
                  <c:v>-3.9722329348245322E-2</c:v>
                </c:pt>
                <c:pt idx="256">
                  <c:v>-1.3693419551160116E-2</c:v>
                </c:pt>
                <c:pt idx="257">
                  <c:v>-1.6092814371257477E-2</c:v>
                </c:pt>
                <c:pt idx="258">
                  <c:v>-3.3569563595673203E-3</c:v>
                </c:pt>
                <c:pt idx="259">
                  <c:v>5.3024351924587501E-2</c:v>
                </c:pt>
                <c:pt idx="260">
                  <c:v>-7.4074074074073192E-3</c:v>
                </c:pt>
                <c:pt idx="261">
                  <c:v>7.4626865671640896E-3</c:v>
                </c:pt>
                <c:pt idx="262">
                  <c:v>-1.8125723100655567E-2</c:v>
                </c:pt>
                <c:pt idx="263">
                  <c:v>2.6524148851939752E-2</c:v>
                </c:pt>
                <c:pt idx="264">
                  <c:v>9.5923261390888082E-3</c:v>
                </c:pt>
                <c:pt idx="265">
                  <c:v>-2.1509581540868232E-2</c:v>
                </c:pt>
                <c:pt idx="266">
                  <c:v>1.2272367379255689E-2</c:v>
                </c:pt>
                <c:pt idx="267">
                  <c:v>9.1889732321214709E-3</c:v>
                </c:pt>
                <c:pt idx="268">
                  <c:v>1.7479674796747956E-2</c:v>
                </c:pt>
                <c:pt idx="269">
                  <c:v>1.401483924154987E-2</c:v>
                </c:pt>
                <c:pt idx="270">
                  <c:v>-3.2867707477402751E-3</c:v>
                </c:pt>
                <c:pt idx="271">
                  <c:v>2.0584602717167852E-3</c:v>
                </c:pt>
                <c:pt idx="272">
                  <c:v>1.8021793797150031E-2</c:v>
                </c:pt>
                <c:pt idx="273">
                  <c:v>1.9222554463904282E-2</c:v>
                </c:pt>
                <c:pt idx="274">
                  <c:v>2.5854513584574929E-2</c:v>
                </c:pt>
                <c:pt idx="275">
                  <c:v>-7.3945193562417648E-3</c:v>
                </c:pt>
                <c:pt idx="276">
                  <c:v>4.8813868613138536E-2</c:v>
                </c:pt>
                <c:pt idx="277">
                  <c:v>-9.0415913200723001E-3</c:v>
                </c:pt>
                <c:pt idx="278">
                  <c:v>-4.5187528242196165E-4</c:v>
                </c:pt>
                <c:pt idx="279">
                  <c:v>2.2644927536232206E-3</c:v>
                </c:pt>
                <c:pt idx="280">
                  <c:v>5.9500959692898196E-2</c:v>
                </c:pt>
                <c:pt idx="281">
                  <c:v>5.7915057915058398E-3</c:v>
                </c:pt>
                <c:pt idx="282">
                  <c:v>1.9342359767891271E-3</c:v>
                </c:pt>
                <c:pt idx="283">
                  <c:v>1.5717092337917498E-2</c:v>
                </c:pt>
                <c:pt idx="284">
                  <c:v>7.101525512887942E-2</c:v>
                </c:pt>
                <c:pt idx="285">
                  <c:v>-4.3281328636134847E-2</c:v>
                </c:pt>
                <c:pt idx="286">
                  <c:v>0</c:v>
                </c:pt>
                <c:pt idx="287">
                  <c:v>3.5435122459614367E-2</c:v>
                </c:pt>
                <c:pt idx="288">
                  <c:v>1.8037135278514579E-2</c:v>
                </c:pt>
                <c:pt idx="289">
                  <c:v>8.0213903743316644E-3</c:v>
                </c:pt>
                <c:pt idx="290">
                  <c:v>-3.6579082946934613E-2</c:v>
                </c:pt>
                <c:pt idx="291">
                  <c:v>-4.053386060306477E-2</c:v>
                </c:pt>
                <c:pt idx="292">
                  <c:v>5.1455301455301562E-2</c:v>
                </c:pt>
                <c:pt idx="293">
                  <c:v>-2.2854240731335847E-2</c:v>
                </c:pt>
                <c:pt idx="294">
                  <c:v>-2.6211671612264967E-2</c:v>
                </c:pt>
                <c:pt idx="295">
                  <c:v>-1.4619883040935708E-2</c:v>
                </c:pt>
                <c:pt idx="296">
                  <c:v>-0.11053315994798442</c:v>
                </c:pt>
                <c:pt idx="297">
                  <c:v>3.0434782608695777E-3</c:v>
                </c:pt>
                <c:pt idx="298">
                  <c:v>-6.4794816414686218E-3</c:v>
                </c:pt>
                <c:pt idx="299">
                  <c:v>1.2975778546711757E-3</c:v>
                </c:pt>
                <c:pt idx="300">
                  <c:v>7.4074074074074823E-3</c:v>
                </c:pt>
                <c:pt idx="301">
                  <c:v>-1.7971758664955144E-2</c:v>
                </c:pt>
                <c:pt idx="302">
                  <c:v>1.2126461671719409E-2</c:v>
                </c:pt>
                <c:pt idx="303">
                  <c:v>9.1783216783217162E-3</c:v>
                </c:pt>
                <c:pt idx="304">
                  <c:v>1.104728236853734E-2</c:v>
                </c:pt>
                <c:pt idx="305">
                  <c:v>-2.6443367122081212E-3</c:v>
                </c:pt>
                <c:pt idx="306">
                  <c:v>3.9823008849557461E-3</c:v>
                </c:pt>
                <c:pt idx="307">
                  <c:v>-3.0874785591766676E-2</c:v>
                </c:pt>
                <c:pt idx="308">
                  <c:v>-8.9247768805780208E-3</c:v>
                </c:pt>
                <c:pt idx="309">
                  <c:v>5.2325581395348916E-2</c:v>
                </c:pt>
                <c:pt idx="310">
                  <c:v>-2.8670721112076462E-2</c:v>
                </c:pt>
                <c:pt idx="311">
                  <c:v>1.0092145677928935E-2</c:v>
                </c:pt>
                <c:pt idx="312">
                  <c:v>2.9358626919602466E-2</c:v>
                </c:pt>
                <c:pt idx="313">
                  <c:v>-1.8617021276595664E-2</c:v>
                </c:pt>
                <c:pt idx="314">
                  <c:v>-9.6575943810361022E-3</c:v>
                </c:pt>
                <c:pt idx="315">
                  <c:v>-2.8985507246376798E-2</c:v>
                </c:pt>
                <c:pt idx="316">
                  <c:v>-1.09612141652613E-2</c:v>
                </c:pt>
                <c:pt idx="317">
                  <c:v>8.9323692045936744E-3</c:v>
                </c:pt>
                <c:pt idx="318">
                  <c:v>-1.0938157341186286E-2</c:v>
                </c:pt>
                <c:pt idx="319">
                  <c:v>3.2132001736864889E-2</c:v>
                </c:pt>
                <c:pt idx="320">
                  <c:v>2.310084406930251E-2</c:v>
                </c:pt>
                <c:pt idx="321">
                  <c:v>4.4063079777365628E-2</c:v>
                </c:pt>
                <c:pt idx="322">
                  <c:v>3.0592734225621268E-2</c:v>
                </c:pt>
                <c:pt idx="323">
                  <c:v>4.3206913106098614E-3</c:v>
                </c:pt>
                <c:pt idx="324">
                  <c:v>3.3718689788052375E-3</c:v>
                </c:pt>
                <c:pt idx="325">
                  <c:v>-4.419889502762419E-2</c:v>
                </c:pt>
                <c:pt idx="326">
                  <c:v>1.7806935332708482E-2</c:v>
                </c:pt>
                <c:pt idx="327">
                  <c:v>-3.0440708768741557E-2</c:v>
                </c:pt>
                <c:pt idx="328">
                  <c:v>-1.9162210338680912E-2</c:v>
                </c:pt>
                <c:pt idx="329">
                  <c:v>-1.6220955721174813E-2</c:v>
                </c:pt>
                <c:pt idx="330">
                  <c:v>1.7566974088712845E-3</c:v>
                </c:pt>
                <c:pt idx="331">
                  <c:v>9.3085106382979101E-3</c:v>
                </c:pt>
                <c:pt idx="332">
                  <c:v>-9.2226613965744782E-3</c:v>
                </c:pt>
                <c:pt idx="333">
                  <c:v>-2.5673940949935876E-2</c:v>
                </c:pt>
                <c:pt idx="334">
                  <c:v>8.3951762523191212E-2</c:v>
                </c:pt>
                <c:pt idx="335">
                  <c:v>-2.7752081406106507E-3</c:v>
                </c:pt>
                <c:pt idx="336">
                  <c:v>-4.14555504375863E-3</c:v>
                </c:pt>
                <c:pt idx="337">
                  <c:v>2.7935606060606053E-2</c:v>
                </c:pt>
                <c:pt idx="338">
                  <c:v>1.5384615384615398E-2</c:v>
                </c:pt>
                <c:pt idx="339">
                  <c:v>-1.3282732447817724E-2</c:v>
                </c:pt>
                <c:pt idx="340">
                  <c:v>0</c:v>
                </c:pt>
                <c:pt idx="341">
                  <c:v>-1.541335824381139E-2</c:v>
                </c:pt>
                <c:pt idx="342">
                  <c:v>0</c:v>
                </c:pt>
                <c:pt idx="343">
                  <c:v>-2.4601366742596772E-2</c:v>
                </c:pt>
                <c:pt idx="344">
                  <c:v>1.292108906322093E-2</c:v>
                </c:pt>
                <c:pt idx="345">
                  <c:v>2.0725388601036329E-2</c:v>
                </c:pt>
                <c:pt idx="346">
                  <c:v>3.3081285444234538E-3</c:v>
                </c:pt>
                <c:pt idx="347">
                  <c:v>-3.2972209138012378E-3</c:v>
                </c:pt>
                <c:pt idx="348">
                  <c:v>1.2881679389312957E-2</c:v>
                </c:pt>
                <c:pt idx="349">
                  <c:v>2.0944958597174851E-2</c:v>
                </c:pt>
                <c:pt idx="350">
                  <c:v>-1.9111323459149478E-2</c:v>
                </c:pt>
                <c:pt idx="351">
                  <c:v>3.4090909090909158E-2</c:v>
                </c:pt>
                <c:pt idx="352">
                  <c:v>-6.381934216985889E-3</c:v>
                </c:pt>
                <c:pt idx="353">
                  <c:v>-1.4705882352939992E-3</c:v>
                </c:pt>
                <c:pt idx="354">
                  <c:v>-3.0878859857482285E-2</c:v>
                </c:pt>
                <c:pt idx="355">
                  <c:v>-3.3143939393939525E-3</c:v>
                </c:pt>
                <c:pt idx="356">
                  <c:v>-3.3034450212364457E-3</c:v>
                </c:pt>
                <c:pt idx="357">
                  <c:v>-8.8868101028998E-3</c:v>
                </c:pt>
                <c:pt idx="358">
                  <c:v>-1.6106764841233384E-2</c:v>
                </c:pt>
                <c:pt idx="359">
                  <c:v>-1.3169845594913677E-2</c:v>
                </c:pt>
                <c:pt idx="360">
                  <c:v>5.4794520547945666E-3</c:v>
                </c:pt>
                <c:pt idx="361">
                  <c:v>2.0503261882572121E-2</c:v>
                </c:pt>
                <c:pt idx="362">
                  <c:v>-1.7848970251716272E-2</c:v>
                </c:pt>
                <c:pt idx="363">
                  <c:v>-2.0618556701030809E-2</c:v>
                </c:pt>
                <c:pt idx="364">
                  <c:v>-1.7897091722596284E-3</c:v>
                </c:pt>
                <c:pt idx="365">
                  <c:v>-1.1061946902654867E-2</c:v>
                </c:pt>
                <c:pt idx="366">
                  <c:v>2.2172949002217607E-3</c:v>
                </c:pt>
                <c:pt idx="367">
                  <c:v>-4.4150110375275001E-3</c:v>
                </c:pt>
                <c:pt idx="368">
                  <c:v>-5.7067603160668376E-3</c:v>
                </c:pt>
                <c:pt idx="369">
                  <c:v>2.3820224719101175E-2</c:v>
                </c:pt>
                <c:pt idx="370">
                  <c:v>-9.7908322207387131E-3</c:v>
                </c:pt>
                <c:pt idx="371">
                  <c:v>-1.3333333333333838E-3</c:v>
                </c:pt>
                <c:pt idx="372">
                  <c:v>2.2727272727272728E-2</c:v>
                </c:pt>
                <c:pt idx="373">
                  <c:v>4.8118151500714704E-2</c:v>
                </c:pt>
                <c:pt idx="374">
                  <c:v>8.1652257444763763E-3</c:v>
                </c:pt>
                <c:pt idx="375">
                  <c:v>-9.0433127082342347E-3</c:v>
                </c:pt>
                <c:pt idx="376">
                  <c:v>0</c:v>
                </c:pt>
                <c:pt idx="377">
                  <c:v>-8.9622641509432884E-3</c:v>
                </c:pt>
                <c:pt idx="378">
                  <c:v>3.5156249999999944E-2</c:v>
                </c:pt>
                <c:pt idx="379">
                  <c:v>-8.2324455205810242E-3</c:v>
                </c:pt>
                <c:pt idx="380">
                  <c:v>9.6946194861849606E-4</c:v>
                </c:pt>
                <c:pt idx="381">
                  <c:v>1.3759213759213639E-2</c:v>
                </c:pt>
                <c:pt idx="382">
                  <c:v>-1.2615235322658807E-2</c:v>
                </c:pt>
                <c:pt idx="383">
                  <c:v>1.2278978388998036E-2</c:v>
                </c:pt>
                <c:pt idx="384">
                  <c:v>6.9238377843719376E-3</c:v>
                </c:pt>
                <c:pt idx="385">
                  <c:v>-4.4313146233382504E-3</c:v>
                </c:pt>
                <c:pt idx="386">
                  <c:v>-4.7373358348968178E-2</c:v>
                </c:pt>
                <c:pt idx="387">
                  <c:v>1.620591039084842E-2</c:v>
                </c:pt>
                <c:pt idx="388">
                  <c:v>1.9931939718035981E-2</c:v>
                </c:pt>
                <c:pt idx="389">
                  <c:v>-1.3429256594724274E-2</c:v>
                </c:pt>
                <c:pt idx="390">
                  <c:v>-2.4789522918615418E-2</c:v>
                </c:pt>
                <c:pt idx="391">
                  <c:v>0</c:v>
                </c:pt>
                <c:pt idx="392">
                  <c:v>7.5400565504241349E-3</c:v>
                </c:pt>
                <c:pt idx="393">
                  <c:v>5.941088367448815E-2</c:v>
                </c:pt>
                <c:pt idx="394">
                  <c:v>3.141091658084446E-2</c:v>
                </c:pt>
                <c:pt idx="395">
                  <c:v>-1.069791136016288E-2</c:v>
                </c:pt>
                <c:pt idx="396">
                  <c:v>1.2899896800825594E-2</c:v>
                </c:pt>
                <c:pt idx="397">
                  <c:v>1.5503875968990999E-3</c:v>
                </c:pt>
                <c:pt idx="398">
                  <c:v>3.1104199066875208E-3</c:v>
                </c:pt>
                <c:pt idx="399">
                  <c:v>-1.3803680981595071E-2</c:v>
                </c:pt>
                <c:pt idx="400">
                  <c:v>-5.0946142649199451E-2</c:v>
                </c:pt>
                <c:pt idx="401">
                  <c:v>9.4530005310674528E-2</c:v>
                </c:pt>
                <c:pt idx="402">
                  <c:v>-1.258521237545894E-2</c:v>
                </c:pt>
                <c:pt idx="403">
                  <c:v>-1.4470284237726156E-2</c:v>
                </c:pt>
                <c:pt idx="404">
                  <c:v>3.3101975440469888E-2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EE-42D0-8AAC-4C4FC32AE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00592"/>
        <c:axId val="477792720"/>
      </c:scatterChart>
      <c:valAx>
        <c:axId val="47780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92720"/>
        <c:crosses val="autoZero"/>
        <c:crossBetween val="midCat"/>
      </c:valAx>
      <c:valAx>
        <c:axId val="4777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0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'statistical functions (details)'!$D$2</c:f>
              <c:strCache>
                <c:ptCount val="1"/>
                <c:pt idx="0">
                  <c:v>SPY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1996859946430338"/>
                  <c:y val="-3.995589093030037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300" baseline="0"/>
                      <a:t>y = 1.1x - 0.001</a:t>
                    </a:r>
                    <a:endParaRPr lang="en-US" sz="13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'statistical functions (details)'!$D$3:$D$407</c:f>
              <c:numCache>
                <c:formatCode>General</c:formatCode>
                <c:ptCount val="405"/>
                <c:pt idx="0">
                  <c:v>-7.0572788445757376E-3</c:v>
                </c:pt>
                <c:pt idx="1">
                  <c:v>3.9495009809775612E-2</c:v>
                </c:pt>
                <c:pt idx="2">
                  <c:v>-2.9311915210731076E-2</c:v>
                </c:pt>
                <c:pt idx="3">
                  <c:v>9.6137769603744476E-3</c:v>
                </c:pt>
                <c:pt idx="4">
                  <c:v>7.3210120222501451E-2</c:v>
                </c:pt>
                <c:pt idx="5">
                  <c:v>-4.6290750406434593E-2</c:v>
                </c:pt>
                <c:pt idx="6">
                  <c:v>-3.6918005768438317E-2</c:v>
                </c:pt>
                <c:pt idx="7">
                  <c:v>9.3994343703210411E-3</c:v>
                </c:pt>
                <c:pt idx="8">
                  <c:v>-2.4267510753997201E-2</c:v>
                </c:pt>
                <c:pt idx="9">
                  <c:v>3.7383177570093441E-2</c:v>
                </c:pt>
                <c:pt idx="10">
                  <c:v>1.1411053393510935E-2</c:v>
                </c:pt>
                <c:pt idx="11">
                  <c:v>5.9263936496482116E-2</c:v>
                </c:pt>
                <c:pt idx="12">
                  <c:v>2.2599391200073822E-2</c:v>
                </c:pt>
                <c:pt idx="13">
                  <c:v>-3.401360544217729E-3</c:v>
                </c:pt>
                <c:pt idx="14">
                  <c:v>-6.5624463150661408E-2</c:v>
                </c:pt>
                <c:pt idx="15">
                  <c:v>5.3670015386007845E-2</c:v>
                </c:pt>
                <c:pt idx="16">
                  <c:v>-1.6380308021009555E-2</c:v>
                </c:pt>
                <c:pt idx="17">
                  <c:v>-9.7829953753112266E-4</c:v>
                </c:pt>
                <c:pt idx="18">
                  <c:v>4.7317436661698943E-2</c:v>
                </c:pt>
                <c:pt idx="19">
                  <c:v>-4.6451727506883415E-2</c:v>
                </c:pt>
                <c:pt idx="20">
                  <c:v>-1.6251638269986889E-2</c:v>
                </c:pt>
                <c:pt idx="21">
                  <c:v>-7.1550255536626861E-2</c:v>
                </c:pt>
                <c:pt idx="22">
                  <c:v>-3.898027598035405E-2</c:v>
                </c:pt>
                <c:pt idx="23">
                  <c:v>2.190885914595295E-2</c:v>
                </c:pt>
                <c:pt idx="24">
                  <c:v>-2.0140515222482423E-2</c:v>
                </c:pt>
                <c:pt idx="25">
                  <c:v>3.6038859291757579E-3</c:v>
                </c:pt>
                <c:pt idx="26">
                  <c:v>5.6010589889964386E-2</c:v>
                </c:pt>
                <c:pt idx="27">
                  <c:v>-1.8992568125515258E-3</c:v>
                </c:pt>
                <c:pt idx="28">
                  <c:v>6.6104776070069655E-4</c:v>
                </c:pt>
                <c:pt idx="29">
                  <c:v>-2.1665319320937806E-2</c:v>
                </c:pt>
                <c:pt idx="30">
                  <c:v>-2.3138276869620094E-2</c:v>
                </c:pt>
                <c:pt idx="31">
                  <c:v>-7.1022727272729964E-4</c:v>
                </c:pt>
                <c:pt idx="32">
                  <c:v>-3.2250452292928232E-3</c:v>
                </c:pt>
                <c:pt idx="33">
                  <c:v>-1.1785040854808743E-3</c:v>
                </c:pt>
                <c:pt idx="34">
                  <c:v>-1.6383307573415801E-2</c:v>
                </c:pt>
                <c:pt idx="35">
                  <c:v>1.9861286254728959E-2</c:v>
                </c:pt>
                <c:pt idx="36">
                  <c:v>1.3175756607841503E-2</c:v>
                </c:pt>
                <c:pt idx="37">
                  <c:v>-6.1899849218316092E-3</c:v>
                </c:pt>
                <c:pt idx="38">
                  <c:v>-2.1381057966423506E-3</c:v>
                </c:pt>
                <c:pt idx="39">
                  <c:v>1.4052838673412029E-2</c:v>
                </c:pt>
                <c:pt idx="40">
                  <c:v>2.7729636048526858E-2</c:v>
                </c:pt>
                <c:pt idx="41">
                  <c:v>-1.9342829394626098E-2</c:v>
                </c:pt>
                <c:pt idx="42">
                  <c:v>-1.231015187849714E-2</c:v>
                </c:pt>
                <c:pt idx="43">
                  <c:v>1.1203585147247165E-3</c:v>
                </c:pt>
                <c:pt idx="44">
                  <c:v>-1.6372795969773396E-2</c:v>
                </c:pt>
                <c:pt idx="45">
                  <c:v>1.0660302307080377E-2</c:v>
                </c:pt>
                <c:pt idx="46">
                  <c:v>1.4937424303593126E-2</c:v>
                </c:pt>
                <c:pt idx="47">
                  <c:v>2.6863444158859089E-2</c:v>
                </c:pt>
                <c:pt idx="48">
                  <c:v>-5.0321729087609256E-3</c:v>
                </c:pt>
                <c:pt idx="49">
                  <c:v>-7.20720720720717E-3</c:v>
                </c:pt>
                <c:pt idx="50">
                  <c:v>1.6991504247875995E-2</c:v>
                </c:pt>
                <c:pt idx="51">
                  <c:v>1.1031578947368441E-2</c:v>
                </c:pt>
                <c:pt idx="52">
                  <c:v>1.1803389258915823E-3</c:v>
                </c:pt>
                <c:pt idx="53">
                  <c:v>1.0478786846140774E-2</c:v>
                </c:pt>
                <c:pt idx="54">
                  <c:v>3.7626133059688537E-3</c:v>
                </c:pt>
                <c:pt idx="55">
                  <c:v>1.2993762993762994E-2</c:v>
                </c:pt>
                <c:pt idx="56">
                  <c:v>3.4408602150537669E-2</c:v>
                </c:pt>
                <c:pt idx="57">
                  <c:v>-1.2389380530973501E-2</c:v>
                </c:pt>
                <c:pt idx="58">
                  <c:v>7.0846617074033207E-4</c:v>
                </c:pt>
                <c:pt idx="59">
                  <c:v>-2.047189451769604E-2</c:v>
                </c:pt>
                <c:pt idx="60">
                  <c:v>3.5666157577935481E-2</c:v>
                </c:pt>
                <c:pt idx="61">
                  <c:v>1.169275049469288E-3</c:v>
                </c:pt>
                <c:pt idx="62">
                  <c:v>5.5168671429864672E-3</c:v>
                </c:pt>
                <c:pt idx="63">
                  <c:v>9.956156375593616E-3</c:v>
                </c:pt>
                <c:pt idx="64">
                  <c:v>1.6905071521456507E-2</c:v>
                </c:pt>
                <c:pt idx="65">
                  <c:v>-1.8542555164101876E-3</c:v>
                </c:pt>
                <c:pt idx="66">
                  <c:v>2.072489826819341E-2</c:v>
                </c:pt>
                <c:pt idx="67">
                  <c:v>1.4399539214745127E-2</c:v>
                </c:pt>
                <c:pt idx="68">
                  <c:v>5.4048836984847241E-3</c:v>
                </c:pt>
                <c:pt idx="69">
                  <c:v>3.765648472709069E-2</c:v>
                </c:pt>
                <c:pt idx="70">
                  <c:v>-6.2699044585988219E-3</c:v>
                </c:pt>
                <c:pt idx="71">
                  <c:v>-7.1146245059288422E-3</c:v>
                </c:pt>
                <c:pt idx="72">
                  <c:v>-3.6374023995429376E-2</c:v>
                </c:pt>
                <c:pt idx="73">
                  <c:v>1.9215838509316671E-2</c:v>
                </c:pt>
                <c:pt idx="74">
                  <c:v>-1.2600562178927543E-3</c:v>
                </c:pt>
                <c:pt idx="75">
                  <c:v>3.5219747140276994E-2</c:v>
                </c:pt>
                <c:pt idx="76">
                  <c:v>-1.2093576526566207E-2</c:v>
                </c:pt>
                <c:pt idx="77">
                  <c:v>5.6335078534031365E-2</c:v>
                </c:pt>
                <c:pt idx="78">
                  <c:v>-5.2485365611667882E-2</c:v>
                </c:pt>
                <c:pt idx="79">
                  <c:v>-3.4578544061302674E-2</c:v>
                </c:pt>
                <c:pt idx="80">
                  <c:v>2.3529411764705938E-2</c:v>
                </c:pt>
                <c:pt idx="81">
                  <c:v>2.6776726394201696E-2</c:v>
                </c:pt>
                <c:pt idx="82">
                  <c:v>-2.330154360436526E-2</c:v>
                </c:pt>
                <c:pt idx="83">
                  <c:v>2.3652311027889512E-3</c:v>
                </c:pt>
                <c:pt idx="84">
                  <c:v>-4.1922386932300992E-2</c:v>
                </c:pt>
                <c:pt idx="85">
                  <c:v>2.3581714506620256E-2</c:v>
                </c:pt>
                <c:pt idx="86">
                  <c:v>-6.3535161553081698E-2</c:v>
                </c:pt>
                <c:pt idx="87">
                  <c:v>-2.4629237288135649E-2</c:v>
                </c:pt>
                <c:pt idx="88">
                  <c:v>2.0540540540540549E-2</c:v>
                </c:pt>
                <c:pt idx="89">
                  <c:v>-1.618996222342209E-3</c:v>
                </c:pt>
                <c:pt idx="90">
                  <c:v>1.4879050661798354E-2</c:v>
                </c:pt>
                <c:pt idx="91">
                  <c:v>1.0422431285740595E-2</c:v>
                </c:pt>
                <c:pt idx="92">
                  <c:v>5.2851182197497211E-3</c:v>
                </c:pt>
                <c:pt idx="93">
                  <c:v>8.6037594688112545E-3</c:v>
                </c:pt>
                <c:pt idx="94">
                  <c:v>1.0585010868537989E-2</c:v>
                </c:pt>
                <c:pt idx="95">
                  <c:v>3.1688767550702025E-2</c:v>
                </c:pt>
                <c:pt idx="96">
                  <c:v>-3.5946759933936125E-3</c:v>
                </c:pt>
                <c:pt idx="97">
                  <c:v>2.8682790325804564E-2</c:v>
                </c:pt>
                <c:pt idx="98">
                  <c:v>1.2958088681919428E-2</c:v>
                </c:pt>
                <c:pt idx="99">
                  <c:v>-6.836919364568597E-3</c:v>
                </c:pt>
                <c:pt idx="100">
                  <c:v>-1.6707859614434127E-2</c:v>
                </c:pt>
                <c:pt idx="101">
                  <c:v>-3.8954869358669778E-2</c:v>
                </c:pt>
                <c:pt idx="102">
                  <c:v>-8.1047969088681501E-3</c:v>
                </c:pt>
                <c:pt idx="103">
                  <c:v>2.8098052514291309E-2</c:v>
                </c:pt>
                <c:pt idx="104">
                  <c:v>-9.2157050974369589E-3</c:v>
                </c:pt>
                <c:pt idx="105">
                  <c:v>2.057411580288046E-2</c:v>
                </c:pt>
                <c:pt idx="106">
                  <c:v>-2.7357107962872611E-3</c:v>
                </c:pt>
                <c:pt idx="107">
                  <c:v>8.8010952474075097E-4</c:v>
                </c:pt>
                <c:pt idx="108">
                  <c:v>1.3077075490390404E-2</c:v>
                </c:pt>
                <c:pt idx="109">
                  <c:v>1.2895546076777647E-3</c:v>
                </c:pt>
                <c:pt idx="110">
                  <c:v>-1.6835016835017003E-3</c:v>
                </c:pt>
                <c:pt idx="111">
                  <c:v>2.3203972033640757E-2</c:v>
                </c:pt>
                <c:pt idx="112">
                  <c:v>3.448637316561836E-2</c:v>
                </c:pt>
                <c:pt idx="113">
                  <c:v>-4.1783848935315351E-2</c:v>
                </c:pt>
                <c:pt idx="114">
                  <c:v>-7.4768218522580001E-3</c:v>
                </c:pt>
                <c:pt idx="115">
                  <c:v>1.5180649731808521E-2</c:v>
                </c:pt>
                <c:pt idx="116">
                  <c:v>4.6605232496557632E-2</c:v>
                </c:pt>
                <c:pt idx="117">
                  <c:v>-1.8811057992101459E-2</c:v>
                </c:pt>
                <c:pt idx="118">
                  <c:v>-2.1259281863493067E-2</c:v>
                </c:pt>
                <c:pt idx="119">
                  <c:v>2.3422860712054964E-2</c:v>
                </c:pt>
                <c:pt idx="120">
                  <c:v>2.6611093299134438E-2</c:v>
                </c:pt>
                <c:pt idx="121">
                  <c:v>-1.2766406414855538E-2</c:v>
                </c:pt>
                <c:pt idx="122">
                  <c:v>3.9190763690287525E-3</c:v>
                </c:pt>
                <c:pt idx="123">
                  <c:v>2.1642679363705227E-2</c:v>
                </c:pt>
                <c:pt idx="124">
                  <c:v>-3.9879284328519565E-3</c:v>
                </c:pt>
                <c:pt idx="125">
                  <c:v>2.4174853736615494E-2</c:v>
                </c:pt>
                <c:pt idx="126">
                  <c:v>7.6751946607341234E-3</c:v>
                </c:pt>
                <c:pt idx="127">
                  <c:v>4.1714947856315278E-2</c:v>
                </c:pt>
                <c:pt idx="128">
                  <c:v>7.0188492063492022E-2</c:v>
                </c:pt>
                <c:pt idx="129">
                  <c:v>-2.0646101530240501E-2</c:v>
                </c:pt>
                <c:pt idx="130">
                  <c:v>-2.2090261282660326E-2</c:v>
                </c:pt>
                <c:pt idx="131">
                  <c:v>-2.1332069210712565E-3</c:v>
                </c:pt>
                <c:pt idx="132">
                  <c:v>-2.6534379326257629E-2</c:v>
                </c:pt>
                <c:pt idx="133">
                  <c:v>5.5684454756380966E-3</c:v>
                </c:pt>
                <c:pt idx="134">
                  <c:v>2.1811284969179747E-2</c:v>
                </c:pt>
                <c:pt idx="135">
                  <c:v>3.9428289797930054E-2</c:v>
                </c:pt>
                <c:pt idx="136">
                  <c:v>3.4619188921859688E-3</c:v>
                </c:pt>
                <c:pt idx="137">
                  <c:v>-4.5888875781526492E-2</c:v>
                </c:pt>
                <c:pt idx="138">
                  <c:v>5.7905902907774878E-2</c:v>
                </c:pt>
                <c:pt idx="139">
                  <c:v>1.4175420832805851E-2</c:v>
                </c:pt>
                <c:pt idx="140">
                  <c:v>-4.7864970399294051E-3</c:v>
                </c:pt>
                <c:pt idx="141">
                  <c:v>1.4828071072478544E-2</c:v>
                </c:pt>
                <c:pt idx="142">
                  <c:v>1.8354595157511207E-2</c:v>
                </c:pt>
                <c:pt idx="143">
                  <c:v>3.2526881720429938E-2</c:v>
                </c:pt>
                <c:pt idx="144">
                  <c:v>6.3921063921063892E-2</c:v>
                </c:pt>
                <c:pt idx="145">
                  <c:v>1.5243902439024556E-2</c:v>
                </c:pt>
                <c:pt idx="146">
                  <c:v>0.10402308062189446</c:v>
                </c:pt>
                <c:pt idx="147">
                  <c:v>-6.7692767483562483E-2</c:v>
                </c:pt>
                <c:pt idx="148">
                  <c:v>-4.5091324200913198E-2</c:v>
                </c:pt>
                <c:pt idx="149">
                  <c:v>-6.4477372847416878E-2</c:v>
                </c:pt>
                <c:pt idx="150">
                  <c:v>-4.8520259113425723E-2</c:v>
                </c:pt>
                <c:pt idx="151">
                  <c:v>5.0013336889837286E-2</c:v>
                </c:pt>
                <c:pt idx="152">
                  <c:v>-3.3231423634188487E-3</c:v>
                </c:pt>
                <c:pt idx="153">
                  <c:v>-2.2987012987012934E-2</c:v>
                </c:pt>
                <c:pt idx="154">
                  <c:v>-4.5138888888888895E-2</c:v>
                </c:pt>
                <c:pt idx="155">
                  <c:v>-4.1711229946524125E-2</c:v>
                </c:pt>
                <c:pt idx="156">
                  <c:v>6.6539923954372623E-2</c:v>
                </c:pt>
                <c:pt idx="157">
                  <c:v>-1.164975573092813E-2</c:v>
                </c:pt>
                <c:pt idx="158">
                  <c:v>-1.0011262670504104E-3</c:v>
                </c:pt>
                <c:pt idx="159">
                  <c:v>1.2159594680177247E-2</c:v>
                </c:pt>
                <c:pt idx="160">
                  <c:v>-2.3983187044133981E-2</c:v>
                </c:pt>
                <c:pt idx="161">
                  <c:v>0.13291316526610636</c:v>
                </c:pt>
                <c:pt idx="162">
                  <c:v>-8.2026227822062162E-2</c:v>
                </c:pt>
                <c:pt idx="163">
                  <c:v>-7.7123872804935933E-2</c:v>
                </c:pt>
                <c:pt idx="164">
                  <c:v>-3.0595813204508819E-2</c:v>
                </c:pt>
                <c:pt idx="165">
                  <c:v>0.11247600767754308</c:v>
                </c:pt>
                <c:pt idx="166">
                  <c:v>-6.6196678217230159E-2</c:v>
                </c:pt>
                <c:pt idx="167">
                  <c:v>5.3101799421165205E-2</c:v>
                </c:pt>
                <c:pt idx="168">
                  <c:v>-0.197920872022608</c:v>
                </c:pt>
                <c:pt idx="169">
                  <c:v>-8.6904432771173226E-2</c:v>
                </c:pt>
                <c:pt idx="170">
                  <c:v>-2.6379542395693116E-2</c:v>
                </c:pt>
                <c:pt idx="171">
                  <c:v>-9.9493648396552399E-3</c:v>
                </c:pt>
                <c:pt idx="172">
                  <c:v>1.3413755851638414E-2</c:v>
                </c:pt>
                <c:pt idx="173">
                  <c:v>-3.3918942424769574E-2</c:v>
                </c:pt>
                <c:pt idx="174">
                  <c:v>-6.5664420252288828E-3</c:v>
                </c:pt>
                <c:pt idx="175">
                  <c:v>-4.0444023750107472E-3</c:v>
                </c:pt>
                <c:pt idx="176">
                  <c:v>6.2343060005195161E-3</c:v>
                </c:pt>
                <c:pt idx="177">
                  <c:v>2.5392879339429988E-2</c:v>
                </c:pt>
                <c:pt idx="178">
                  <c:v>5.4454561685413272E-3</c:v>
                </c:pt>
                <c:pt idx="179">
                  <c:v>-4.0010669511870087E-3</c:v>
                </c:pt>
                <c:pt idx="180">
                  <c:v>1.7275687409551342E-2</c:v>
                </c:pt>
                <c:pt idx="181">
                  <c:v>-1.9510464703795697E-2</c:v>
                </c:pt>
                <c:pt idx="182">
                  <c:v>-9.57400087834861E-3</c:v>
                </c:pt>
                <c:pt idx="183">
                  <c:v>-3.0816378649868092E-2</c:v>
                </c:pt>
                <c:pt idx="184">
                  <c:v>-2.8691913345460549E-2</c:v>
                </c:pt>
                <c:pt idx="185">
                  <c:v>-1.0737589824068347E-3</c:v>
                </c:pt>
                <c:pt idx="186">
                  <c:v>-2.8876233255795369E-2</c:v>
                </c:pt>
                <c:pt idx="187">
                  <c:v>1.9628690602764422E-2</c:v>
                </c:pt>
                <c:pt idx="188">
                  <c:v>-3.5116792929292949E-2</c:v>
                </c:pt>
                <c:pt idx="189">
                  <c:v>2.7070838061274142E-2</c:v>
                </c:pt>
                <c:pt idx="190">
                  <c:v>-1.8456642800318276E-2</c:v>
                </c:pt>
                <c:pt idx="191">
                  <c:v>1.3627933231191014E-2</c:v>
                </c:pt>
                <c:pt idx="192">
                  <c:v>8.1294203723274519E-3</c:v>
                </c:pt>
                <c:pt idx="193">
                  <c:v>3.8234301147873066E-2</c:v>
                </c:pt>
                <c:pt idx="194">
                  <c:v>-2.5657894736842025E-2</c:v>
                </c:pt>
                <c:pt idx="195">
                  <c:v>4.0917651087142626E-2</c:v>
                </c:pt>
                <c:pt idx="196">
                  <c:v>-4.3467143952953648E-3</c:v>
                </c:pt>
                <c:pt idx="197">
                  <c:v>2.4090075936108974E-2</c:v>
                </c:pt>
                <c:pt idx="198">
                  <c:v>-6.97775839511666E-4</c:v>
                </c:pt>
                <c:pt idx="199">
                  <c:v>-3.077183193845634E-2</c:v>
                </c:pt>
                <c:pt idx="200">
                  <c:v>-1.3263263263263174E-2</c:v>
                </c:pt>
                <c:pt idx="201">
                  <c:v>3.5998325659271041E-3</c:v>
                </c:pt>
                <c:pt idx="202">
                  <c:v>1.5558578473048786E-2</c:v>
                </c:pt>
                <c:pt idx="203">
                  <c:v>-4.6685038093694203E-2</c:v>
                </c:pt>
                <c:pt idx="204">
                  <c:v>4.9149659863945587E-2</c:v>
                </c:pt>
                <c:pt idx="205">
                  <c:v>7.4530968902594905E-3</c:v>
                </c:pt>
                <c:pt idx="206">
                  <c:v>-5.7717145624798127E-2</c:v>
                </c:pt>
                <c:pt idx="207">
                  <c:v>-8.2459370746937894E-3</c:v>
                </c:pt>
                <c:pt idx="208">
                  <c:v>-4.0629800307219605E-2</c:v>
                </c:pt>
                <c:pt idx="209">
                  <c:v>-5.6514434091951204E-3</c:v>
                </c:pt>
                <c:pt idx="210">
                  <c:v>1.1901081916537805E-2</c:v>
                </c:pt>
                <c:pt idx="211">
                  <c:v>-2.4794634109578658E-2</c:v>
                </c:pt>
                <c:pt idx="212">
                  <c:v>1.51480376405783E-2</c:v>
                </c:pt>
                <c:pt idx="213">
                  <c:v>3.140534995660068E-2</c:v>
                </c:pt>
                <c:pt idx="214">
                  <c:v>-1.1389343942585176E-2</c:v>
                </c:pt>
                <c:pt idx="215">
                  <c:v>4.4663845792195043E-3</c:v>
                </c:pt>
                <c:pt idx="216">
                  <c:v>-4.0018053257108423E-2</c:v>
                </c:pt>
                <c:pt idx="217">
                  <c:v>-1.5769600947656736E-2</c:v>
                </c:pt>
                <c:pt idx="218">
                  <c:v>2.6367781155015192E-2</c:v>
                </c:pt>
                <c:pt idx="219">
                  <c:v>-4.2560931247726405E-2</c:v>
                </c:pt>
                <c:pt idx="220">
                  <c:v>3.0650222578996389E-3</c:v>
                </c:pt>
                <c:pt idx="221">
                  <c:v>2.1392367322599914E-2</c:v>
                </c:pt>
                <c:pt idx="222">
                  <c:v>4.0413111809608744E-3</c:v>
                </c:pt>
                <c:pt idx="223">
                  <c:v>2.5479662317728264E-2</c:v>
                </c:pt>
                <c:pt idx="224">
                  <c:v>1.932253774544327E-2</c:v>
                </c:pt>
                <c:pt idx="225">
                  <c:v>-1.0297305667389272E-2</c:v>
                </c:pt>
                <c:pt idx="226">
                  <c:v>-4.9306625577813156E-3</c:v>
                </c:pt>
                <c:pt idx="227">
                  <c:v>2.4952621604548413E-2</c:v>
                </c:pt>
                <c:pt idx="228">
                  <c:v>0</c:v>
                </c:pt>
                <c:pt idx="229">
                  <c:v>6.3572790845517887E-3</c:v>
                </c:pt>
                <c:pt idx="230">
                  <c:v>-9.055831167808422E-3</c:v>
                </c:pt>
                <c:pt idx="231">
                  <c:v>-5.4641554381002135E-2</c:v>
                </c:pt>
                <c:pt idx="232">
                  <c:v>-8.7078444395246E-3</c:v>
                </c:pt>
                <c:pt idx="233">
                  <c:v>1.2250690968850274E-2</c:v>
                </c:pt>
                <c:pt idx="234">
                  <c:v>1.6940139775144473E-2</c:v>
                </c:pt>
                <c:pt idx="235">
                  <c:v>-8.3491461100579617E-4</c:v>
                </c:pt>
                <c:pt idx="236">
                  <c:v>-1.642403882045531E-2</c:v>
                </c:pt>
                <c:pt idx="237">
                  <c:v>1.7779803966263771E-2</c:v>
                </c:pt>
                <c:pt idx="238">
                  <c:v>-1.9737822136153563E-2</c:v>
                </c:pt>
                <c:pt idx="239">
                  <c:v>1.573611741564521E-2</c:v>
                </c:pt>
                <c:pt idx="240">
                  <c:v>-6.0906835100383652E-3</c:v>
                </c:pt>
                <c:pt idx="241">
                  <c:v>1.1715481171548274E-2</c:v>
                </c:pt>
                <c:pt idx="242">
                  <c:v>-3.8022813688221572E-4</c:v>
                </c:pt>
                <c:pt idx="243">
                  <c:v>9.2869752091488834E-3</c:v>
                </c:pt>
                <c:pt idx="244">
                  <c:v>6.1003861003860391E-3</c:v>
                </c:pt>
                <c:pt idx="245">
                  <c:v>2.2745221923866649E-2</c:v>
                </c:pt>
                <c:pt idx="246">
                  <c:v>7.4793125397835591E-3</c:v>
                </c:pt>
                <c:pt idx="247">
                  <c:v>1.5760122848137097E-2</c:v>
                </c:pt>
                <c:pt idx="248">
                  <c:v>-9.6846486313429941E-3</c:v>
                </c:pt>
                <c:pt idx="249">
                  <c:v>3.504266423660015E-2</c:v>
                </c:pt>
                <c:pt idx="250">
                  <c:v>-1.2031429039122712E-2</c:v>
                </c:pt>
                <c:pt idx="251">
                  <c:v>1.5205650186954821E-2</c:v>
                </c:pt>
                <c:pt idx="252">
                  <c:v>-4.5674411228292799E-2</c:v>
                </c:pt>
                <c:pt idx="253">
                  <c:v>-2.9253636938646787E-3</c:v>
                </c:pt>
                <c:pt idx="254">
                  <c:v>1.2406947890818835E-2</c:v>
                </c:pt>
                <c:pt idx="255">
                  <c:v>-5.9675366008911518E-3</c:v>
                </c:pt>
                <c:pt idx="256">
                  <c:v>1.8806744487678401E-2</c:v>
                </c:pt>
                <c:pt idx="257">
                  <c:v>-4.7599838644615039E-3</c:v>
                </c:pt>
                <c:pt idx="258">
                  <c:v>-2.9761904761903988E-3</c:v>
                </c:pt>
                <c:pt idx="259">
                  <c:v>1.9183472700442607E-2</c:v>
                </c:pt>
                <c:pt idx="260">
                  <c:v>-7.5665120820111679E-3</c:v>
                </c:pt>
                <c:pt idx="261">
                  <c:v>6.1394891944990182E-3</c:v>
                </c:pt>
                <c:pt idx="262">
                  <c:v>-1.1170471102477009E-2</c:v>
                </c:pt>
                <c:pt idx="263">
                  <c:v>1.2125184335572702E-2</c:v>
                </c:pt>
                <c:pt idx="264">
                  <c:v>8.5936208891092894E-3</c:v>
                </c:pt>
                <c:pt idx="265">
                  <c:v>-9.9058940069345004E-4</c:v>
                </c:pt>
                <c:pt idx="266">
                  <c:v>-4.9504950495051381E-4</c:v>
                </c:pt>
                <c:pt idx="267">
                  <c:v>1.5841086245914009E-2</c:v>
                </c:pt>
                <c:pt idx="268">
                  <c:v>1.2388629613916064E-2</c:v>
                </c:pt>
                <c:pt idx="269">
                  <c:v>-9.9134671931446431E-3</c:v>
                </c:pt>
                <c:pt idx="270">
                  <c:v>7.7893489120311717E-3</c:v>
                </c:pt>
                <c:pt idx="271">
                  <c:v>1.526329178326063E-3</c:v>
                </c:pt>
                <c:pt idx="272">
                  <c:v>1.2014073629108432E-2</c:v>
                </c:pt>
                <c:pt idx="273">
                  <c:v>1.0755486165322186E-2</c:v>
                </c:pt>
                <c:pt idx="274">
                  <c:v>1.6039481801357253E-2</c:v>
                </c:pt>
                <c:pt idx="275">
                  <c:v>-3.6877688998156266E-3</c:v>
                </c:pt>
                <c:pt idx="276">
                  <c:v>1.7329164805716817E-2</c:v>
                </c:pt>
                <c:pt idx="277">
                  <c:v>-8.6779420880191624E-3</c:v>
                </c:pt>
                <c:pt idx="278">
                  <c:v>1.2371134020618643E-2</c:v>
                </c:pt>
                <c:pt idx="279">
                  <c:v>-6.6785396260017815E-3</c:v>
                </c:pt>
                <c:pt idx="280">
                  <c:v>2.8953637529778236E-2</c:v>
                </c:pt>
                <c:pt idx="281">
                  <c:v>-9.2592592592592241E-3</c:v>
                </c:pt>
                <c:pt idx="282">
                  <c:v>1.6366612111292291E-3</c:v>
                </c:pt>
                <c:pt idx="283">
                  <c:v>3.2579100553938582E-2</c:v>
                </c:pt>
                <c:pt idx="284">
                  <c:v>3.4859619370642978E-3</c:v>
                </c:pt>
                <c:pt idx="285">
                  <c:v>-2.4448529411764675E-2</c:v>
                </c:pt>
                <c:pt idx="286">
                  <c:v>-5.2116668190546524E-3</c:v>
                </c:pt>
                <c:pt idx="287">
                  <c:v>2.2818666417282311E-2</c:v>
                </c:pt>
                <c:pt idx="288">
                  <c:v>-1.6805153580430642E-3</c:v>
                </c:pt>
                <c:pt idx="289">
                  <c:v>-1.2122342409548253E-3</c:v>
                </c:pt>
                <c:pt idx="290">
                  <c:v>-2.8271112722000766E-2</c:v>
                </c:pt>
                <c:pt idx="291">
                  <c:v>4.8256396248748173E-3</c:v>
                </c:pt>
                <c:pt idx="292">
                  <c:v>1.0023910244620227E-2</c:v>
                </c:pt>
                <c:pt idx="293">
                  <c:v>-1.6550601428959016E-2</c:v>
                </c:pt>
                <c:pt idx="294">
                  <c:v>-2.4783912506614943E-2</c:v>
                </c:pt>
                <c:pt idx="295">
                  <c:v>8.0014224751066097E-3</c:v>
                </c:pt>
                <c:pt idx="296">
                  <c:v>2.4955436720142704E-3</c:v>
                </c:pt>
                <c:pt idx="297">
                  <c:v>1.8888485288775864E-2</c:v>
                </c:pt>
                <c:pt idx="298">
                  <c:v>-6.4062077054948454E-3</c:v>
                </c:pt>
                <c:pt idx="299">
                  <c:v>-2.1607994958134052E-3</c:v>
                </c:pt>
                <c:pt idx="300">
                  <c:v>-2.9622980251347618E-3</c:v>
                </c:pt>
                <c:pt idx="301">
                  <c:v>-3.1319910514540877E-3</c:v>
                </c:pt>
                <c:pt idx="302">
                  <c:v>1.9802883737908394E-2</c:v>
                </c:pt>
                <c:pt idx="303">
                  <c:v>-1.2759752096245039E-3</c:v>
                </c:pt>
                <c:pt idx="304">
                  <c:v>-5.077983315197699E-3</c:v>
                </c:pt>
                <c:pt idx="305">
                  <c:v>4.6460781634326785E-3</c:v>
                </c:pt>
                <c:pt idx="306">
                  <c:v>1.7142327650111141E-2</c:v>
                </c:pt>
                <c:pt idx="307">
                  <c:v>2.9739776951673551E-3</c:v>
                </c:pt>
                <c:pt idx="308">
                  <c:v>-1.7710425415373487E-2</c:v>
                </c:pt>
                <c:pt idx="309">
                  <c:v>2.0400558919422562E-2</c:v>
                </c:pt>
                <c:pt idx="310">
                  <c:v>-2.0975832193342557E-2</c:v>
                </c:pt>
                <c:pt idx="311">
                  <c:v>1.8273184102330091E-3</c:v>
                </c:pt>
                <c:pt idx="312">
                  <c:v>3.1573986804901116E-2</c:v>
                </c:pt>
                <c:pt idx="313">
                  <c:v>-1.7774486206258117E-2</c:v>
                </c:pt>
                <c:pt idx="314">
                  <c:v>3.157503714710152E-3</c:v>
                </c:pt>
                <c:pt idx="315">
                  <c:v>5.6032872618603713E-3</c:v>
                </c:pt>
                <c:pt idx="316">
                  <c:v>-4.1848786385195094E-3</c:v>
                </c:pt>
                <c:pt idx="317">
                  <c:v>-2.1343726800297324E-3</c:v>
                </c:pt>
                <c:pt idx="318">
                  <c:v>1.5932874516828625E-2</c:v>
                </c:pt>
                <c:pt idx="319">
                  <c:v>1.1057096558955263E-2</c:v>
                </c:pt>
                <c:pt idx="320">
                  <c:v>1.3525263259588362E-2</c:v>
                </c:pt>
                <c:pt idx="321">
                  <c:v>1.9300837026095599E-2</c:v>
                </c:pt>
                <c:pt idx="322">
                  <c:v>1.4181563966843122E-2</c:v>
                </c:pt>
                <c:pt idx="323">
                  <c:v>-4.5730191867979714E-3</c:v>
                </c:pt>
                <c:pt idx="324">
                  <c:v>-7.8903244895946068E-3</c:v>
                </c:pt>
                <c:pt idx="325">
                  <c:v>-2.7900287631831226E-2</c:v>
                </c:pt>
                <c:pt idx="326">
                  <c:v>1.3211579560909263E-2</c:v>
                </c:pt>
                <c:pt idx="327">
                  <c:v>-1.6716018721940968E-2</c:v>
                </c:pt>
                <c:pt idx="328">
                  <c:v>-4.5640391746696206E-3</c:v>
                </c:pt>
                <c:pt idx="329">
                  <c:v>1.9089147286821692E-2</c:v>
                </c:pt>
                <c:pt idx="330">
                  <c:v>1.2459531050721043E-2</c:v>
                </c:pt>
                <c:pt idx="331">
                  <c:v>-1.3930540775853706E-2</c:v>
                </c:pt>
                <c:pt idx="332">
                  <c:v>-4.81370944449793E-3</c:v>
                </c:pt>
                <c:pt idx="333">
                  <c:v>1.446201311222577E-3</c:v>
                </c:pt>
                <c:pt idx="334">
                  <c:v>-6.8939103791650601E-3</c:v>
                </c:pt>
                <c:pt idx="335">
                  <c:v>1.5343306482546661E-3</c:v>
                </c:pt>
                <c:pt idx="336">
                  <c:v>5.7870370370369821E-3</c:v>
                </c:pt>
                <c:pt idx="337">
                  <c:v>1.2500000000000011E-2</c:v>
                </c:pt>
                <c:pt idx="338">
                  <c:v>1.4966795519873179E-2</c:v>
                </c:pt>
                <c:pt idx="339">
                  <c:v>4.5803046898336523E-3</c:v>
                </c:pt>
                <c:pt idx="340">
                  <c:v>-1.962124170245989E-2</c:v>
                </c:pt>
                <c:pt idx="341">
                  <c:v>1.3755566551212278E-2</c:v>
                </c:pt>
                <c:pt idx="342">
                  <c:v>3.960003960003172E-4</c:v>
                </c:pt>
                <c:pt idx="343">
                  <c:v>-7.913740231476733E-4</c:v>
                </c:pt>
                <c:pt idx="344">
                  <c:v>9.4867185939684733E-3</c:v>
                </c:pt>
                <c:pt idx="345">
                  <c:v>2.9399671052631571E-2</c:v>
                </c:pt>
                <c:pt idx="346">
                  <c:v>-1.1683429848623444E-2</c:v>
                </c:pt>
                <c:pt idx="347">
                  <c:v>1.1509608467783419E-2</c:v>
                </c:pt>
                <c:pt idx="348">
                  <c:v>1.5438452037876255E-3</c:v>
                </c:pt>
                <c:pt idx="349">
                  <c:v>1.2505210504376854E-2</c:v>
                </c:pt>
                <c:pt idx="350">
                  <c:v>-3.2661290322580736E-2</c:v>
                </c:pt>
                <c:pt idx="351">
                  <c:v>4.862236628849311E-3</c:v>
                </c:pt>
                <c:pt idx="352">
                  <c:v>2.4370430544272429E-3</c:v>
                </c:pt>
                <c:pt idx="353">
                  <c:v>-1.1741093828399414E-2</c:v>
                </c:pt>
                <c:pt idx="354">
                  <c:v>-1.1506794960817345E-2</c:v>
                </c:pt>
                <c:pt idx="355">
                  <c:v>-1.907171353507827E-2</c:v>
                </c:pt>
                <c:pt idx="356">
                  <c:v>1.0719905586152529E-2</c:v>
                </c:pt>
                <c:pt idx="357">
                  <c:v>8.6300962206130802E-3</c:v>
                </c:pt>
                <c:pt idx="358">
                  <c:v>-3.1642440423216966E-3</c:v>
                </c:pt>
                <c:pt idx="359">
                  <c:v>4.4696066746125205E-3</c:v>
                </c:pt>
                <c:pt idx="360">
                  <c:v>2.3899115224244975E-2</c:v>
                </c:pt>
                <c:pt idx="361">
                  <c:v>5.5220370180999283E-3</c:v>
                </c:pt>
                <c:pt idx="362">
                  <c:v>-1.2321987678012309E-2</c:v>
                </c:pt>
                <c:pt idx="363">
                  <c:v>-1.7140552530752339E-3</c:v>
                </c:pt>
                <c:pt idx="364">
                  <c:v>-2.0057306590257753E-2</c:v>
                </c:pt>
                <c:pt idx="365">
                  <c:v>7.9106101058042414E-4</c:v>
                </c:pt>
                <c:pt idx="366">
                  <c:v>1.1097780443911213E-2</c:v>
                </c:pt>
                <c:pt idx="367">
                  <c:v>5.7315233785821332E-3</c:v>
                </c:pt>
                <c:pt idx="368">
                  <c:v>6.0368246302447198E-4</c:v>
                </c:pt>
                <c:pt idx="369">
                  <c:v>7.6034063260340635E-3</c:v>
                </c:pt>
                <c:pt idx="370">
                  <c:v>7.9705702023298713E-3</c:v>
                </c:pt>
                <c:pt idx="371">
                  <c:v>-8.6110829703170341E-3</c:v>
                </c:pt>
                <c:pt idx="372">
                  <c:v>1.2825774676790479E-2</c:v>
                </c:pt>
                <c:pt idx="373">
                  <c:v>3.6036993728074847E-2</c:v>
                </c:pt>
                <c:pt idx="374">
                  <c:v>2.9212253829321525E-2</c:v>
                </c:pt>
                <c:pt idx="375">
                  <c:v>-1.146441704520861E-2</c:v>
                </c:pt>
                <c:pt idx="376">
                  <c:v>-1.1017221093165058E-2</c:v>
                </c:pt>
                <c:pt idx="377">
                  <c:v>-1.0059296908089823E-2</c:v>
                </c:pt>
                <c:pt idx="378">
                  <c:v>1.9650183545670406E-2</c:v>
                </c:pt>
                <c:pt idx="379">
                  <c:v>-1.499521429331061E-2</c:v>
                </c:pt>
                <c:pt idx="380">
                  <c:v>5.0235143223599709E-3</c:v>
                </c:pt>
                <c:pt idx="381">
                  <c:v>8.4069842638499793E-3</c:v>
                </c:pt>
                <c:pt idx="382">
                  <c:v>5.9633524883443258E-3</c:v>
                </c:pt>
                <c:pt idx="383">
                  <c:v>8.7498632833861653E-3</c:v>
                </c:pt>
                <c:pt idx="384">
                  <c:v>3.0777903043968477E-2</c:v>
                </c:pt>
                <c:pt idx="385">
                  <c:v>3.1667043655281739E-3</c:v>
                </c:pt>
                <c:pt idx="386">
                  <c:v>-3.5979066724814622E-2</c:v>
                </c:pt>
                <c:pt idx="387">
                  <c:v>1.7189752689364502E-2</c:v>
                </c:pt>
                <c:pt idx="388">
                  <c:v>-1.5826238812486387E-2</c:v>
                </c:pt>
                <c:pt idx="389">
                  <c:v>-9.0850097339388852E-3</c:v>
                </c:pt>
                <c:pt idx="390">
                  <c:v>-1.0170217321485953E-2</c:v>
                </c:pt>
                <c:pt idx="391">
                  <c:v>-8.4916675512153404E-3</c:v>
                </c:pt>
                <c:pt idx="392">
                  <c:v>1.9142826757417059E-3</c:v>
                </c:pt>
                <c:pt idx="393">
                  <c:v>-2.6516758591429782E-3</c:v>
                </c:pt>
                <c:pt idx="394">
                  <c:v>1.2022327179046851E-2</c:v>
                </c:pt>
                <c:pt idx="395">
                  <c:v>1.0745755426605878E-3</c:v>
                </c:pt>
                <c:pt idx="396">
                  <c:v>2.7833001988071523E-2</c:v>
                </c:pt>
                <c:pt idx="397">
                  <c:v>-2.094125427091345E-3</c:v>
                </c:pt>
                <c:pt idx="398">
                  <c:v>6.6174037719204004E-4</c:v>
                </c:pt>
                <c:pt idx="399">
                  <c:v>-8.9627281670127141E-3</c:v>
                </c:pt>
                <c:pt idx="400">
                  <c:v>-2.969561989606545E-2</c:v>
                </c:pt>
                <c:pt idx="401">
                  <c:v>4.5812912848924659E-3</c:v>
                </c:pt>
                <c:pt idx="402">
                  <c:v>-4.665959703075268E-3</c:v>
                </c:pt>
                <c:pt idx="403">
                  <c:v>-2.3275497249259296E-3</c:v>
                </c:pt>
                <c:pt idx="404">
                  <c:v>3.2441288913162197E-2</c:v>
                </c:pt>
              </c:numCache>
            </c:numRef>
          </c:xVal>
          <c:yVal>
            <c:numRef>
              <c:f>'statistical functions (details)'!$E$3:$E$407</c:f>
              <c:numCache>
                <c:formatCode>General</c:formatCode>
                <c:ptCount val="405"/>
                <c:pt idx="0">
                  <c:v>-8.7630067290333132E-3</c:v>
                </c:pt>
                <c:pt idx="1">
                  <c:v>4.2444510790753176E-2</c:v>
                </c:pt>
                <c:pt idx="2">
                  <c:v>-3.3243106731804188E-2</c:v>
                </c:pt>
                <c:pt idx="3">
                  <c:v>9.5751546564118925E-3</c:v>
                </c:pt>
                <c:pt idx="4">
                  <c:v>7.9531132244751598E-2</c:v>
                </c:pt>
                <c:pt idx="5">
                  <c:v>-5.1919825447078058E-2</c:v>
                </c:pt>
                <c:pt idx="6">
                  <c:v>-4.1609806345282149E-2</c:v>
                </c:pt>
                <c:pt idx="7">
                  <c:v>9.3393778073531455E-3</c:v>
                </c:pt>
                <c:pt idx="8">
                  <c:v>-2.7694261829396924E-2</c:v>
                </c:pt>
                <c:pt idx="9">
                  <c:v>4.0121495327102789E-2</c:v>
                </c:pt>
                <c:pt idx="10">
                  <c:v>1.1552158732862028E-2</c:v>
                </c:pt>
                <c:pt idx="11">
                  <c:v>6.4190330146130334E-2</c:v>
                </c:pt>
                <c:pt idx="12">
                  <c:v>2.3859330320081206E-2</c:v>
                </c:pt>
                <c:pt idx="13">
                  <c:v>-4.7414965986395021E-3</c:v>
                </c:pt>
                <c:pt idx="14">
                  <c:v>-7.3186909465727562E-2</c:v>
                </c:pt>
                <c:pt idx="15">
                  <c:v>5.8037016924608636E-2</c:v>
                </c:pt>
                <c:pt idx="16">
                  <c:v>-1.9018338823110513E-2</c:v>
                </c:pt>
                <c:pt idx="17">
                  <c:v>-2.076129491284235E-3</c:v>
                </c:pt>
                <c:pt idx="18">
                  <c:v>5.1049180327868843E-2</c:v>
                </c:pt>
                <c:pt idx="19">
                  <c:v>-5.2096900257571764E-2</c:v>
                </c:pt>
                <c:pt idx="20">
                  <c:v>-1.8876802096985581E-2</c:v>
                </c:pt>
                <c:pt idx="21">
                  <c:v>-7.9705281090289556E-2</c:v>
                </c:pt>
                <c:pt idx="22">
                  <c:v>-4.3878303578389462E-2</c:v>
                </c:pt>
                <c:pt idx="23">
                  <c:v>2.3099745060548245E-2</c:v>
                </c:pt>
                <c:pt idx="24">
                  <c:v>-2.3154566744730667E-2</c:v>
                </c:pt>
                <c:pt idx="25">
                  <c:v>2.9642745220933341E-3</c:v>
                </c:pt>
                <c:pt idx="26">
                  <c:v>6.0611648878960832E-2</c:v>
                </c:pt>
                <c:pt idx="27">
                  <c:v>-3.0891824938066785E-3</c:v>
                </c:pt>
                <c:pt idx="28">
                  <c:v>-2.7284746322923372E-4</c:v>
                </c:pt>
                <c:pt idx="29">
                  <c:v>-2.4831851253031591E-2</c:v>
                </c:pt>
                <c:pt idx="30">
                  <c:v>-2.6452104556582107E-2</c:v>
                </c:pt>
                <c:pt idx="31">
                  <c:v>-1.7812500000000298E-3</c:v>
                </c:pt>
                <c:pt idx="32">
                  <c:v>-4.5475497522221055E-3</c:v>
                </c:pt>
                <c:pt idx="33">
                  <c:v>-2.2963544940289619E-3</c:v>
                </c:pt>
                <c:pt idx="34">
                  <c:v>-1.9021638330757384E-2</c:v>
                </c:pt>
                <c:pt idx="35">
                  <c:v>2.0847414880201857E-2</c:v>
                </c:pt>
                <c:pt idx="36">
                  <c:v>1.3493332268625653E-2</c:v>
                </c:pt>
                <c:pt idx="37">
                  <c:v>-7.8089834140147706E-3</c:v>
                </c:pt>
                <c:pt idx="38">
                  <c:v>-3.3519163763065856E-3</c:v>
                </c:pt>
                <c:pt idx="39">
                  <c:v>1.4458122540753234E-2</c:v>
                </c:pt>
                <c:pt idx="40">
                  <c:v>2.9502599653379546E-2</c:v>
                </c:pt>
                <c:pt idx="41">
                  <c:v>-2.227711233408871E-2</c:v>
                </c:pt>
                <c:pt idx="42">
                  <c:v>-1.4541167066346856E-2</c:v>
                </c:pt>
                <c:pt idx="43">
                  <c:v>2.3239436619718816E-4</c:v>
                </c:pt>
                <c:pt idx="44">
                  <c:v>-1.9010075566750738E-2</c:v>
                </c:pt>
                <c:pt idx="45">
                  <c:v>1.0726332537788416E-2</c:v>
                </c:pt>
                <c:pt idx="46">
                  <c:v>1.543116673395244E-2</c:v>
                </c:pt>
                <c:pt idx="47">
                  <c:v>2.8549788574745001E-2</c:v>
                </c:pt>
                <c:pt idx="48">
                  <c:v>-6.535390199637019E-3</c:v>
                </c:pt>
                <c:pt idx="49">
                  <c:v>-8.927927927927886E-3</c:v>
                </c:pt>
                <c:pt idx="50">
                  <c:v>1.7690654672663595E-2</c:v>
                </c:pt>
                <c:pt idx="51">
                  <c:v>1.1134736842105288E-2</c:v>
                </c:pt>
                <c:pt idx="52">
                  <c:v>2.9837281848074074E-4</c:v>
                </c:pt>
                <c:pt idx="53">
                  <c:v>1.0526665530754851E-2</c:v>
                </c:pt>
                <c:pt idx="54">
                  <c:v>3.1388746365657392E-3</c:v>
                </c:pt>
                <c:pt idx="55">
                  <c:v>1.3293139293139297E-2</c:v>
                </c:pt>
                <c:pt idx="56">
                  <c:v>3.6849462365591439E-2</c:v>
                </c:pt>
                <c:pt idx="57">
                  <c:v>-1.4628318584070852E-2</c:v>
                </c:pt>
                <c:pt idx="58">
                  <c:v>-2.2068721218563463E-4</c:v>
                </c:pt>
                <c:pt idx="59">
                  <c:v>-2.3519083969465646E-2</c:v>
                </c:pt>
                <c:pt idx="60">
                  <c:v>3.8232773335729033E-2</c:v>
                </c:pt>
                <c:pt idx="61">
                  <c:v>2.8620255441621687E-4</c:v>
                </c:pt>
                <c:pt idx="62">
                  <c:v>5.0685538572851144E-3</c:v>
                </c:pt>
                <c:pt idx="63">
                  <c:v>9.9517720131529798E-3</c:v>
                </c:pt>
                <c:pt idx="64">
                  <c:v>1.7595578673602157E-2</c:v>
                </c:pt>
                <c:pt idx="65">
                  <c:v>-3.0396810680512064E-3</c:v>
                </c:pt>
                <c:pt idx="66">
                  <c:v>2.1797388095012752E-2</c:v>
                </c:pt>
                <c:pt idx="67">
                  <c:v>1.4839493136219642E-2</c:v>
                </c:pt>
                <c:pt idx="68">
                  <c:v>4.9453720683331967E-3</c:v>
                </c:pt>
                <c:pt idx="69">
                  <c:v>4.0422133199799759E-2</c:v>
                </c:pt>
                <c:pt idx="70">
                  <c:v>-7.8968949044587039E-3</c:v>
                </c:pt>
                <c:pt idx="71">
                  <c:v>-8.8260869565217268E-3</c:v>
                </c:pt>
                <c:pt idx="72">
                  <c:v>-4.1011426394972315E-2</c:v>
                </c:pt>
                <c:pt idx="73">
                  <c:v>2.013742236024834E-2</c:v>
                </c:pt>
                <c:pt idx="74">
                  <c:v>-2.3860618396820297E-3</c:v>
                </c:pt>
                <c:pt idx="75">
                  <c:v>3.7741721854304695E-2</c:v>
                </c:pt>
                <c:pt idx="76">
                  <c:v>-1.4302934179222831E-2</c:v>
                </c:pt>
                <c:pt idx="77">
                  <c:v>6.0968586387434506E-2</c:v>
                </c:pt>
                <c:pt idx="78">
                  <c:v>-5.8733902172834675E-2</c:v>
                </c:pt>
                <c:pt idx="79">
                  <c:v>-3.9036398467432946E-2</c:v>
                </c:pt>
                <c:pt idx="80">
                  <c:v>2.4882352941176532E-2</c:v>
                </c:pt>
                <c:pt idx="81">
                  <c:v>2.8454399033621867E-2</c:v>
                </c:pt>
                <c:pt idx="82">
                  <c:v>-2.663169796480179E-2</c:v>
                </c:pt>
                <c:pt idx="83">
                  <c:v>1.6017542130678463E-3</c:v>
                </c:pt>
                <c:pt idx="84">
                  <c:v>-4.7114625625531099E-2</c:v>
                </c:pt>
                <c:pt idx="85">
                  <c:v>2.4939885957282283E-2</c:v>
                </c:pt>
                <c:pt idx="86">
                  <c:v>-7.0888677708389872E-2</c:v>
                </c:pt>
                <c:pt idx="87">
                  <c:v>-2.8092161016949217E-2</c:v>
                </c:pt>
                <c:pt idx="88">
                  <c:v>2.1594594594594604E-2</c:v>
                </c:pt>
                <c:pt idx="89">
                  <c:v>-2.7808958445764299E-3</c:v>
                </c:pt>
                <c:pt idx="90">
                  <c:v>1.536695572797819E-2</c:v>
                </c:pt>
                <c:pt idx="91">
                  <c:v>1.0464674414314656E-2</c:v>
                </c:pt>
                <c:pt idx="92">
                  <c:v>4.8136300417246933E-3</c:v>
                </c:pt>
                <c:pt idx="93">
                  <c:v>8.4641354156923809E-3</c:v>
                </c:pt>
                <c:pt idx="94">
                  <c:v>1.0643511955391788E-2</c:v>
                </c:pt>
                <c:pt idx="95">
                  <c:v>3.3857644305772233E-2</c:v>
                </c:pt>
                <c:pt idx="96">
                  <c:v>-4.9541435927329741E-3</c:v>
                </c:pt>
                <c:pt idx="97">
                  <c:v>3.0551069358385023E-2</c:v>
                </c:pt>
                <c:pt idx="98">
                  <c:v>1.3253897550111374E-2</c:v>
                </c:pt>
                <c:pt idx="99">
                  <c:v>-8.5206113010254571E-3</c:v>
                </c:pt>
                <c:pt idx="100">
                  <c:v>-1.9378645575877543E-2</c:v>
                </c:pt>
                <c:pt idx="101">
                  <c:v>-4.3850356294536756E-2</c:v>
                </c:pt>
                <c:pt idx="102">
                  <c:v>-9.9152765997549651E-3</c:v>
                </c:pt>
                <c:pt idx="103">
                  <c:v>2.9907857765720441E-2</c:v>
                </c:pt>
                <c:pt idx="104">
                  <c:v>-1.1137275607180655E-2</c:v>
                </c:pt>
                <c:pt idx="105">
                  <c:v>2.1631527383168508E-2</c:v>
                </c:pt>
                <c:pt idx="106">
                  <c:v>-4.0092818759159873E-3</c:v>
                </c:pt>
                <c:pt idx="107">
                  <c:v>-3.1879522785173832E-5</c:v>
                </c:pt>
                <c:pt idx="108">
                  <c:v>1.3384783039429447E-2</c:v>
                </c:pt>
                <c:pt idx="109">
                  <c:v>4.1851006844554131E-4</c:v>
                </c:pt>
                <c:pt idx="110">
                  <c:v>-2.8518518518518706E-3</c:v>
                </c:pt>
                <c:pt idx="111">
                  <c:v>2.4524369237004833E-2</c:v>
                </c:pt>
                <c:pt idx="112">
                  <c:v>3.6935010482180196E-2</c:v>
                </c:pt>
                <c:pt idx="113">
                  <c:v>-4.6962233828846893E-2</c:v>
                </c:pt>
                <c:pt idx="114">
                  <c:v>-9.2245040374838022E-3</c:v>
                </c:pt>
                <c:pt idx="115">
                  <c:v>1.5698714704989375E-2</c:v>
                </c:pt>
                <c:pt idx="116">
                  <c:v>5.0265755746213399E-2</c:v>
                </c:pt>
                <c:pt idx="117">
                  <c:v>-2.1692163791311607E-2</c:v>
                </c:pt>
                <c:pt idx="118">
                  <c:v>-2.4385210049842378E-2</c:v>
                </c:pt>
                <c:pt idx="119">
                  <c:v>2.4765146783260462E-2</c:v>
                </c:pt>
                <c:pt idx="120">
                  <c:v>2.8272202629047883E-2</c:v>
                </c:pt>
                <c:pt idx="121">
                  <c:v>-1.5043047056341092E-2</c:v>
                </c:pt>
                <c:pt idx="122">
                  <c:v>3.3109840059316279E-3</c:v>
                </c:pt>
                <c:pt idx="123">
                  <c:v>2.280694730007575E-2</c:v>
                </c:pt>
                <c:pt idx="124">
                  <c:v>-5.3867212761371528E-3</c:v>
                </c:pt>
                <c:pt idx="125">
                  <c:v>2.5592339110277043E-2</c:v>
                </c:pt>
                <c:pt idx="126">
                  <c:v>7.4427141268075371E-3</c:v>
                </c:pt>
                <c:pt idx="127">
                  <c:v>4.4886442641946807E-2</c:v>
                </c:pt>
                <c:pt idx="128">
                  <c:v>7.6207341269841231E-2</c:v>
                </c:pt>
                <c:pt idx="129">
                  <c:v>-2.3710711683264555E-2</c:v>
                </c:pt>
                <c:pt idx="130">
                  <c:v>-2.5299287410926363E-2</c:v>
                </c:pt>
                <c:pt idx="131">
                  <c:v>-3.3465276131783824E-3</c:v>
                </c:pt>
                <c:pt idx="132">
                  <c:v>-3.0187817258883396E-2</c:v>
                </c:pt>
                <c:pt idx="133">
                  <c:v>5.1252900232019068E-3</c:v>
                </c:pt>
                <c:pt idx="134">
                  <c:v>2.2992413466097723E-2</c:v>
                </c:pt>
                <c:pt idx="135">
                  <c:v>4.2371118777723059E-2</c:v>
                </c:pt>
                <c:pt idx="136">
                  <c:v>2.808110781404566E-3</c:v>
                </c:pt>
                <c:pt idx="137">
                  <c:v>-5.1477763359679143E-2</c:v>
                </c:pt>
                <c:pt idx="138">
                  <c:v>6.2696493198552375E-2</c:v>
                </c:pt>
                <c:pt idx="139">
                  <c:v>1.4592962916086437E-2</c:v>
                </c:pt>
                <c:pt idx="140">
                  <c:v>-6.2651467439223457E-3</c:v>
                </c:pt>
                <c:pt idx="141">
                  <c:v>1.53108781797264E-2</c:v>
                </c:pt>
                <c:pt idx="142">
                  <c:v>1.9190054673262329E-2</c:v>
                </c:pt>
                <c:pt idx="143">
                  <c:v>3.4779569892472932E-2</c:v>
                </c:pt>
                <c:pt idx="144">
                  <c:v>6.9313170313170289E-2</c:v>
                </c:pt>
                <c:pt idx="145">
                  <c:v>1.5768292682927013E-2</c:v>
                </c:pt>
                <c:pt idx="146">
                  <c:v>0.11342538868408392</c:v>
                </c:pt>
                <c:pt idx="147">
                  <c:v>-7.546204423191874E-2</c:v>
                </c:pt>
                <c:pt idx="148">
                  <c:v>-5.0600456621004521E-2</c:v>
                </c:pt>
                <c:pt idx="149">
                  <c:v>-7.1925110132158576E-2</c:v>
                </c:pt>
                <c:pt idx="150">
                  <c:v>-5.4372285024768298E-2</c:v>
                </c:pt>
                <c:pt idx="151">
                  <c:v>5.401467057882102E-2</c:v>
                </c:pt>
                <c:pt idx="152">
                  <c:v>-4.6554565997607338E-3</c:v>
                </c:pt>
                <c:pt idx="153">
                  <c:v>-2.6285714285714232E-2</c:v>
                </c:pt>
                <c:pt idx="154">
                  <c:v>-5.065277777777779E-2</c:v>
                </c:pt>
                <c:pt idx="155">
                  <c:v>-4.6882352941176542E-2</c:v>
                </c:pt>
                <c:pt idx="156">
                  <c:v>7.2193916349809886E-2</c:v>
                </c:pt>
                <c:pt idx="157">
                  <c:v>-1.3814731304020944E-2</c:v>
                </c:pt>
                <c:pt idx="158">
                  <c:v>-2.1012388937554517E-3</c:v>
                </c:pt>
                <c:pt idx="159">
                  <c:v>1.2375554148194974E-2</c:v>
                </c:pt>
                <c:pt idx="160">
                  <c:v>-2.7381505748547381E-2</c:v>
                </c:pt>
                <c:pt idx="161">
                  <c:v>0.145204481792717</c:v>
                </c:pt>
                <c:pt idx="162">
                  <c:v>-9.1228850604268386E-2</c:v>
                </c:pt>
                <c:pt idx="163">
                  <c:v>-8.5836260085429536E-2</c:v>
                </c:pt>
                <c:pt idx="164">
                  <c:v>-3.4655394524959707E-2</c:v>
                </c:pt>
                <c:pt idx="165">
                  <c:v>0.12272360844529739</c:v>
                </c:pt>
                <c:pt idx="166">
                  <c:v>-7.3816346038953179E-2</c:v>
                </c:pt>
                <c:pt idx="167">
                  <c:v>5.7411979363281726E-2</c:v>
                </c:pt>
                <c:pt idx="168">
                  <c:v>-0.2187129592248688</c:v>
                </c:pt>
                <c:pt idx="169">
                  <c:v>-9.6594876048290562E-2</c:v>
                </c:pt>
                <c:pt idx="170">
                  <c:v>-3.0017496635262431E-2</c:v>
                </c:pt>
                <c:pt idx="171">
                  <c:v>-1.1944301323620767E-2</c:v>
                </c:pt>
                <c:pt idx="172">
                  <c:v>1.3755131436802258E-2</c:v>
                </c:pt>
                <c:pt idx="173">
                  <c:v>-3.8310836667246537E-2</c:v>
                </c:pt>
                <c:pt idx="174">
                  <c:v>-8.2230862277517715E-3</c:v>
                </c:pt>
                <c:pt idx="175">
                  <c:v>-5.4488426125118223E-3</c:v>
                </c:pt>
                <c:pt idx="176">
                  <c:v>5.8577366005714681E-3</c:v>
                </c:pt>
                <c:pt idx="177">
                  <c:v>2.6932167273372987E-2</c:v>
                </c:pt>
                <c:pt idx="178">
                  <c:v>4.9900017853954605E-3</c:v>
                </c:pt>
                <c:pt idx="179">
                  <c:v>-5.4011736463057099E-3</c:v>
                </c:pt>
                <c:pt idx="180">
                  <c:v>1.8003256150506478E-2</c:v>
                </c:pt>
                <c:pt idx="181">
                  <c:v>-2.2461511174175268E-2</c:v>
                </c:pt>
                <c:pt idx="182">
                  <c:v>-1.1531400966183471E-2</c:v>
                </c:pt>
                <c:pt idx="183">
                  <c:v>-3.4898016514854906E-2</c:v>
                </c:pt>
                <c:pt idx="184">
                  <c:v>-3.2561104680006607E-2</c:v>
                </c:pt>
                <c:pt idx="185">
                  <c:v>-2.181134880647518E-3</c:v>
                </c:pt>
                <c:pt idx="186">
                  <c:v>-3.2763856581374907E-2</c:v>
                </c:pt>
                <c:pt idx="187">
                  <c:v>2.0591559663040864E-2</c:v>
                </c:pt>
                <c:pt idx="188">
                  <c:v>-3.9628472222222245E-2</c:v>
                </c:pt>
                <c:pt idx="189">
                  <c:v>2.8777921867401558E-2</c:v>
                </c:pt>
                <c:pt idx="190">
                  <c:v>-2.1302307080350105E-2</c:v>
                </c:pt>
                <c:pt idx="191">
                  <c:v>1.3990726554310117E-2</c:v>
                </c:pt>
                <c:pt idx="192">
                  <c:v>7.9423624095601962E-3</c:v>
                </c:pt>
                <c:pt idx="193">
                  <c:v>4.1057731262660373E-2</c:v>
                </c:pt>
                <c:pt idx="194">
                  <c:v>-2.9223684210526232E-2</c:v>
                </c:pt>
                <c:pt idx="195">
                  <c:v>4.4009416195856889E-2</c:v>
                </c:pt>
                <c:pt idx="196">
                  <c:v>-5.7813858348249019E-3</c:v>
                </c:pt>
                <c:pt idx="197">
                  <c:v>2.5499083529719874E-2</c:v>
                </c:pt>
                <c:pt idx="198">
                  <c:v>-1.7675534234628328E-3</c:v>
                </c:pt>
                <c:pt idx="199">
                  <c:v>-3.4849015132301979E-2</c:v>
                </c:pt>
                <c:pt idx="200">
                  <c:v>-1.5589589589589493E-2</c:v>
                </c:pt>
                <c:pt idx="201">
                  <c:v>2.9598158225198146E-3</c:v>
                </c:pt>
                <c:pt idx="202">
                  <c:v>1.6114436320353667E-2</c:v>
                </c:pt>
                <c:pt idx="203">
                  <c:v>-5.2353541903063627E-2</c:v>
                </c:pt>
                <c:pt idx="204">
                  <c:v>5.306462585034015E-2</c:v>
                </c:pt>
                <c:pt idx="205">
                  <c:v>7.1984065792854409E-3</c:v>
                </c:pt>
                <c:pt idx="206">
                  <c:v>-6.4488860187277952E-2</c:v>
                </c:pt>
                <c:pt idx="207">
                  <c:v>-1.0070530782163169E-2</c:v>
                </c:pt>
                <c:pt idx="208">
                  <c:v>-4.5692780337941573E-2</c:v>
                </c:pt>
                <c:pt idx="209">
                  <c:v>-7.2165877501146327E-3</c:v>
                </c:pt>
                <c:pt idx="210">
                  <c:v>1.2091190108191586E-2</c:v>
                </c:pt>
                <c:pt idx="211">
                  <c:v>-2.8274097520536529E-2</c:v>
                </c:pt>
                <c:pt idx="212">
                  <c:v>1.566284140463613E-2</c:v>
                </c:pt>
                <c:pt idx="213">
                  <c:v>3.3545884952260747E-2</c:v>
                </c:pt>
                <c:pt idx="214">
                  <c:v>-1.3528278336843697E-2</c:v>
                </c:pt>
                <c:pt idx="215">
                  <c:v>3.9130230371414547E-3</c:v>
                </c:pt>
                <c:pt idx="216">
                  <c:v>-4.5019858582819268E-2</c:v>
                </c:pt>
                <c:pt idx="217">
                  <c:v>-1.8346561042422414E-2</c:v>
                </c:pt>
                <c:pt idx="218">
                  <c:v>2.8004559270516712E-2</c:v>
                </c:pt>
                <c:pt idx="219">
                  <c:v>-4.7817024372499052E-2</c:v>
                </c:pt>
                <c:pt idx="220">
                  <c:v>2.371524483689603E-3</c:v>
                </c:pt>
                <c:pt idx="221">
                  <c:v>2.2531604054859908E-2</c:v>
                </c:pt>
                <c:pt idx="222">
                  <c:v>3.4454422990569623E-3</c:v>
                </c:pt>
                <c:pt idx="223">
                  <c:v>2.7027628549501092E-2</c:v>
                </c:pt>
                <c:pt idx="224">
                  <c:v>2.0254791519987599E-2</c:v>
                </c:pt>
                <c:pt idx="225">
                  <c:v>-1.2327036234128199E-2</c:v>
                </c:pt>
                <c:pt idx="226">
                  <c:v>-6.4237288135594473E-3</c:v>
                </c:pt>
                <c:pt idx="227">
                  <c:v>2.6447883765003254E-2</c:v>
                </c:pt>
                <c:pt idx="228">
                  <c:v>-1E-3</c:v>
                </c:pt>
                <c:pt idx="229">
                  <c:v>5.9930069930069678E-3</c:v>
                </c:pt>
                <c:pt idx="230">
                  <c:v>-1.0961414284589265E-2</c:v>
                </c:pt>
                <c:pt idx="231">
                  <c:v>-6.1105709819102356E-2</c:v>
                </c:pt>
                <c:pt idx="232">
                  <c:v>-1.0578628883477062E-2</c:v>
                </c:pt>
                <c:pt idx="233">
                  <c:v>1.2475760065735302E-2</c:v>
                </c:pt>
                <c:pt idx="234">
                  <c:v>1.7634153752658921E-2</c:v>
                </c:pt>
                <c:pt idx="235">
                  <c:v>-1.9184060721063759E-3</c:v>
                </c:pt>
                <c:pt idx="236">
                  <c:v>-1.9066442702500842E-2</c:v>
                </c:pt>
                <c:pt idx="237">
                  <c:v>1.8557784362890149E-2</c:v>
                </c:pt>
                <c:pt idx="238">
                  <c:v>-2.2711604349768922E-2</c:v>
                </c:pt>
                <c:pt idx="239">
                  <c:v>1.6309729157209733E-2</c:v>
                </c:pt>
                <c:pt idx="240">
                  <c:v>-7.6997518610422023E-3</c:v>
                </c:pt>
                <c:pt idx="241">
                  <c:v>1.1887029288703103E-2</c:v>
                </c:pt>
                <c:pt idx="242">
                  <c:v>-1.4182509505704373E-3</c:v>
                </c:pt>
                <c:pt idx="243">
                  <c:v>9.215672730063771E-3</c:v>
                </c:pt>
                <c:pt idx="244">
                  <c:v>5.7104247104246431E-3</c:v>
                </c:pt>
                <c:pt idx="245">
                  <c:v>2.4019744116253315E-2</c:v>
                </c:pt>
                <c:pt idx="246">
                  <c:v>7.227243793761916E-3</c:v>
                </c:pt>
                <c:pt idx="247">
                  <c:v>1.6336135132950808E-2</c:v>
                </c:pt>
                <c:pt idx="248">
                  <c:v>-1.1653113494477296E-2</c:v>
                </c:pt>
                <c:pt idx="249">
                  <c:v>3.7546930660260165E-2</c:v>
                </c:pt>
                <c:pt idx="250">
                  <c:v>-1.4234571943034985E-2</c:v>
                </c:pt>
                <c:pt idx="251">
                  <c:v>1.5726215205650304E-2</c:v>
                </c:pt>
                <c:pt idx="252">
                  <c:v>-5.1241852351122087E-2</c:v>
                </c:pt>
                <c:pt idx="253">
                  <c:v>-4.2179000632511466E-3</c:v>
                </c:pt>
                <c:pt idx="254">
                  <c:v>1.264764267990072E-2</c:v>
                </c:pt>
                <c:pt idx="255">
                  <c:v>-7.5642902609802673E-3</c:v>
                </c:pt>
                <c:pt idx="256">
                  <c:v>1.9687418936446242E-2</c:v>
                </c:pt>
                <c:pt idx="257">
                  <c:v>-6.2359822509076551E-3</c:v>
                </c:pt>
                <c:pt idx="258">
                  <c:v>-4.2738095238094385E-3</c:v>
                </c:pt>
                <c:pt idx="259">
                  <c:v>2.0101819970486868E-2</c:v>
                </c:pt>
                <c:pt idx="260">
                  <c:v>-9.3231632902122837E-3</c:v>
                </c:pt>
                <c:pt idx="261">
                  <c:v>5.7534381139489202E-3</c:v>
                </c:pt>
                <c:pt idx="262">
                  <c:v>-1.3287518212724711E-2</c:v>
                </c:pt>
                <c:pt idx="263">
                  <c:v>1.2337702769129974E-2</c:v>
                </c:pt>
                <c:pt idx="264">
                  <c:v>8.4529829780202181E-3</c:v>
                </c:pt>
                <c:pt idx="265">
                  <c:v>-2.0896483407627951E-3</c:v>
                </c:pt>
                <c:pt idx="266">
                  <c:v>-1.5445544554455652E-3</c:v>
                </c:pt>
                <c:pt idx="267">
                  <c:v>1.6425194870505411E-2</c:v>
                </c:pt>
                <c:pt idx="268">
                  <c:v>1.262749257530767E-2</c:v>
                </c:pt>
                <c:pt idx="269">
                  <c:v>-1.1904813912459108E-2</c:v>
                </c:pt>
                <c:pt idx="270">
                  <c:v>7.5682838032342893E-3</c:v>
                </c:pt>
                <c:pt idx="271">
                  <c:v>6.7896209615866932E-4</c:v>
                </c:pt>
                <c:pt idx="272">
                  <c:v>1.2215480992019277E-2</c:v>
                </c:pt>
                <c:pt idx="273">
                  <c:v>1.0831034781854407E-2</c:v>
                </c:pt>
                <c:pt idx="274">
                  <c:v>1.6643429981492978E-2</c:v>
                </c:pt>
                <c:pt idx="275">
                  <c:v>-5.0565457897971894E-3</c:v>
                </c:pt>
                <c:pt idx="276">
                  <c:v>1.8062081286288501E-2</c:v>
                </c:pt>
                <c:pt idx="277">
                  <c:v>-1.0545736296821078E-2</c:v>
                </c:pt>
                <c:pt idx="278">
                  <c:v>1.2608247422680508E-2</c:v>
                </c:pt>
                <c:pt idx="279">
                  <c:v>-8.3463935886019594E-3</c:v>
                </c:pt>
                <c:pt idx="280">
                  <c:v>3.0849001282756063E-2</c:v>
                </c:pt>
                <c:pt idx="281">
                  <c:v>-1.1185185185185149E-2</c:v>
                </c:pt>
                <c:pt idx="282">
                  <c:v>8.0032733224215218E-4</c:v>
                </c:pt>
                <c:pt idx="283">
                  <c:v>3.483701060933244E-2</c:v>
                </c:pt>
                <c:pt idx="284">
                  <c:v>2.8345581307707281E-3</c:v>
                </c:pt>
                <c:pt idx="285">
                  <c:v>-2.7893382352941146E-2</c:v>
                </c:pt>
                <c:pt idx="286">
                  <c:v>-6.7328335009601186E-3</c:v>
                </c:pt>
                <c:pt idx="287">
                  <c:v>2.4100533059010543E-2</c:v>
                </c:pt>
                <c:pt idx="288">
                  <c:v>-2.8485668938473705E-3</c:v>
                </c:pt>
                <c:pt idx="289">
                  <c:v>-2.3334576650503079E-3</c:v>
                </c:pt>
                <c:pt idx="290">
                  <c:v>-3.2098223994200842E-2</c:v>
                </c:pt>
                <c:pt idx="291">
                  <c:v>4.3082035873622995E-3</c:v>
                </c:pt>
                <c:pt idx="292">
                  <c:v>1.0026301269082251E-2</c:v>
                </c:pt>
                <c:pt idx="293">
                  <c:v>-1.920566157185492E-2</c:v>
                </c:pt>
                <c:pt idx="294">
                  <c:v>-2.8262303757276439E-2</c:v>
                </c:pt>
                <c:pt idx="295">
                  <c:v>7.8015647226172711E-3</c:v>
                </c:pt>
                <c:pt idx="296">
                  <c:v>1.7450980392156976E-3</c:v>
                </c:pt>
                <c:pt idx="297">
                  <c:v>1.9777333817653453E-2</c:v>
                </c:pt>
                <c:pt idx="298">
                  <c:v>-8.0468284760443314E-3</c:v>
                </c:pt>
                <c:pt idx="299">
                  <c:v>-3.376879445394746E-3</c:v>
                </c:pt>
                <c:pt idx="300">
                  <c:v>-4.2585278276482379E-3</c:v>
                </c:pt>
                <c:pt idx="301">
                  <c:v>-4.4451901565994972E-3</c:v>
                </c:pt>
                <c:pt idx="302">
                  <c:v>2.0783172111699236E-2</c:v>
                </c:pt>
                <c:pt idx="303">
                  <c:v>-2.4035727305869543E-3</c:v>
                </c:pt>
                <c:pt idx="304">
                  <c:v>-6.5857816467174693E-3</c:v>
                </c:pt>
                <c:pt idx="305">
                  <c:v>4.1106859797759463E-3</c:v>
                </c:pt>
                <c:pt idx="306">
                  <c:v>1.7856560415122257E-2</c:v>
                </c:pt>
                <c:pt idx="307">
                  <c:v>2.2713754646840911E-3</c:v>
                </c:pt>
                <c:pt idx="308">
                  <c:v>-2.0481467956910838E-2</c:v>
                </c:pt>
                <c:pt idx="309">
                  <c:v>2.1440614811364819E-2</c:v>
                </c:pt>
                <c:pt idx="310">
                  <c:v>-2.4073415412676817E-2</c:v>
                </c:pt>
                <c:pt idx="311">
                  <c:v>1.0100502512563102E-3</c:v>
                </c:pt>
                <c:pt idx="312">
                  <c:v>3.373138548539123E-2</c:v>
                </c:pt>
                <c:pt idx="313">
                  <c:v>-2.055193482688393E-2</c:v>
                </c:pt>
                <c:pt idx="314">
                  <c:v>2.4732540861811675E-3</c:v>
                </c:pt>
                <c:pt idx="315">
                  <c:v>5.1636159880464085E-3</c:v>
                </c:pt>
                <c:pt idx="316">
                  <c:v>-5.6033665023714607E-3</c:v>
                </c:pt>
                <c:pt idx="317">
                  <c:v>-3.3478099480327059E-3</c:v>
                </c:pt>
                <c:pt idx="318">
                  <c:v>1.6526161968511487E-2</c:v>
                </c:pt>
                <c:pt idx="319">
                  <c:v>1.1162806214850791E-2</c:v>
                </c:pt>
                <c:pt idx="320">
                  <c:v>1.3877789585547199E-2</c:v>
                </c:pt>
                <c:pt idx="321">
                  <c:v>2.0230920728705158E-2</c:v>
                </c:pt>
                <c:pt idx="322">
                  <c:v>1.4599720363527437E-2</c:v>
                </c:pt>
                <c:pt idx="323">
                  <c:v>-6.0303211054777688E-3</c:v>
                </c:pt>
                <c:pt idx="324">
                  <c:v>-9.6793569385540679E-3</c:v>
                </c:pt>
                <c:pt idx="325">
                  <c:v>-3.1690316395014351E-2</c:v>
                </c:pt>
                <c:pt idx="326">
                  <c:v>1.3532737517000189E-2</c:v>
                </c:pt>
                <c:pt idx="327">
                  <c:v>-1.9387620594135069E-2</c:v>
                </c:pt>
                <c:pt idx="328">
                  <c:v>-6.0204430921365834E-3</c:v>
                </c:pt>
                <c:pt idx="329">
                  <c:v>1.9998062015503863E-2</c:v>
                </c:pt>
                <c:pt idx="330">
                  <c:v>1.2705484155793149E-2</c:v>
                </c:pt>
                <c:pt idx="331">
                  <c:v>-1.6323594853439077E-2</c:v>
                </c:pt>
                <c:pt idx="332">
                  <c:v>-6.2950803889477236E-3</c:v>
                </c:pt>
                <c:pt idx="333">
                  <c:v>5.9082144234483486E-4</c:v>
                </c:pt>
                <c:pt idx="334">
                  <c:v>-8.583301417081567E-3</c:v>
                </c:pt>
                <c:pt idx="335">
                  <c:v>6.8776371308013279E-4</c:v>
                </c:pt>
                <c:pt idx="336">
                  <c:v>5.3657407407406805E-3</c:v>
                </c:pt>
                <c:pt idx="337">
                  <c:v>1.2750000000000015E-2</c:v>
                </c:pt>
                <c:pt idx="338">
                  <c:v>1.5463475071860498E-2</c:v>
                </c:pt>
                <c:pt idx="339">
                  <c:v>4.0383351588170182E-3</c:v>
                </c:pt>
                <c:pt idx="340">
                  <c:v>-2.2583365872705881E-2</c:v>
                </c:pt>
                <c:pt idx="341">
                  <c:v>1.4131123206333508E-2</c:v>
                </c:pt>
                <c:pt idx="342">
                  <c:v>-5.6439956439965108E-4</c:v>
                </c:pt>
                <c:pt idx="343">
                  <c:v>-1.8705114254624407E-3</c:v>
                </c:pt>
                <c:pt idx="344">
                  <c:v>9.4353904533653228E-3</c:v>
                </c:pt>
                <c:pt idx="345">
                  <c:v>3.1339638157894728E-2</c:v>
                </c:pt>
                <c:pt idx="346">
                  <c:v>-1.3851772833485789E-2</c:v>
                </c:pt>
                <c:pt idx="347">
                  <c:v>1.1660569314561761E-2</c:v>
                </c:pt>
                <c:pt idx="348">
                  <c:v>6.9822972416638818E-4</c:v>
                </c:pt>
                <c:pt idx="349">
                  <c:v>1.2755731554814541E-2</c:v>
                </c:pt>
                <c:pt idx="350">
                  <c:v>-3.6927419354838814E-2</c:v>
                </c:pt>
                <c:pt idx="351">
                  <c:v>4.3484602917342428E-3</c:v>
                </c:pt>
                <c:pt idx="352">
                  <c:v>1.6807473598699674E-3</c:v>
                </c:pt>
                <c:pt idx="353">
                  <c:v>-1.3915203211239357E-2</c:v>
                </c:pt>
                <c:pt idx="354">
                  <c:v>-1.365747445689908E-2</c:v>
                </c:pt>
                <c:pt idx="355">
                  <c:v>-2.1978884888586101E-2</c:v>
                </c:pt>
                <c:pt idx="356">
                  <c:v>1.0791896144767783E-2</c:v>
                </c:pt>
                <c:pt idx="357">
                  <c:v>8.4931058426743894E-3</c:v>
                </c:pt>
                <c:pt idx="358">
                  <c:v>-4.480668446553867E-3</c:v>
                </c:pt>
                <c:pt idx="359">
                  <c:v>3.9165673420737731E-3</c:v>
                </c:pt>
                <c:pt idx="360">
                  <c:v>2.5289026746669475E-2</c:v>
                </c:pt>
                <c:pt idx="361">
                  <c:v>5.0742407199099214E-3</c:v>
                </c:pt>
                <c:pt idx="362">
                  <c:v>-1.4554186445813543E-2</c:v>
                </c:pt>
                <c:pt idx="363">
                  <c:v>-2.8854607783827574E-3</c:v>
                </c:pt>
                <c:pt idx="364">
                  <c:v>-2.3063037249283529E-2</c:v>
                </c:pt>
                <c:pt idx="365">
                  <c:v>-1.298328883615334E-4</c:v>
                </c:pt>
                <c:pt idx="366">
                  <c:v>1.1207558488302335E-2</c:v>
                </c:pt>
                <c:pt idx="367">
                  <c:v>5.3046757164403472E-3</c:v>
                </c:pt>
                <c:pt idx="368">
                  <c:v>-3.3594929067308076E-4</c:v>
                </c:pt>
                <c:pt idx="369">
                  <c:v>7.3637469586374698E-3</c:v>
                </c:pt>
                <c:pt idx="370">
                  <c:v>7.7676272225628588E-3</c:v>
                </c:pt>
                <c:pt idx="371">
                  <c:v>-1.0472191267348739E-2</c:v>
                </c:pt>
                <c:pt idx="372">
                  <c:v>1.3108352144469527E-2</c:v>
                </c:pt>
                <c:pt idx="373">
                  <c:v>3.8640693100882334E-2</c:v>
                </c:pt>
                <c:pt idx="374">
                  <c:v>3.1133479212253679E-2</c:v>
                </c:pt>
                <c:pt idx="375">
                  <c:v>-1.3610858749729473E-2</c:v>
                </c:pt>
                <c:pt idx="376">
                  <c:v>-1.3118943202481564E-2</c:v>
                </c:pt>
                <c:pt idx="377">
                  <c:v>-1.2065226598898807E-2</c:v>
                </c:pt>
                <c:pt idx="378">
                  <c:v>2.0615201900237447E-2</c:v>
                </c:pt>
                <c:pt idx="379">
                  <c:v>-1.7494735722641673E-2</c:v>
                </c:pt>
                <c:pt idx="380">
                  <c:v>4.5258657545959686E-3</c:v>
                </c:pt>
                <c:pt idx="381">
                  <c:v>8.2476826902349795E-3</c:v>
                </c:pt>
                <c:pt idx="382">
                  <c:v>5.5596877371787588E-3</c:v>
                </c:pt>
                <c:pt idx="383">
                  <c:v>8.6248496117247823E-3</c:v>
                </c:pt>
                <c:pt idx="384">
                  <c:v>3.2855693348365328E-2</c:v>
                </c:pt>
                <c:pt idx="385">
                  <c:v>2.4833748020809915E-3</c:v>
                </c:pt>
                <c:pt idx="386">
                  <c:v>-4.0576973397296087E-2</c:v>
                </c:pt>
                <c:pt idx="387">
                  <c:v>1.7908727958300952E-2</c:v>
                </c:pt>
                <c:pt idx="388">
                  <c:v>-1.8408862693735029E-2</c:v>
                </c:pt>
                <c:pt idx="389">
                  <c:v>-1.0993510707332774E-2</c:v>
                </c:pt>
                <c:pt idx="390">
                  <c:v>-1.2187239053634551E-2</c:v>
                </c:pt>
                <c:pt idx="391">
                  <c:v>-1.0340834306336876E-2</c:v>
                </c:pt>
                <c:pt idx="392">
                  <c:v>1.1057109433158766E-3</c:v>
                </c:pt>
                <c:pt idx="393">
                  <c:v>-3.9168434450572763E-3</c:v>
                </c:pt>
                <c:pt idx="394">
                  <c:v>1.2224559896951537E-2</c:v>
                </c:pt>
                <c:pt idx="395">
                  <c:v>1.8203309692664668E-4</c:v>
                </c:pt>
                <c:pt idx="396">
                  <c:v>2.9616302186878676E-2</c:v>
                </c:pt>
                <c:pt idx="397">
                  <c:v>-3.3035379698004796E-3</c:v>
                </c:pt>
                <c:pt idx="398">
                  <c:v>-2.7208558508875591E-4</c:v>
                </c:pt>
                <c:pt idx="399">
                  <c:v>-1.0859000983713986E-2</c:v>
                </c:pt>
                <c:pt idx="400">
                  <c:v>-3.3665181885671996E-2</c:v>
                </c:pt>
                <c:pt idx="401">
                  <c:v>4.0394204133817127E-3</c:v>
                </c:pt>
                <c:pt idx="402">
                  <c:v>-6.1325556733827953E-3</c:v>
                </c:pt>
                <c:pt idx="403">
                  <c:v>-3.5603046974185229E-3</c:v>
                </c:pt>
                <c:pt idx="404">
                  <c:v>3.4685417804478418E-2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13-4F7F-A34E-AAF3BD5E6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00592"/>
        <c:axId val="477792720"/>
      </c:scatterChart>
      <c:valAx>
        <c:axId val="47780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92720"/>
        <c:crosses val="autoZero"/>
        <c:crossBetween val="midCat"/>
      </c:valAx>
      <c:valAx>
        <c:axId val="4777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0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'statistical functions (orig)'!$D$2</c:f>
              <c:strCache>
                <c:ptCount val="1"/>
                <c:pt idx="0">
                  <c:v>SPY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0864391951006125"/>
                  <c:y val="-0.154904126567512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0.7777x + 0.0005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'statistical functions (orig)'!$D$3:$D$407</c:f>
              <c:numCache>
                <c:formatCode>General</c:formatCode>
                <c:ptCount val="405"/>
                <c:pt idx="0">
                  <c:v>-7.0572788445757376E-3</c:v>
                </c:pt>
                <c:pt idx="1">
                  <c:v>3.9495009809775612E-2</c:v>
                </c:pt>
                <c:pt idx="2">
                  <c:v>-2.9311915210731076E-2</c:v>
                </c:pt>
                <c:pt idx="3">
                  <c:v>9.6137769603744476E-3</c:v>
                </c:pt>
                <c:pt idx="4">
                  <c:v>7.3210120222501451E-2</c:v>
                </c:pt>
                <c:pt idx="5">
                  <c:v>-4.6290750406434593E-2</c:v>
                </c:pt>
                <c:pt idx="6">
                  <c:v>-3.6918005768438317E-2</c:v>
                </c:pt>
                <c:pt idx="7">
                  <c:v>9.3994343703210411E-3</c:v>
                </c:pt>
                <c:pt idx="8">
                  <c:v>-2.4267510753997201E-2</c:v>
                </c:pt>
                <c:pt idx="9">
                  <c:v>3.7383177570093441E-2</c:v>
                </c:pt>
                <c:pt idx="10">
                  <c:v>1.1411053393510935E-2</c:v>
                </c:pt>
                <c:pt idx="11">
                  <c:v>5.9263936496482116E-2</c:v>
                </c:pt>
                <c:pt idx="12">
                  <c:v>2.2599391200073822E-2</c:v>
                </c:pt>
                <c:pt idx="13">
                  <c:v>-3.401360544217729E-3</c:v>
                </c:pt>
                <c:pt idx="14">
                  <c:v>-6.5624463150661408E-2</c:v>
                </c:pt>
                <c:pt idx="15">
                  <c:v>5.3670015386007845E-2</c:v>
                </c:pt>
                <c:pt idx="16">
                  <c:v>-1.6380308021009555E-2</c:v>
                </c:pt>
                <c:pt idx="17">
                  <c:v>-9.7829953753112266E-4</c:v>
                </c:pt>
                <c:pt idx="18">
                  <c:v>4.7317436661698943E-2</c:v>
                </c:pt>
                <c:pt idx="19">
                  <c:v>-4.6451727506883415E-2</c:v>
                </c:pt>
                <c:pt idx="20">
                  <c:v>-1.6251638269986889E-2</c:v>
                </c:pt>
                <c:pt idx="21">
                  <c:v>-7.1550255536626861E-2</c:v>
                </c:pt>
                <c:pt idx="22">
                  <c:v>-3.898027598035405E-2</c:v>
                </c:pt>
                <c:pt idx="23">
                  <c:v>2.190885914595295E-2</c:v>
                </c:pt>
                <c:pt idx="24">
                  <c:v>-2.0140515222482423E-2</c:v>
                </c:pt>
                <c:pt idx="25">
                  <c:v>3.6038859291757579E-3</c:v>
                </c:pt>
                <c:pt idx="26">
                  <c:v>5.6010589889964386E-2</c:v>
                </c:pt>
                <c:pt idx="27">
                  <c:v>-1.8992568125515258E-3</c:v>
                </c:pt>
                <c:pt idx="28">
                  <c:v>6.6104776070069655E-4</c:v>
                </c:pt>
                <c:pt idx="29">
                  <c:v>-2.1665319320937806E-2</c:v>
                </c:pt>
                <c:pt idx="30">
                  <c:v>-2.3138276869620094E-2</c:v>
                </c:pt>
                <c:pt idx="31">
                  <c:v>-7.1022727272729964E-4</c:v>
                </c:pt>
                <c:pt idx="32">
                  <c:v>-3.2250452292928232E-3</c:v>
                </c:pt>
                <c:pt idx="33">
                  <c:v>-1.1785040854808743E-3</c:v>
                </c:pt>
                <c:pt idx="34">
                  <c:v>-1.6383307573415801E-2</c:v>
                </c:pt>
                <c:pt idx="35">
                  <c:v>1.9861286254728959E-2</c:v>
                </c:pt>
                <c:pt idx="36">
                  <c:v>1.3175756607841503E-2</c:v>
                </c:pt>
                <c:pt idx="37">
                  <c:v>-6.1899849218316092E-3</c:v>
                </c:pt>
                <c:pt idx="38">
                  <c:v>-2.1381057966423506E-3</c:v>
                </c:pt>
                <c:pt idx="39">
                  <c:v>1.4052838673412029E-2</c:v>
                </c:pt>
                <c:pt idx="40">
                  <c:v>2.7729636048526858E-2</c:v>
                </c:pt>
                <c:pt idx="41">
                  <c:v>-1.9342829394626098E-2</c:v>
                </c:pt>
                <c:pt idx="42">
                  <c:v>-1.231015187849714E-2</c:v>
                </c:pt>
                <c:pt idx="43">
                  <c:v>1.1203585147247165E-3</c:v>
                </c:pt>
                <c:pt idx="44">
                  <c:v>-1.6372795969773396E-2</c:v>
                </c:pt>
                <c:pt idx="45">
                  <c:v>1.0660302307080377E-2</c:v>
                </c:pt>
                <c:pt idx="46">
                  <c:v>1.4937424303593126E-2</c:v>
                </c:pt>
                <c:pt idx="47">
                  <c:v>2.6863444158859089E-2</c:v>
                </c:pt>
                <c:pt idx="48">
                  <c:v>-5.0321729087609256E-3</c:v>
                </c:pt>
                <c:pt idx="49">
                  <c:v>-7.20720720720717E-3</c:v>
                </c:pt>
                <c:pt idx="50">
                  <c:v>1.6991504247875995E-2</c:v>
                </c:pt>
                <c:pt idx="51">
                  <c:v>1.1031578947368441E-2</c:v>
                </c:pt>
                <c:pt idx="52">
                  <c:v>1.1803389258915823E-3</c:v>
                </c:pt>
                <c:pt idx="53">
                  <c:v>1.0478786846140774E-2</c:v>
                </c:pt>
                <c:pt idx="54">
                  <c:v>3.7626133059688537E-3</c:v>
                </c:pt>
                <c:pt idx="55">
                  <c:v>1.2993762993762994E-2</c:v>
                </c:pt>
                <c:pt idx="56">
                  <c:v>3.4408602150537669E-2</c:v>
                </c:pt>
                <c:pt idx="57">
                  <c:v>-1.2389380530973501E-2</c:v>
                </c:pt>
                <c:pt idx="58">
                  <c:v>7.0846617074033207E-4</c:v>
                </c:pt>
                <c:pt idx="59">
                  <c:v>-2.047189451769604E-2</c:v>
                </c:pt>
                <c:pt idx="60">
                  <c:v>3.5666157577935481E-2</c:v>
                </c:pt>
                <c:pt idx="61">
                  <c:v>1.169275049469288E-3</c:v>
                </c:pt>
                <c:pt idx="62">
                  <c:v>5.5168671429864672E-3</c:v>
                </c:pt>
                <c:pt idx="63">
                  <c:v>9.956156375593616E-3</c:v>
                </c:pt>
                <c:pt idx="64">
                  <c:v>1.6905071521456507E-2</c:v>
                </c:pt>
                <c:pt idx="65">
                  <c:v>-1.8542555164101876E-3</c:v>
                </c:pt>
                <c:pt idx="66">
                  <c:v>2.072489826819341E-2</c:v>
                </c:pt>
                <c:pt idx="67">
                  <c:v>1.4399539214745127E-2</c:v>
                </c:pt>
                <c:pt idx="68">
                  <c:v>5.4048836984847241E-3</c:v>
                </c:pt>
                <c:pt idx="69">
                  <c:v>3.765648472709069E-2</c:v>
                </c:pt>
                <c:pt idx="70">
                  <c:v>-6.2699044585988219E-3</c:v>
                </c:pt>
                <c:pt idx="71">
                  <c:v>-7.1146245059288422E-3</c:v>
                </c:pt>
                <c:pt idx="72">
                  <c:v>-3.6374023995429376E-2</c:v>
                </c:pt>
                <c:pt idx="73">
                  <c:v>1.9215838509316671E-2</c:v>
                </c:pt>
                <c:pt idx="74">
                  <c:v>-1.2600562178927543E-3</c:v>
                </c:pt>
                <c:pt idx="75">
                  <c:v>3.5219747140276994E-2</c:v>
                </c:pt>
                <c:pt idx="76">
                  <c:v>-1.2093576526566207E-2</c:v>
                </c:pt>
                <c:pt idx="77">
                  <c:v>5.6335078534031365E-2</c:v>
                </c:pt>
                <c:pt idx="78">
                  <c:v>-5.2485365611667882E-2</c:v>
                </c:pt>
                <c:pt idx="79">
                  <c:v>-3.4578544061302674E-2</c:v>
                </c:pt>
                <c:pt idx="80">
                  <c:v>2.3529411764705938E-2</c:v>
                </c:pt>
                <c:pt idx="81">
                  <c:v>2.6776726394201696E-2</c:v>
                </c:pt>
                <c:pt idx="82">
                  <c:v>-2.330154360436526E-2</c:v>
                </c:pt>
                <c:pt idx="83">
                  <c:v>2.3652311027889512E-3</c:v>
                </c:pt>
                <c:pt idx="84">
                  <c:v>-4.1922386932300992E-2</c:v>
                </c:pt>
                <c:pt idx="85">
                  <c:v>2.3581714506620256E-2</c:v>
                </c:pt>
                <c:pt idx="86">
                  <c:v>-6.3535161553081698E-2</c:v>
                </c:pt>
                <c:pt idx="87">
                  <c:v>-2.4629237288135649E-2</c:v>
                </c:pt>
                <c:pt idx="88">
                  <c:v>2.0540540540540549E-2</c:v>
                </c:pt>
                <c:pt idx="89">
                  <c:v>-1.618996222342209E-3</c:v>
                </c:pt>
                <c:pt idx="90">
                  <c:v>1.4879050661798354E-2</c:v>
                </c:pt>
                <c:pt idx="91">
                  <c:v>1.0422431285740595E-2</c:v>
                </c:pt>
                <c:pt idx="92">
                  <c:v>5.2851182197497211E-3</c:v>
                </c:pt>
                <c:pt idx="93">
                  <c:v>8.6037594688112545E-3</c:v>
                </c:pt>
                <c:pt idx="94">
                  <c:v>1.0585010868537989E-2</c:v>
                </c:pt>
                <c:pt idx="95">
                  <c:v>3.1688767550702025E-2</c:v>
                </c:pt>
                <c:pt idx="96">
                  <c:v>-3.5946759933936125E-3</c:v>
                </c:pt>
                <c:pt idx="97">
                  <c:v>2.8682790325804564E-2</c:v>
                </c:pt>
                <c:pt idx="98">
                  <c:v>1.2958088681919428E-2</c:v>
                </c:pt>
                <c:pt idx="99">
                  <c:v>-6.836919364568597E-3</c:v>
                </c:pt>
                <c:pt idx="100">
                  <c:v>-1.6707859614434127E-2</c:v>
                </c:pt>
                <c:pt idx="101">
                  <c:v>-3.8954869358669778E-2</c:v>
                </c:pt>
                <c:pt idx="102">
                  <c:v>-8.1047969088681501E-3</c:v>
                </c:pt>
                <c:pt idx="103">
                  <c:v>2.8098052514291309E-2</c:v>
                </c:pt>
                <c:pt idx="104">
                  <c:v>-9.2157050974369589E-3</c:v>
                </c:pt>
                <c:pt idx="105">
                  <c:v>2.057411580288046E-2</c:v>
                </c:pt>
                <c:pt idx="106">
                  <c:v>-2.7357107962872611E-3</c:v>
                </c:pt>
                <c:pt idx="107">
                  <c:v>8.8010952474075097E-4</c:v>
                </c:pt>
                <c:pt idx="108">
                  <c:v>1.3077075490390404E-2</c:v>
                </c:pt>
                <c:pt idx="109">
                  <c:v>1.2895546076777647E-3</c:v>
                </c:pt>
                <c:pt idx="110">
                  <c:v>-1.6835016835017003E-3</c:v>
                </c:pt>
                <c:pt idx="111">
                  <c:v>2.3203972033640757E-2</c:v>
                </c:pt>
                <c:pt idx="112">
                  <c:v>3.448637316561836E-2</c:v>
                </c:pt>
                <c:pt idx="113">
                  <c:v>-4.1783848935315351E-2</c:v>
                </c:pt>
                <c:pt idx="114">
                  <c:v>-7.4768218522580001E-3</c:v>
                </c:pt>
                <c:pt idx="115">
                  <c:v>1.5180649731808521E-2</c:v>
                </c:pt>
                <c:pt idx="116">
                  <c:v>4.6605232496557632E-2</c:v>
                </c:pt>
                <c:pt idx="117">
                  <c:v>-1.8811057992101459E-2</c:v>
                </c:pt>
                <c:pt idx="118">
                  <c:v>-2.1259281863493067E-2</c:v>
                </c:pt>
                <c:pt idx="119">
                  <c:v>2.3422860712054964E-2</c:v>
                </c:pt>
                <c:pt idx="120">
                  <c:v>2.6611093299134438E-2</c:v>
                </c:pt>
                <c:pt idx="121">
                  <c:v>-1.2766406414855538E-2</c:v>
                </c:pt>
                <c:pt idx="122">
                  <c:v>3.9190763690287525E-3</c:v>
                </c:pt>
                <c:pt idx="123">
                  <c:v>2.1642679363705227E-2</c:v>
                </c:pt>
                <c:pt idx="124">
                  <c:v>-3.9879284328519565E-3</c:v>
                </c:pt>
                <c:pt idx="125">
                  <c:v>2.4174853736615494E-2</c:v>
                </c:pt>
                <c:pt idx="126">
                  <c:v>7.6751946607341234E-3</c:v>
                </c:pt>
                <c:pt idx="127">
                  <c:v>4.1714947856315278E-2</c:v>
                </c:pt>
                <c:pt idx="128">
                  <c:v>7.0188492063492022E-2</c:v>
                </c:pt>
                <c:pt idx="129">
                  <c:v>-2.0646101530240501E-2</c:v>
                </c:pt>
                <c:pt idx="130">
                  <c:v>-2.2090261282660326E-2</c:v>
                </c:pt>
                <c:pt idx="131">
                  <c:v>-2.1332069210712565E-3</c:v>
                </c:pt>
                <c:pt idx="132">
                  <c:v>-2.6534379326257629E-2</c:v>
                </c:pt>
                <c:pt idx="133">
                  <c:v>5.5684454756380966E-3</c:v>
                </c:pt>
                <c:pt idx="134">
                  <c:v>2.1811284969179747E-2</c:v>
                </c:pt>
                <c:pt idx="135">
                  <c:v>3.9428289797930054E-2</c:v>
                </c:pt>
                <c:pt idx="136">
                  <c:v>3.4619188921859688E-3</c:v>
                </c:pt>
                <c:pt idx="137">
                  <c:v>-4.5888875781526492E-2</c:v>
                </c:pt>
                <c:pt idx="138">
                  <c:v>5.7905902907774878E-2</c:v>
                </c:pt>
                <c:pt idx="139">
                  <c:v>1.4175420832805851E-2</c:v>
                </c:pt>
                <c:pt idx="140">
                  <c:v>-4.7864970399294051E-3</c:v>
                </c:pt>
                <c:pt idx="141">
                  <c:v>1.4828071072478544E-2</c:v>
                </c:pt>
                <c:pt idx="142">
                  <c:v>1.8354595157511207E-2</c:v>
                </c:pt>
                <c:pt idx="143">
                  <c:v>3.2526881720429938E-2</c:v>
                </c:pt>
                <c:pt idx="144">
                  <c:v>6.3921063921063892E-2</c:v>
                </c:pt>
                <c:pt idx="145">
                  <c:v>1.5243902439024556E-2</c:v>
                </c:pt>
                <c:pt idx="146">
                  <c:v>0.10402308062189446</c:v>
                </c:pt>
                <c:pt idx="147">
                  <c:v>-6.7692767483562483E-2</c:v>
                </c:pt>
                <c:pt idx="148">
                  <c:v>-4.5091324200913198E-2</c:v>
                </c:pt>
                <c:pt idx="149">
                  <c:v>-6.4477372847416878E-2</c:v>
                </c:pt>
                <c:pt idx="150">
                  <c:v>-4.8520259113425723E-2</c:v>
                </c:pt>
                <c:pt idx="151">
                  <c:v>5.0013336889837286E-2</c:v>
                </c:pt>
                <c:pt idx="152">
                  <c:v>-3.3231423634188487E-3</c:v>
                </c:pt>
                <c:pt idx="153">
                  <c:v>-2.2987012987012934E-2</c:v>
                </c:pt>
                <c:pt idx="154">
                  <c:v>-4.5138888888888895E-2</c:v>
                </c:pt>
                <c:pt idx="155">
                  <c:v>-4.1711229946524125E-2</c:v>
                </c:pt>
                <c:pt idx="156">
                  <c:v>6.6539923954372623E-2</c:v>
                </c:pt>
                <c:pt idx="157">
                  <c:v>-1.164975573092813E-2</c:v>
                </c:pt>
                <c:pt idx="158">
                  <c:v>-1.0011262670504104E-3</c:v>
                </c:pt>
                <c:pt idx="159">
                  <c:v>1.2159594680177247E-2</c:v>
                </c:pt>
                <c:pt idx="160">
                  <c:v>-2.3983187044133981E-2</c:v>
                </c:pt>
                <c:pt idx="161">
                  <c:v>0.13291316526610636</c:v>
                </c:pt>
                <c:pt idx="162">
                  <c:v>-8.2026227822062162E-2</c:v>
                </c:pt>
                <c:pt idx="163">
                  <c:v>-7.7123872804935933E-2</c:v>
                </c:pt>
                <c:pt idx="164">
                  <c:v>-3.0595813204508819E-2</c:v>
                </c:pt>
                <c:pt idx="165">
                  <c:v>0.11247600767754308</c:v>
                </c:pt>
                <c:pt idx="166">
                  <c:v>-6.6196678217230159E-2</c:v>
                </c:pt>
                <c:pt idx="167">
                  <c:v>5.3101799421165205E-2</c:v>
                </c:pt>
                <c:pt idx="168">
                  <c:v>-0.197920872022608</c:v>
                </c:pt>
                <c:pt idx="169">
                  <c:v>-8.6904432771173226E-2</c:v>
                </c:pt>
                <c:pt idx="170">
                  <c:v>-2.6379542395693116E-2</c:v>
                </c:pt>
                <c:pt idx="171">
                  <c:v>-9.9493648396552399E-3</c:v>
                </c:pt>
                <c:pt idx="172">
                  <c:v>1.3413755851638414E-2</c:v>
                </c:pt>
                <c:pt idx="173">
                  <c:v>-3.3918942424769574E-2</c:v>
                </c:pt>
                <c:pt idx="174">
                  <c:v>-6.5664420252288828E-3</c:v>
                </c:pt>
                <c:pt idx="175">
                  <c:v>-4.0444023750107472E-3</c:v>
                </c:pt>
                <c:pt idx="176">
                  <c:v>6.2343060005195161E-3</c:v>
                </c:pt>
                <c:pt idx="177">
                  <c:v>2.5392879339429988E-2</c:v>
                </c:pt>
                <c:pt idx="178">
                  <c:v>5.4454561685413272E-3</c:v>
                </c:pt>
                <c:pt idx="179">
                  <c:v>-4.0010669511870087E-3</c:v>
                </c:pt>
                <c:pt idx="180">
                  <c:v>1.7275687409551342E-2</c:v>
                </c:pt>
                <c:pt idx="181">
                  <c:v>-1.9510464703795697E-2</c:v>
                </c:pt>
                <c:pt idx="182">
                  <c:v>-9.57400087834861E-3</c:v>
                </c:pt>
                <c:pt idx="183">
                  <c:v>-3.0816378649868092E-2</c:v>
                </c:pt>
                <c:pt idx="184">
                  <c:v>-2.8691913345460549E-2</c:v>
                </c:pt>
                <c:pt idx="185">
                  <c:v>-1.0737589824068347E-3</c:v>
                </c:pt>
                <c:pt idx="186">
                  <c:v>-2.8876233255795369E-2</c:v>
                </c:pt>
                <c:pt idx="187">
                  <c:v>1.9628690602764422E-2</c:v>
                </c:pt>
                <c:pt idx="188">
                  <c:v>-3.5116792929292949E-2</c:v>
                </c:pt>
                <c:pt idx="189">
                  <c:v>2.7070838061274142E-2</c:v>
                </c:pt>
                <c:pt idx="190">
                  <c:v>-1.8456642800318276E-2</c:v>
                </c:pt>
                <c:pt idx="191">
                  <c:v>1.3627933231191014E-2</c:v>
                </c:pt>
                <c:pt idx="192">
                  <c:v>8.1294203723274519E-3</c:v>
                </c:pt>
                <c:pt idx="193">
                  <c:v>3.8234301147873066E-2</c:v>
                </c:pt>
                <c:pt idx="194">
                  <c:v>-2.5657894736842025E-2</c:v>
                </c:pt>
                <c:pt idx="195">
                  <c:v>4.0917651087142626E-2</c:v>
                </c:pt>
                <c:pt idx="196">
                  <c:v>-4.3467143952953648E-3</c:v>
                </c:pt>
                <c:pt idx="197">
                  <c:v>2.4090075936108974E-2</c:v>
                </c:pt>
                <c:pt idx="198">
                  <c:v>-6.97775839511666E-4</c:v>
                </c:pt>
                <c:pt idx="199">
                  <c:v>-3.077183193845634E-2</c:v>
                </c:pt>
                <c:pt idx="200">
                  <c:v>-1.3263263263263174E-2</c:v>
                </c:pt>
                <c:pt idx="201">
                  <c:v>3.5998325659271041E-3</c:v>
                </c:pt>
                <c:pt idx="202">
                  <c:v>1.5558578473048786E-2</c:v>
                </c:pt>
                <c:pt idx="203">
                  <c:v>-4.6685038093694203E-2</c:v>
                </c:pt>
                <c:pt idx="204">
                  <c:v>4.9149659863945587E-2</c:v>
                </c:pt>
                <c:pt idx="205">
                  <c:v>7.4530968902594905E-3</c:v>
                </c:pt>
                <c:pt idx="206">
                  <c:v>-5.7717145624798127E-2</c:v>
                </c:pt>
                <c:pt idx="207">
                  <c:v>-8.2459370746937894E-3</c:v>
                </c:pt>
                <c:pt idx="208">
                  <c:v>-4.0629800307219605E-2</c:v>
                </c:pt>
                <c:pt idx="209">
                  <c:v>-5.6514434091951204E-3</c:v>
                </c:pt>
                <c:pt idx="210">
                  <c:v>1.1901081916537805E-2</c:v>
                </c:pt>
                <c:pt idx="211">
                  <c:v>-2.4794634109578658E-2</c:v>
                </c:pt>
                <c:pt idx="212">
                  <c:v>1.51480376405783E-2</c:v>
                </c:pt>
                <c:pt idx="213">
                  <c:v>3.140534995660068E-2</c:v>
                </c:pt>
                <c:pt idx="214">
                  <c:v>-1.1389343942585176E-2</c:v>
                </c:pt>
                <c:pt idx="215">
                  <c:v>4.4663845792195043E-3</c:v>
                </c:pt>
                <c:pt idx="216">
                  <c:v>-4.0018053257108423E-2</c:v>
                </c:pt>
                <c:pt idx="217">
                  <c:v>-1.5769600947656736E-2</c:v>
                </c:pt>
                <c:pt idx="218">
                  <c:v>2.6367781155015192E-2</c:v>
                </c:pt>
                <c:pt idx="219">
                  <c:v>-4.2560931247726405E-2</c:v>
                </c:pt>
                <c:pt idx="220">
                  <c:v>3.0650222578996389E-3</c:v>
                </c:pt>
                <c:pt idx="221">
                  <c:v>2.1392367322599914E-2</c:v>
                </c:pt>
                <c:pt idx="222">
                  <c:v>4.0413111809608744E-3</c:v>
                </c:pt>
                <c:pt idx="223">
                  <c:v>2.5479662317728264E-2</c:v>
                </c:pt>
                <c:pt idx="224">
                  <c:v>1.932253774544327E-2</c:v>
                </c:pt>
                <c:pt idx="225">
                  <c:v>-1.0297305667389272E-2</c:v>
                </c:pt>
                <c:pt idx="226">
                  <c:v>-4.9306625577813156E-3</c:v>
                </c:pt>
                <c:pt idx="227">
                  <c:v>2.4952621604548413E-2</c:v>
                </c:pt>
                <c:pt idx="228">
                  <c:v>0</c:v>
                </c:pt>
                <c:pt idx="229">
                  <c:v>6.3572790845517887E-3</c:v>
                </c:pt>
                <c:pt idx="230">
                  <c:v>-9.055831167808422E-3</c:v>
                </c:pt>
                <c:pt idx="231">
                  <c:v>-5.4641554381002135E-2</c:v>
                </c:pt>
                <c:pt idx="232">
                  <c:v>-8.7078444395246E-3</c:v>
                </c:pt>
                <c:pt idx="233">
                  <c:v>1.2250690968850274E-2</c:v>
                </c:pt>
                <c:pt idx="234">
                  <c:v>1.6940139775144473E-2</c:v>
                </c:pt>
                <c:pt idx="235">
                  <c:v>-8.3491461100579617E-4</c:v>
                </c:pt>
                <c:pt idx="236">
                  <c:v>-1.642403882045531E-2</c:v>
                </c:pt>
                <c:pt idx="237">
                  <c:v>1.7779803966263771E-2</c:v>
                </c:pt>
                <c:pt idx="238">
                  <c:v>-1.9737822136153563E-2</c:v>
                </c:pt>
                <c:pt idx="239">
                  <c:v>1.573611741564521E-2</c:v>
                </c:pt>
                <c:pt idx="240">
                  <c:v>-6.0906835100383652E-3</c:v>
                </c:pt>
                <c:pt idx="241">
                  <c:v>1.1715481171548274E-2</c:v>
                </c:pt>
                <c:pt idx="242">
                  <c:v>-3.8022813688221572E-4</c:v>
                </c:pt>
                <c:pt idx="243">
                  <c:v>9.2869752091488834E-3</c:v>
                </c:pt>
                <c:pt idx="244">
                  <c:v>6.1003861003860391E-3</c:v>
                </c:pt>
                <c:pt idx="245">
                  <c:v>2.2745221923866649E-2</c:v>
                </c:pt>
                <c:pt idx="246">
                  <c:v>7.4793125397835591E-3</c:v>
                </c:pt>
                <c:pt idx="247">
                  <c:v>1.5760122848137097E-2</c:v>
                </c:pt>
                <c:pt idx="248">
                  <c:v>-9.6846486313429941E-3</c:v>
                </c:pt>
                <c:pt idx="249">
                  <c:v>3.504266423660015E-2</c:v>
                </c:pt>
                <c:pt idx="250">
                  <c:v>-1.2031429039122712E-2</c:v>
                </c:pt>
                <c:pt idx="251">
                  <c:v>1.5205650186954821E-2</c:v>
                </c:pt>
                <c:pt idx="252">
                  <c:v>-4.5674411228292799E-2</c:v>
                </c:pt>
                <c:pt idx="253">
                  <c:v>-2.9253636938646787E-3</c:v>
                </c:pt>
                <c:pt idx="254">
                  <c:v>1.2406947890818835E-2</c:v>
                </c:pt>
                <c:pt idx="255">
                  <c:v>-5.9675366008911518E-3</c:v>
                </c:pt>
                <c:pt idx="256">
                  <c:v>1.8806744487678401E-2</c:v>
                </c:pt>
                <c:pt idx="257">
                  <c:v>-4.7599838644615039E-3</c:v>
                </c:pt>
                <c:pt idx="258">
                  <c:v>-2.9761904761903988E-3</c:v>
                </c:pt>
                <c:pt idx="259">
                  <c:v>1.9183472700442607E-2</c:v>
                </c:pt>
                <c:pt idx="260">
                  <c:v>-7.5665120820111679E-3</c:v>
                </c:pt>
                <c:pt idx="261">
                  <c:v>6.1394891944990182E-3</c:v>
                </c:pt>
                <c:pt idx="262">
                  <c:v>-1.1170471102477009E-2</c:v>
                </c:pt>
                <c:pt idx="263">
                  <c:v>1.2125184335572702E-2</c:v>
                </c:pt>
                <c:pt idx="264">
                  <c:v>8.5936208891092894E-3</c:v>
                </c:pt>
                <c:pt idx="265">
                  <c:v>-9.9058940069345004E-4</c:v>
                </c:pt>
                <c:pt idx="266">
                  <c:v>-4.9504950495051381E-4</c:v>
                </c:pt>
                <c:pt idx="267">
                  <c:v>1.5841086245914009E-2</c:v>
                </c:pt>
                <c:pt idx="268">
                  <c:v>1.2388629613916064E-2</c:v>
                </c:pt>
                <c:pt idx="269">
                  <c:v>-9.9134671931446431E-3</c:v>
                </c:pt>
                <c:pt idx="270">
                  <c:v>7.7893489120311717E-3</c:v>
                </c:pt>
                <c:pt idx="271">
                  <c:v>1.526329178326063E-3</c:v>
                </c:pt>
                <c:pt idx="272">
                  <c:v>1.2014073629108432E-2</c:v>
                </c:pt>
                <c:pt idx="273">
                  <c:v>1.0755486165322186E-2</c:v>
                </c:pt>
                <c:pt idx="274">
                  <c:v>1.6039481801357253E-2</c:v>
                </c:pt>
                <c:pt idx="275">
                  <c:v>-3.6877688998156266E-3</c:v>
                </c:pt>
                <c:pt idx="276">
                  <c:v>1.7329164805716817E-2</c:v>
                </c:pt>
                <c:pt idx="277">
                  <c:v>-8.6779420880191624E-3</c:v>
                </c:pt>
                <c:pt idx="278">
                  <c:v>1.2371134020618643E-2</c:v>
                </c:pt>
                <c:pt idx="279">
                  <c:v>-6.6785396260017815E-3</c:v>
                </c:pt>
                <c:pt idx="280">
                  <c:v>2.8953637529778236E-2</c:v>
                </c:pt>
                <c:pt idx="281">
                  <c:v>-9.2592592592592241E-3</c:v>
                </c:pt>
                <c:pt idx="282">
                  <c:v>1.6366612111292291E-3</c:v>
                </c:pt>
                <c:pt idx="283">
                  <c:v>3.2579100553938582E-2</c:v>
                </c:pt>
                <c:pt idx="284">
                  <c:v>3.4859619370642978E-3</c:v>
                </c:pt>
                <c:pt idx="285">
                  <c:v>-2.4448529411764675E-2</c:v>
                </c:pt>
                <c:pt idx="286">
                  <c:v>-5.2116668190546524E-3</c:v>
                </c:pt>
                <c:pt idx="287">
                  <c:v>2.2818666417282311E-2</c:v>
                </c:pt>
                <c:pt idx="288">
                  <c:v>-1.6805153580430642E-3</c:v>
                </c:pt>
                <c:pt idx="289">
                  <c:v>-1.2122342409548253E-3</c:v>
                </c:pt>
                <c:pt idx="290">
                  <c:v>-2.8271112722000766E-2</c:v>
                </c:pt>
                <c:pt idx="291">
                  <c:v>4.8256396248748173E-3</c:v>
                </c:pt>
                <c:pt idx="292">
                  <c:v>1.0023910244620227E-2</c:v>
                </c:pt>
                <c:pt idx="293">
                  <c:v>-1.6550601428959016E-2</c:v>
                </c:pt>
                <c:pt idx="294">
                  <c:v>-2.4783912506614943E-2</c:v>
                </c:pt>
                <c:pt idx="295">
                  <c:v>8.0014224751066097E-3</c:v>
                </c:pt>
                <c:pt idx="296">
                  <c:v>2.4955436720142704E-3</c:v>
                </c:pt>
                <c:pt idx="297">
                  <c:v>1.8888485288775864E-2</c:v>
                </c:pt>
                <c:pt idx="298">
                  <c:v>-6.4062077054948454E-3</c:v>
                </c:pt>
                <c:pt idx="299">
                  <c:v>-2.1607994958134052E-3</c:v>
                </c:pt>
                <c:pt idx="300">
                  <c:v>-2.9622980251347618E-3</c:v>
                </c:pt>
                <c:pt idx="301">
                  <c:v>-3.1319910514540877E-3</c:v>
                </c:pt>
                <c:pt idx="302">
                  <c:v>1.9802883737908394E-2</c:v>
                </c:pt>
                <c:pt idx="303">
                  <c:v>-1.2759752096245039E-3</c:v>
                </c:pt>
                <c:pt idx="304">
                  <c:v>-5.077983315197699E-3</c:v>
                </c:pt>
                <c:pt idx="305">
                  <c:v>4.6460781634326785E-3</c:v>
                </c:pt>
                <c:pt idx="306">
                  <c:v>1.7142327650111141E-2</c:v>
                </c:pt>
                <c:pt idx="307">
                  <c:v>2.9739776951673551E-3</c:v>
                </c:pt>
                <c:pt idx="308">
                  <c:v>-1.7710425415373487E-2</c:v>
                </c:pt>
                <c:pt idx="309">
                  <c:v>2.0400558919422562E-2</c:v>
                </c:pt>
                <c:pt idx="310">
                  <c:v>-2.0975832193342557E-2</c:v>
                </c:pt>
                <c:pt idx="311">
                  <c:v>1.8273184102330091E-3</c:v>
                </c:pt>
                <c:pt idx="312">
                  <c:v>3.1573986804901116E-2</c:v>
                </c:pt>
                <c:pt idx="313">
                  <c:v>-1.7774486206258117E-2</c:v>
                </c:pt>
                <c:pt idx="314">
                  <c:v>3.157503714710152E-3</c:v>
                </c:pt>
                <c:pt idx="315">
                  <c:v>5.6032872618603713E-3</c:v>
                </c:pt>
                <c:pt idx="316">
                  <c:v>-4.1848786385195094E-3</c:v>
                </c:pt>
                <c:pt idx="317">
                  <c:v>-2.1343726800297324E-3</c:v>
                </c:pt>
                <c:pt idx="318">
                  <c:v>1.5932874516828625E-2</c:v>
                </c:pt>
                <c:pt idx="319">
                  <c:v>1.1057096558955263E-2</c:v>
                </c:pt>
                <c:pt idx="320">
                  <c:v>1.3525263259588362E-2</c:v>
                </c:pt>
                <c:pt idx="321">
                  <c:v>1.9300837026095599E-2</c:v>
                </c:pt>
                <c:pt idx="322">
                  <c:v>1.4181563966843122E-2</c:v>
                </c:pt>
                <c:pt idx="323">
                  <c:v>-4.5730191867979714E-3</c:v>
                </c:pt>
                <c:pt idx="324">
                  <c:v>-7.8903244895946068E-3</c:v>
                </c:pt>
                <c:pt idx="325">
                  <c:v>-2.7900287631831226E-2</c:v>
                </c:pt>
                <c:pt idx="326">
                  <c:v>1.3211579560909263E-2</c:v>
                </c:pt>
                <c:pt idx="327">
                  <c:v>-1.6716018721940968E-2</c:v>
                </c:pt>
                <c:pt idx="328">
                  <c:v>-4.5640391746696206E-3</c:v>
                </c:pt>
                <c:pt idx="329">
                  <c:v>1.9089147286821692E-2</c:v>
                </c:pt>
                <c:pt idx="330">
                  <c:v>1.2459531050721043E-2</c:v>
                </c:pt>
                <c:pt idx="331">
                  <c:v>-1.3930540775853706E-2</c:v>
                </c:pt>
                <c:pt idx="332">
                  <c:v>-4.81370944449793E-3</c:v>
                </c:pt>
                <c:pt idx="333">
                  <c:v>1.446201311222577E-3</c:v>
                </c:pt>
                <c:pt idx="334">
                  <c:v>-6.8939103791650601E-3</c:v>
                </c:pt>
                <c:pt idx="335">
                  <c:v>1.5343306482546661E-3</c:v>
                </c:pt>
                <c:pt idx="336">
                  <c:v>5.7870370370369821E-3</c:v>
                </c:pt>
                <c:pt idx="337">
                  <c:v>1.2500000000000011E-2</c:v>
                </c:pt>
                <c:pt idx="338">
                  <c:v>1.4966795519873179E-2</c:v>
                </c:pt>
                <c:pt idx="339">
                  <c:v>4.5803046898336523E-3</c:v>
                </c:pt>
                <c:pt idx="340">
                  <c:v>-1.962124170245989E-2</c:v>
                </c:pt>
                <c:pt idx="341">
                  <c:v>1.3755566551212278E-2</c:v>
                </c:pt>
                <c:pt idx="342">
                  <c:v>3.960003960003172E-4</c:v>
                </c:pt>
                <c:pt idx="343">
                  <c:v>-7.913740231476733E-4</c:v>
                </c:pt>
                <c:pt idx="344">
                  <c:v>9.4867185939684733E-3</c:v>
                </c:pt>
                <c:pt idx="345">
                  <c:v>2.9399671052631571E-2</c:v>
                </c:pt>
                <c:pt idx="346">
                  <c:v>-1.1683429848623444E-2</c:v>
                </c:pt>
                <c:pt idx="347">
                  <c:v>1.1509608467783419E-2</c:v>
                </c:pt>
                <c:pt idx="348">
                  <c:v>1.5438452037876255E-3</c:v>
                </c:pt>
                <c:pt idx="349">
                  <c:v>1.2505210504376854E-2</c:v>
                </c:pt>
                <c:pt idx="350">
                  <c:v>-3.2661290322580736E-2</c:v>
                </c:pt>
                <c:pt idx="351">
                  <c:v>4.862236628849311E-3</c:v>
                </c:pt>
                <c:pt idx="352">
                  <c:v>2.4370430544272429E-3</c:v>
                </c:pt>
                <c:pt idx="353">
                  <c:v>-1.1741093828399414E-2</c:v>
                </c:pt>
                <c:pt idx="354">
                  <c:v>-1.1506794960817345E-2</c:v>
                </c:pt>
                <c:pt idx="355">
                  <c:v>-1.907171353507827E-2</c:v>
                </c:pt>
                <c:pt idx="356">
                  <c:v>1.0719905586152529E-2</c:v>
                </c:pt>
                <c:pt idx="357">
                  <c:v>8.6300962206130802E-3</c:v>
                </c:pt>
                <c:pt idx="358">
                  <c:v>-3.1642440423216966E-3</c:v>
                </c:pt>
                <c:pt idx="359">
                  <c:v>4.4696066746125205E-3</c:v>
                </c:pt>
                <c:pt idx="360">
                  <c:v>2.3899115224244975E-2</c:v>
                </c:pt>
                <c:pt idx="361">
                  <c:v>5.5220370180999283E-3</c:v>
                </c:pt>
                <c:pt idx="362">
                  <c:v>-1.2321987678012309E-2</c:v>
                </c:pt>
                <c:pt idx="363">
                  <c:v>-1.7140552530752339E-3</c:v>
                </c:pt>
                <c:pt idx="364">
                  <c:v>-2.0057306590257753E-2</c:v>
                </c:pt>
                <c:pt idx="365">
                  <c:v>7.9106101058042414E-4</c:v>
                </c:pt>
                <c:pt idx="366">
                  <c:v>1.1097780443911213E-2</c:v>
                </c:pt>
                <c:pt idx="367">
                  <c:v>5.7315233785821332E-3</c:v>
                </c:pt>
                <c:pt idx="368">
                  <c:v>6.0368246302447198E-4</c:v>
                </c:pt>
                <c:pt idx="369">
                  <c:v>7.6034063260340635E-3</c:v>
                </c:pt>
                <c:pt idx="370">
                  <c:v>7.9705702023298713E-3</c:v>
                </c:pt>
                <c:pt idx="371">
                  <c:v>-8.6110829703170341E-3</c:v>
                </c:pt>
                <c:pt idx="372">
                  <c:v>1.2825774676790479E-2</c:v>
                </c:pt>
                <c:pt idx="373">
                  <c:v>3.6036993728074847E-2</c:v>
                </c:pt>
                <c:pt idx="374">
                  <c:v>2.9212253829321525E-2</c:v>
                </c:pt>
                <c:pt idx="375">
                  <c:v>-1.146441704520861E-2</c:v>
                </c:pt>
                <c:pt idx="376">
                  <c:v>-1.1017221093165058E-2</c:v>
                </c:pt>
                <c:pt idx="377">
                  <c:v>-1.0059296908089823E-2</c:v>
                </c:pt>
                <c:pt idx="378">
                  <c:v>1.9650183545670406E-2</c:v>
                </c:pt>
                <c:pt idx="379">
                  <c:v>-1.499521429331061E-2</c:v>
                </c:pt>
                <c:pt idx="380">
                  <c:v>5.0235143223599709E-3</c:v>
                </c:pt>
                <c:pt idx="381">
                  <c:v>8.4069842638499793E-3</c:v>
                </c:pt>
                <c:pt idx="382">
                  <c:v>5.9633524883443258E-3</c:v>
                </c:pt>
                <c:pt idx="383">
                  <c:v>8.7498632833861653E-3</c:v>
                </c:pt>
                <c:pt idx="384">
                  <c:v>3.0777903043968477E-2</c:v>
                </c:pt>
                <c:pt idx="385">
                  <c:v>3.1667043655281739E-3</c:v>
                </c:pt>
                <c:pt idx="386">
                  <c:v>-3.5979066724814622E-2</c:v>
                </c:pt>
                <c:pt idx="387">
                  <c:v>1.7189752689364502E-2</c:v>
                </c:pt>
                <c:pt idx="388">
                  <c:v>-1.5826238812486387E-2</c:v>
                </c:pt>
                <c:pt idx="389">
                  <c:v>-9.0850097339388852E-3</c:v>
                </c:pt>
                <c:pt idx="390">
                  <c:v>-1.0170217321485953E-2</c:v>
                </c:pt>
                <c:pt idx="391">
                  <c:v>-8.4916675512153404E-3</c:v>
                </c:pt>
                <c:pt idx="392">
                  <c:v>1.9142826757417059E-3</c:v>
                </c:pt>
                <c:pt idx="393">
                  <c:v>-2.6516758591429782E-3</c:v>
                </c:pt>
                <c:pt idx="394">
                  <c:v>1.2022327179046851E-2</c:v>
                </c:pt>
                <c:pt idx="395">
                  <c:v>1.0745755426605878E-3</c:v>
                </c:pt>
                <c:pt idx="396">
                  <c:v>2.7833001988071523E-2</c:v>
                </c:pt>
                <c:pt idx="397">
                  <c:v>-2.094125427091345E-3</c:v>
                </c:pt>
                <c:pt idx="398">
                  <c:v>6.6174037719204004E-4</c:v>
                </c:pt>
                <c:pt idx="399">
                  <c:v>-8.9627281670127141E-3</c:v>
                </c:pt>
                <c:pt idx="400">
                  <c:v>-2.969561989606545E-2</c:v>
                </c:pt>
                <c:pt idx="401">
                  <c:v>4.5812912848924659E-3</c:v>
                </c:pt>
                <c:pt idx="402">
                  <c:v>-4.665959703075268E-3</c:v>
                </c:pt>
                <c:pt idx="403">
                  <c:v>-2.3275497249259296E-3</c:v>
                </c:pt>
                <c:pt idx="404">
                  <c:v>3.2441288913162197E-2</c:v>
                </c:pt>
              </c:numCache>
            </c:numRef>
          </c:xVal>
          <c:yVal>
            <c:numRef>
              <c:f>'statistical functions (orig)'!$B$3:$B$407</c:f>
              <c:numCache>
                <c:formatCode>General</c:formatCode>
                <c:ptCount val="405"/>
                <c:pt idx="0">
                  <c:v>-2.8271405492730321E-3</c:v>
                </c:pt>
                <c:pt idx="1">
                  <c:v>1.2131014961585579E-3</c:v>
                </c:pt>
                <c:pt idx="2">
                  <c:v>1.1865793780687361E-2</c:v>
                </c:pt>
                <c:pt idx="3">
                  <c:v>1.8757815756565356E-2</c:v>
                </c:pt>
                <c:pt idx="4">
                  <c:v>3.8078753786239684E-2</c:v>
                </c:pt>
                <c:pt idx="5">
                  <c:v>-3.9484621778886092E-2</c:v>
                </c:pt>
                <c:pt idx="6">
                  <c:v>-5.2755905511811023E-2</c:v>
                </c:pt>
                <c:pt idx="7">
                  <c:v>2.5020177562550341E-2</c:v>
                </c:pt>
                <c:pt idx="8">
                  <c:v>-2.7090694935217815E-2</c:v>
                </c:pt>
                <c:pt idx="9">
                  <c:v>-6.6302652106084905E-3</c:v>
                </c:pt>
                <c:pt idx="10">
                  <c:v>-3.8850038850038026E-3</c:v>
                </c:pt>
                <c:pt idx="11">
                  <c:v>3.8740920096852191E-2</c:v>
                </c:pt>
                <c:pt idx="12">
                  <c:v>5.4468085106383027E-2</c:v>
                </c:pt>
                <c:pt idx="13">
                  <c:v>-6.7624683009298451E-3</c:v>
                </c:pt>
                <c:pt idx="14">
                  <c:v>-7.578125000000005E-2</c:v>
                </c:pt>
                <c:pt idx="15">
                  <c:v>5.3497942386831303E-2</c:v>
                </c:pt>
                <c:pt idx="16">
                  <c:v>-2.0533880903491051E-3</c:v>
                </c:pt>
                <c:pt idx="17">
                  <c:v>2.1392617449664496E-2</c:v>
                </c:pt>
                <c:pt idx="18">
                  <c:v>5.0220264317180643E-2</c:v>
                </c:pt>
                <c:pt idx="19">
                  <c:v>-3.6093418259023416E-2</c:v>
                </c:pt>
                <c:pt idx="20">
                  <c:v>-2.2415940224159367E-2</c:v>
                </c:pt>
                <c:pt idx="21">
                  <c:v>-6.2645914396887145E-2</c:v>
                </c:pt>
                <c:pt idx="22">
                  <c:v>-4.6475600309837722E-3</c:v>
                </c:pt>
                <c:pt idx="23">
                  <c:v>2.786624203821653E-2</c:v>
                </c:pt>
                <c:pt idx="24">
                  <c:v>-5.1485148514851089E-3</c:v>
                </c:pt>
                <c:pt idx="25">
                  <c:v>3.4412126177795981E-2</c:v>
                </c:pt>
                <c:pt idx="26">
                  <c:v>7.1083808688021111E-2</c:v>
                </c:pt>
                <c:pt idx="27">
                  <c:v>1.3181019332160625E-3</c:v>
                </c:pt>
                <c:pt idx="28">
                  <c:v>2.338129496402892E-2</c:v>
                </c:pt>
                <c:pt idx="29">
                  <c:v>-8.4707980383415642E-3</c:v>
                </c:pt>
                <c:pt idx="30">
                  <c:v>-3.4438226431338814E-2</c:v>
                </c:pt>
                <c:pt idx="31">
                  <c:v>1.1319111885067549E-2</c:v>
                </c:pt>
                <c:pt idx="32">
                  <c:v>-1.5430775825117852E-2</c:v>
                </c:pt>
                <c:pt idx="33">
                  <c:v>-3.2351721277478269E-2</c:v>
                </c:pt>
                <c:pt idx="34">
                  <c:v>-2.0695364238410888E-3</c:v>
                </c:pt>
                <c:pt idx="35">
                  <c:v>1.5979814970563454E-2</c:v>
                </c:pt>
                <c:pt idx="36">
                  <c:v>5.9221658206430015E-3</c:v>
                </c:pt>
                <c:pt idx="37">
                  <c:v>-2.7160493827160497E-2</c:v>
                </c:pt>
                <c:pt idx="38">
                  <c:v>2.3157894736842134E-2</c:v>
                </c:pt>
                <c:pt idx="39">
                  <c:v>-5.443886097152387E-3</c:v>
                </c:pt>
                <c:pt idx="40">
                  <c:v>3.3318909562959742E-2</c:v>
                </c:pt>
                <c:pt idx="41">
                  <c:v>-3.4266610948600097E-2</c:v>
                </c:pt>
                <c:pt idx="42">
                  <c:v>-1.0339123242349049E-2</c:v>
                </c:pt>
                <c:pt idx="43">
                  <c:v>-2.2635408245755811E-2</c:v>
                </c:pt>
                <c:pt idx="44">
                  <c:v>-1.9032513877874722E-2</c:v>
                </c:pt>
                <c:pt idx="45">
                  <c:v>-1.1881188118812332E-3</c:v>
                </c:pt>
                <c:pt idx="46">
                  <c:v>-1.8655266226195118E-2</c:v>
                </c:pt>
                <c:pt idx="47">
                  <c:v>7.7790742901593052E-4</c:v>
                </c:pt>
                <c:pt idx="48">
                  <c:v>-9.6302003081664093E-3</c:v>
                </c:pt>
                <c:pt idx="49">
                  <c:v>-9.9160945842867287E-3</c:v>
                </c:pt>
                <c:pt idx="50">
                  <c:v>-1.0566037735849099E-2</c:v>
                </c:pt>
                <c:pt idx="51">
                  <c:v>2.474864655839136E-2</c:v>
                </c:pt>
                <c:pt idx="52">
                  <c:v>-1.3729977116704784E-2</c:v>
                </c:pt>
                <c:pt idx="53">
                  <c:v>1.4313346228239746E-2</c:v>
                </c:pt>
                <c:pt idx="54">
                  <c:v>2.052901697591801E-2</c:v>
                </c:pt>
                <c:pt idx="55">
                  <c:v>1.1985617259288739E-2</c:v>
                </c:pt>
                <c:pt idx="56">
                  <c:v>7.0115433946130845E-2</c:v>
                </c:pt>
                <c:pt idx="57">
                  <c:v>-1.7226890756302526E-2</c:v>
                </c:pt>
                <c:pt idx="58">
                  <c:v>-1.6122364613476665E-2</c:v>
                </c:pt>
                <c:pt idx="59">
                  <c:v>-2.1440129449838093E-2</c:v>
                </c:pt>
                <c:pt idx="60">
                  <c:v>6.5146579804560324E-3</c:v>
                </c:pt>
                <c:pt idx="61">
                  <c:v>5.0919982884039268E-2</c:v>
                </c:pt>
                <c:pt idx="62">
                  <c:v>-6.3775510204081027E-3</c:v>
                </c:pt>
                <c:pt idx="63">
                  <c:v>3.9787798408488E-2</c:v>
                </c:pt>
                <c:pt idx="64">
                  <c:v>7.5723830734967358E-3</c:v>
                </c:pt>
                <c:pt idx="65">
                  <c:v>-1.6213847502191105E-2</c:v>
                </c:pt>
                <c:pt idx="66">
                  <c:v>-1.722652885443577E-2</c:v>
                </c:pt>
                <c:pt idx="67">
                  <c:v>5.7377049180327773E-2</c:v>
                </c:pt>
                <c:pt idx="68">
                  <c:v>-1.8328118015198933E-2</c:v>
                </c:pt>
                <c:pt idx="69">
                  <c:v>1.4972776769510067E-2</c:v>
                </c:pt>
                <c:pt idx="70">
                  <c:v>-1.2102196324518135E-2</c:v>
                </c:pt>
                <c:pt idx="71">
                  <c:v>-1.7897091722596284E-3</c:v>
                </c:pt>
                <c:pt idx="72">
                  <c:v>-4.4871794871794754E-2</c:v>
                </c:pt>
                <c:pt idx="73">
                  <c:v>-1.0152284263959475E-2</c:v>
                </c:pt>
                <c:pt idx="74">
                  <c:v>0</c:v>
                </c:pt>
                <c:pt idx="75">
                  <c:v>3.6842105263157884E-2</c:v>
                </c:pt>
                <c:pt idx="76">
                  <c:v>2.5641025641025654E-2</c:v>
                </c:pt>
                <c:pt idx="77">
                  <c:v>4.3172219615204212E-2</c:v>
                </c:pt>
                <c:pt idx="78">
                  <c:v>-5.1624388072986215E-2</c:v>
                </c:pt>
                <c:pt idx="79">
                  <c:v>-7.2254335260115612E-2</c:v>
                </c:pt>
                <c:pt idx="80">
                  <c:v>3.0638297872340379E-2</c:v>
                </c:pt>
                <c:pt idx="81">
                  <c:v>-5.0804403048264604E-3</c:v>
                </c:pt>
                <c:pt idx="82">
                  <c:v>-4.2319085907735975E-4</c:v>
                </c:pt>
                <c:pt idx="83">
                  <c:v>-3.8649308380797373E-2</c:v>
                </c:pt>
                <c:pt idx="84">
                  <c:v>-6.8233510235026565E-2</c:v>
                </c:pt>
                <c:pt idx="85">
                  <c:v>2.5660964230171078E-2</c:v>
                </c:pt>
                <c:pt idx="86">
                  <c:v>-7.6481149012567418E-2</c:v>
                </c:pt>
                <c:pt idx="87">
                  <c:v>-1.346085724406656E-2</c:v>
                </c:pt>
                <c:pt idx="88">
                  <c:v>9.2956739363604431E-3</c:v>
                </c:pt>
                <c:pt idx="89">
                  <c:v>1.1207519884309425E-2</c:v>
                </c:pt>
                <c:pt idx="90">
                  <c:v>4.0240691989469737E-2</c:v>
                </c:pt>
                <c:pt idx="91">
                  <c:v>-1.6642011834319501E-2</c:v>
                </c:pt>
                <c:pt idx="92">
                  <c:v>2.2238695329873507E-3</c:v>
                </c:pt>
                <c:pt idx="93">
                  <c:v>1.086549269389281E-2</c:v>
                </c:pt>
                <c:pt idx="94">
                  <c:v>2.3782125047947869E-2</c:v>
                </c:pt>
                <c:pt idx="95">
                  <c:v>-2.6778882938026122E-3</c:v>
                </c:pt>
                <c:pt idx="96">
                  <c:v>-3.4311856652687709E-3</c:v>
                </c:pt>
                <c:pt idx="97">
                  <c:v>3.4714003944773135E-2</c:v>
                </c:pt>
                <c:pt idx="98">
                  <c:v>-3.1458906802987927E-3</c:v>
                </c:pt>
                <c:pt idx="99">
                  <c:v>-5.8639562157935332E-3</c:v>
                </c:pt>
                <c:pt idx="100">
                  <c:v>-2.6636225266362359E-2</c:v>
                </c:pt>
                <c:pt idx="101">
                  <c:v>-6.1763655837201011E-2</c:v>
                </c:pt>
                <c:pt idx="102">
                  <c:v>6.4678404599354394E-3</c:v>
                </c:pt>
                <c:pt idx="103">
                  <c:v>6.14605929139545E-3</c:v>
                </c:pt>
                <c:pt idx="104">
                  <c:v>-1.6708140774973297E-2</c:v>
                </c:pt>
                <c:pt idx="105">
                  <c:v>2.1052631578947305E-2</c:v>
                </c:pt>
                <c:pt idx="106">
                  <c:v>1.698043558508678E-2</c:v>
                </c:pt>
                <c:pt idx="107">
                  <c:v>-4.4101433296582504E-3</c:v>
                </c:pt>
                <c:pt idx="108">
                  <c:v>2.6018099547511362E-2</c:v>
                </c:pt>
                <c:pt idx="109">
                  <c:v>-1.3392857142857123E-2</c:v>
                </c:pt>
                <c:pt idx="110">
                  <c:v>4.1090773253641922E-3</c:v>
                </c:pt>
                <c:pt idx="111">
                  <c:v>3.8804811796662786E-2</c:v>
                </c:pt>
                <c:pt idx="112">
                  <c:v>2.8332003192338424E-2</c:v>
                </c:pt>
                <c:pt idx="113">
                  <c:v>-1.0268562401263885E-2</c:v>
                </c:pt>
                <c:pt idx="114">
                  <c:v>5.7644110275689178E-2</c:v>
                </c:pt>
                <c:pt idx="115">
                  <c:v>3.6812472932005257E-2</c:v>
                </c:pt>
                <c:pt idx="116">
                  <c:v>2.3946784922394639E-2</c:v>
                </c:pt>
                <c:pt idx="117">
                  <c:v>-2.338674750974444E-2</c:v>
                </c:pt>
                <c:pt idx="118">
                  <c:v>1.1831726555652917E-2</c:v>
                </c:pt>
                <c:pt idx="119">
                  <c:v>1.6028495102404249E-2</c:v>
                </c:pt>
                <c:pt idx="120">
                  <c:v>9.4382022471910503E-3</c:v>
                </c:pt>
                <c:pt idx="121">
                  <c:v>-2.2421524663677446E-3</c:v>
                </c:pt>
                <c:pt idx="122">
                  <c:v>1.0879419764279329E-2</c:v>
                </c:pt>
                <c:pt idx="123">
                  <c:v>3.6167214654767479E-2</c:v>
                </c:pt>
                <c:pt idx="124">
                  <c:v>5.6683986773735208E-3</c:v>
                </c:pt>
                <c:pt idx="125">
                  <c:v>1.893043066729896E-3</c:v>
                </c:pt>
                <c:pt idx="126">
                  <c:v>2.8476506881821889E-3</c:v>
                </c:pt>
                <c:pt idx="127">
                  <c:v>-3.4814475492441509E-2</c:v>
                </c:pt>
                <c:pt idx="128">
                  <c:v>8.4990059642146981E-2</c:v>
                </c:pt>
                <c:pt idx="129">
                  <c:v>-4.1904761904761854E-2</c:v>
                </c:pt>
                <c:pt idx="130">
                  <c:v>9.5328884652047541E-4</c:v>
                </c:pt>
                <c:pt idx="131">
                  <c:v>-3.0050855293573677E-2</c:v>
                </c:pt>
                <c:pt idx="132">
                  <c:v>3.196564885496174E-2</c:v>
                </c:pt>
                <c:pt idx="133">
                  <c:v>5.37958773252891E-2</c:v>
                </c:pt>
                <c:pt idx="134">
                  <c:v>5.9669685668620194E-2</c:v>
                </c:pt>
                <c:pt idx="135">
                  <c:v>5.7464788732394342E-2</c:v>
                </c:pt>
                <c:pt idx="136">
                  <c:v>-1.6620498614958488E-2</c:v>
                </c:pt>
                <c:pt idx="137">
                  <c:v>4.0945790080738224E-2</c:v>
                </c:pt>
                <c:pt idx="138">
                  <c:v>-4.0398450470392942E-2</c:v>
                </c:pt>
                <c:pt idx="139">
                  <c:v>-3.2137118371719411E-2</c:v>
                </c:pt>
                <c:pt idx="140">
                  <c:v>8.9264877479579993E-2</c:v>
                </c:pt>
                <c:pt idx="141">
                  <c:v>-2.391799544419124E-2</c:v>
                </c:pt>
                <c:pt idx="142">
                  <c:v>4.8984468339307072E-2</c:v>
                </c:pt>
                <c:pt idx="143">
                  <c:v>3.3971587399629223E-2</c:v>
                </c:pt>
                <c:pt idx="144">
                  <c:v>6.3033486539724279E-2</c:v>
                </c:pt>
                <c:pt idx="145">
                  <c:v>2.4209818426361884E-2</c:v>
                </c:pt>
                <c:pt idx="146">
                  <c:v>9.0175953079178778E-2</c:v>
                </c:pt>
                <c:pt idx="147">
                  <c:v>-5.4091539528432687E-2</c:v>
                </c:pt>
                <c:pt idx="148">
                  <c:v>-0.10267579340385814</c:v>
                </c:pt>
                <c:pt idx="149">
                  <c:v>-5.0797401063201388E-2</c:v>
                </c:pt>
                <c:pt idx="150">
                  <c:v>-2.8686173264486518E-2</c:v>
                </c:pt>
                <c:pt idx="151">
                  <c:v>0.14973614775725591</c:v>
                </c:pt>
                <c:pt idx="152">
                  <c:v>-5.9016393442622855E-3</c:v>
                </c:pt>
                <c:pt idx="153">
                  <c:v>-0.12757437070938218</c:v>
                </c:pt>
                <c:pt idx="154">
                  <c:v>9.8209127671866972E-3</c:v>
                </c:pt>
                <c:pt idx="155">
                  <c:v>-3.9933444259567519E-2</c:v>
                </c:pt>
                <c:pt idx="156">
                  <c:v>6.3089622641509441E-2</c:v>
                </c:pt>
                <c:pt idx="157">
                  <c:v>0</c:v>
                </c:pt>
                <c:pt idx="158">
                  <c:v>-1.2230634828188749E-2</c:v>
                </c:pt>
                <c:pt idx="159">
                  <c:v>-2.5539160045402909E-2</c:v>
                </c:pt>
                <c:pt idx="160">
                  <c:v>-1.7289459007250346E-2</c:v>
                </c:pt>
                <c:pt idx="161">
                  <c:v>2.7507163323782259E-2</c:v>
                </c:pt>
                <c:pt idx="162">
                  <c:v>-1.2450481041313095E-2</c:v>
                </c:pt>
                <c:pt idx="163">
                  <c:v>-6.7053854276663119E-2</c:v>
                </c:pt>
                <c:pt idx="164">
                  <c:v>-3.7112353838332501E-2</c:v>
                </c:pt>
                <c:pt idx="165">
                  <c:v>1.7063081695967004E-2</c:v>
                </c:pt>
                <c:pt idx="166">
                  <c:v>-8.2542694497153637E-2</c:v>
                </c:pt>
                <c:pt idx="167">
                  <c:v>0.11298838437169995</c:v>
                </c:pt>
                <c:pt idx="168">
                  <c:v>-0.18291630716134591</c:v>
                </c:pt>
                <c:pt idx="169">
                  <c:v>-3.9370078740157452E-2</c:v>
                </c:pt>
                <c:pt idx="170">
                  <c:v>8.889891696750897E-2</c:v>
                </c:pt>
                <c:pt idx="171">
                  <c:v>-8.9190300041101456E-2</c:v>
                </c:pt>
                <c:pt idx="172">
                  <c:v>7.7025232403718391E-2</c:v>
                </c:pt>
                <c:pt idx="173">
                  <c:v>-6.0316139767054883E-2</c:v>
                </c:pt>
                <c:pt idx="174">
                  <c:v>-1.9575856443719432E-2</c:v>
                </c:pt>
                <c:pt idx="175">
                  <c:v>4.9180327868852871E-3</c:v>
                </c:pt>
                <c:pt idx="176">
                  <c:v>-1.1345218800648345E-2</c:v>
                </c:pt>
                <c:pt idx="177">
                  <c:v>0.10573476702508958</c:v>
                </c:pt>
                <c:pt idx="178">
                  <c:v>-2.7450980392156821E-2</c:v>
                </c:pt>
                <c:pt idx="179">
                  <c:v>1.1458792419568002E-2</c:v>
                </c:pt>
                <c:pt idx="180">
                  <c:v>2.4379232505643465E-2</c:v>
                </c:pt>
                <c:pt idx="181">
                  <c:v>-2.8082492321193531E-2</c:v>
                </c:pt>
                <c:pt idx="182">
                  <c:v>-5.9818481848184793E-2</c:v>
                </c:pt>
                <c:pt idx="183">
                  <c:v>-2.139685102947118E-2</c:v>
                </c:pt>
                <c:pt idx="184">
                  <c:v>-2.8627450980392172E-2</c:v>
                </c:pt>
                <c:pt idx="185">
                  <c:v>5.7213930348258661E-2</c:v>
                </c:pt>
                <c:pt idx="186">
                  <c:v>-2.9376257545271647E-2</c:v>
                </c:pt>
                <c:pt idx="187">
                  <c:v>9.7521332791548968E-3</c:v>
                </c:pt>
                <c:pt idx="188">
                  <c:v>-6.4614215127327984E-2</c:v>
                </c:pt>
                <c:pt idx="189">
                  <c:v>2.4133904242895968E-2</c:v>
                </c:pt>
                <c:pt idx="190">
                  <c:v>5.0860719874805385E-3</c:v>
                </c:pt>
                <c:pt idx="191">
                  <c:v>-1.9562715765247471E-2</c:v>
                </c:pt>
                <c:pt idx="192">
                  <c:v>-5.7208237986269483E-3</c:v>
                </c:pt>
                <c:pt idx="193">
                  <c:v>6.0679611650485438E-2</c:v>
                </c:pt>
                <c:pt idx="194">
                  <c:v>-3.0207924676343648E-2</c:v>
                </c:pt>
                <c:pt idx="195">
                  <c:v>4.4672131147540983E-2</c:v>
                </c:pt>
                <c:pt idx="196">
                  <c:v>-4.3512348098784903E-2</c:v>
                </c:pt>
                <c:pt idx="197">
                  <c:v>4.3780687397708684E-2</c:v>
                </c:pt>
                <c:pt idx="198">
                  <c:v>3.2840722495895668E-3</c:v>
                </c:pt>
                <c:pt idx="199">
                  <c:v>2.4390243902438952E-2</c:v>
                </c:pt>
                <c:pt idx="200">
                  <c:v>-1.6949152542372885E-2</c:v>
                </c:pt>
                <c:pt idx="201">
                  <c:v>-2.2626262626262574E-2</c:v>
                </c:pt>
                <c:pt idx="202">
                  <c:v>-4.8250904704463604E-3</c:v>
                </c:pt>
                <c:pt idx="203">
                  <c:v>-6.1863447755563954E-2</c:v>
                </c:pt>
                <c:pt idx="204">
                  <c:v>-7.566248256624819E-2</c:v>
                </c:pt>
                <c:pt idx="205">
                  <c:v>-2.087682672233776E-3</c:v>
                </c:pt>
                <c:pt idx="206">
                  <c:v>-2.6752455130375979E-2</c:v>
                </c:pt>
                <c:pt idx="207">
                  <c:v>-1.3694054776219109E-2</c:v>
                </c:pt>
                <c:pt idx="208">
                  <c:v>-4.8012718600953831E-2</c:v>
                </c:pt>
                <c:pt idx="209">
                  <c:v>1.5923566878981118E-3</c:v>
                </c:pt>
                <c:pt idx="210">
                  <c:v>2.1470396877033188E-2</c:v>
                </c:pt>
                <c:pt idx="211">
                  <c:v>2.2281343531759167E-2</c:v>
                </c:pt>
                <c:pt idx="212">
                  <c:v>2.7682843472317111E-2</c:v>
                </c:pt>
                <c:pt idx="213">
                  <c:v>-1.4814814814814739E-2</c:v>
                </c:pt>
                <c:pt idx="214">
                  <c:v>6.7385444743933872E-4</c:v>
                </c:pt>
                <c:pt idx="215">
                  <c:v>1.4007516228220026E-2</c:v>
                </c:pt>
                <c:pt idx="216">
                  <c:v>-8.9863184079601907E-2</c:v>
                </c:pt>
                <c:pt idx="217">
                  <c:v>5.78947368421052E-2</c:v>
                </c:pt>
                <c:pt idx="218">
                  <c:v>0.16119174942704351</c:v>
                </c:pt>
                <c:pt idx="219">
                  <c:v>0</c:v>
                </c:pt>
                <c:pt idx="220">
                  <c:v>1.0810810810810855E-2</c:v>
                </c:pt>
                <c:pt idx="221">
                  <c:v>1.2905748924520856E-2</c:v>
                </c:pt>
                <c:pt idx="222">
                  <c:v>2.8559935639581691E-2</c:v>
                </c:pt>
                <c:pt idx="223">
                  <c:v>-1.3492063492063487E-2</c:v>
                </c:pt>
                <c:pt idx="224">
                  <c:v>2.1069692058346821E-2</c:v>
                </c:pt>
                <c:pt idx="225">
                  <c:v>-1.0028078620136383E-2</c:v>
                </c:pt>
                <c:pt idx="226">
                  <c:v>-2.8000000000000112E-3</c:v>
                </c:pt>
                <c:pt idx="227">
                  <c:v>1.9575856443719432E-2</c:v>
                </c:pt>
                <c:pt idx="228">
                  <c:v>-1.2484897301651178E-2</c:v>
                </c:pt>
                <c:pt idx="229">
                  <c:v>-8.3865814696485966E-3</c:v>
                </c:pt>
                <c:pt idx="230">
                  <c:v>-1.4948859166011115E-2</c:v>
                </c:pt>
                <c:pt idx="231">
                  <c:v>-5.6771799628942396E-2</c:v>
                </c:pt>
                <c:pt idx="232">
                  <c:v>4.49786739046142E-2</c:v>
                </c:pt>
                <c:pt idx="233">
                  <c:v>-5.0154320987655307E-3</c:v>
                </c:pt>
                <c:pt idx="234">
                  <c:v>1.6869360533542696E-2</c:v>
                </c:pt>
                <c:pt idx="235">
                  <c:v>-3.9215686274515933E-4</c:v>
                </c:pt>
                <c:pt idx="236">
                  <c:v>-3.2992036405005726E-2</c:v>
                </c:pt>
                <c:pt idx="237">
                  <c:v>1.4621008080030881E-2</c:v>
                </c:pt>
                <c:pt idx="238">
                  <c:v>-1.7391304347826118E-2</c:v>
                </c:pt>
                <c:pt idx="239">
                  <c:v>3.4142640364188109E-3</c:v>
                </c:pt>
                <c:pt idx="240">
                  <c:v>-1.1252813203300852E-2</c:v>
                </c:pt>
                <c:pt idx="241">
                  <c:v>1.1265490048817551E-3</c:v>
                </c:pt>
                <c:pt idx="242">
                  <c:v>1.1009870918754713E-2</c:v>
                </c:pt>
                <c:pt idx="243">
                  <c:v>1.4637904468412904E-2</c:v>
                </c:pt>
                <c:pt idx="244">
                  <c:v>3.7569944044764242E-2</c:v>
                </c:pt>
                <c:pt idx="245">
                  <c:v>1.4598540145985378E-2</c:v>
                </c:pt>
                <c:pt idx="246">
                  <c:v>2.0316944331572819E-3</c:v>
                </c:pt>
                <c:pt idx="247">
                  <c:v>2.4562864279766856E-2</c:v>
                </c:pt>
                <c:pt idx="248">
                  <c:v>-5.3830227743270811E-3</c:v>
                </c:pt>
                <c:pt idx="249">
                  <c:v>2.5042444821731746E-2</c:v>
                </c:pt>
                <c:pt idx="250">
                  <c:v>1.7006802721088073E-3</c:v>
                </c:pt>
                <c:pt idx="251">
                  <c:v>-1.7133305474300049E-2</c:v>
                </c:pt>
                <c:pt idx="252">
                  <c:v>-3.9341629867523098E-2</c:v>
                </c:pt>
                <c:pt idx="253">
                  <c:v>5.6519983851433418E-3</c:v>
                </c:pt>
                <c:pt idx="254">
                  <c:v>-5.2208835341365067E-3</c:v>
                </c:pt>
                <c:pt idx="255">
                  <c:v>-3.9722329348245322E-2</c:v>
                </c:pt>
                <c:pt idx="256">
                  <c:v>-1.3693419551160116E-2</c:v>
                </c:pt>
                <c:pt idx="257">
                  <c:v>-1.6092814371257477E-2</c:v>
                </c:pt>
                <c:pt idx="258">
                  <c:v>-3.3569563595673203E-3</c:v>
                </c:pt>
                <c:pt idx="259">
                  <c:v>5.3024351924587501E-2</c:v>
                </c:pt>
                <c:pt idx="260">
                  <c:v>-7.4074074074073192E-3</c:v>
                </c:pt>
                <c:pt idx="261">
                  <c:v>7.4626865671640896E-3</c:v>
                </c:pt>
                <c:pt idx="262">
                  <c:v>-1.8125723100655567E-2</c:v>
                </c:pt>
                <c:pt idx="263">
                  <c:v>2.6524148851939752E-2</c:v>
                </c:pt>
                <c:pt idx="264">
                  <c:v>9.5923261390888082E-3</c:v>
                </c:pt>
                <c:pt idx="265">
                  <c:v>-2.1509581540868232E-2</c:v>
                </c:pt>
                <c:pt idx="266">
                  <c:v>1.2272367379255689E-2</c:v>
                </c:pt>
                <c:pt idx="267">
                  <c:v>9.1889732321214709E-3</c:v>
                </c:pt>
                <c:pt idx="268">
                  <c:v>1.7479674796747956E-2</c:v>
                </c:pt>
                <c:pt idx="269">
                  <c:v>1.401483924154987E-2</c:v>
                </c:pt>
                <c:pt idx="270">
                  <c:v>-3.2867707477402751E-3</c:v>
                </c:pt>
                <c:pt idx="271">
                  <c:v>2.0584602717167852E-3</c:v>
                </c:pt>
                <c:pt idx="272">
                  <c:v>1.8021793797150031E-2</c:v>
                </c:pt>
                <c:pt idx="273">
                  <c:v>1.9222554463904282E-2</c:v>
                </c:pt>
                <c:pt idx="274">
                  <c:v>2.5854513584574929E-2</c:v>
                </c:pt>
                <c:pt idx="275">
                  <c:v>-7.3945193562417648E-3</c:v>
                </c:pt>
                <c:pt idx="276">
                  <c:v>4.8813868613138536E-2</c:v>
                </c:pt>
                <c:pt idx="277">
                  <c:v>-9.0415913200723001E-3</c:v>
                </c:pt>
                <c:pt idx="278">
                  <c:v>-4.5187528242196165E-4</c:v>
                </c:pt>
                <c:pt idx="279">
                  <c:v>2.2644927536232206E-3</c:v>
                </c:pt>
                <c:pt idx="280">
                  <c:v>5.9500959692898196E-2</c:v>
                </c:pt>
                <c:pt idx="281">
                  <c:v>5.7915057915058398E-3</c:v>
                </c:pt>
                <c:pt idx="282">
                  <c:v>1.9342359767891271E-3</c:v>
                </c:pt>
                <c:pt idx="283">
                  <c:v>1.5717092337917498E-2</c:v>
                </c:pt>
                <c:pt idx="284">
                  <c:v>7.101525512887942E-2</c:v>
                </c:pt>
                <c:pt idx="285">
                  <c:v>-4.3281328636134847E-2</c:v>
                </c:pt>
                <c:pt idx="286">
                  <c:v>0</c:v>
                </c:pt>
                <c:pt idx="287">
                  <c:v>3.5435122459614367E-2</c:v>
                </c:pt>
                <c:pt idx="288">
                  <c:v>1.8037135278514579E-2</c:v>
                </c:pt>
                <c:pt idx="289">
                  <c:v>8.0213903743316644E-3</c:v>
                </c:pt>
                <c:pt idx="290">
                  <c:v>-3.6579082946934613E-2</c:v>
                </c:pt>
                <c:pt idx="291">
                  <c:v>-4.053386060306477E-2</c:v>
                </c:pt>
                <c:pt idx="292">
                  <c:v>5.1455301455301562E-2</c:v>
                </c:pt>
                <c:pt idx="293">
                  <c:v>-2.2854240731335847E-2</c:v>
                </c:pt>
                <c:pt idx="294">
                  <c:v>-2.6211671612264967E-2</c:v>
                </c:pt>
                <c:pt idx="295">
                  <c:v>-1.4619883040935708E-2</c:v>
                </c:pt>
                <c:pt idx="296">
                  <c:v>-0.11053315994798442</c:v>
                </c:pt>
                <c:pt idx="297">
                  <c:v>3.0434782608695777E-3</c:v>
                </c:pt>
                <c:pt idx="298">
                  <c:v>-6.4794816414686218E-3</c:v>
                </c:pt>
                <c:pt idx="299">
                  <c:v>1.2975778546711757E-3</c:v>
                </c:pt>
                <c:pt idx="300">
                  <c:v>7.4074074074074823E-3</c:v>
                </c:pt>
                <c:pt idx="301">
                  <c:v>-1.7971758664955144E-2</c:v>
                </c:pt>
                <c:pt idx="302">
                  <c:v>1.2126461671719409E-2</c:v>
                </c:pt>
                <c:pt idx="303">
                  <c:v>9.1783216783217162E-3</c:v>
                </c:pt>
                <c:pt idx="304">
                  <c:v>1.104728236853734E-2</c:v>
                </c:pt>
                <c:pt idx="305">
                  <c:v>-2.6443367122081212E-3</c:v>
                </c:pt>
                <c:pt idx="306">
                  <c:v>3.9823008849557461E-3</c:v>
                </c:pt>
                <c:pt idx="307">
                  <c:v>-3.0874785591766676E-2</c:v>
                </c:pt>
                <c:pt idx="308">
                  <c:v>-8.9247768805780208E-3</c:v>
                </c:pt>
                <c:pt idx="309">
                  <c:v>5.2325581395348916E-2</c:v>
                </c:pt>
                <c:pt idx="310">
                  <c:v>-2.8670721112076462E-2</c:v>
                </c:pt>
                <c:pt idx="311">
                  <c:v>1.0092145677928935E-2</c:v>
                </c:pt>
                <c:pt idx="312">
                  <c:v>2.9358626919602466E-2</c:v>
                </c:pt>
                <c:pt idx="313">
                  <c:v>-1.8617021276595664E-2</c:v>
                </c:pt>
                <c:pt idx="314">
                  <c:v>-9.6575943810361022E-3</c:v>
                </c:pt>
                <c:pt idx="315">
                  <c:v>-2.8985507246376798E-2</c:v>
                </c:pt>
                <c:pt idx="316">
                  <c:v>-1.09612141652613E-2</c:v>
                </c:pt>
                <c:pt idx="317">
                  <c:v>8.9323692045936744E-3</c:v>
                </c:pt>
                <c:pt idx="318">
                  <c:v>-1.0938157341186286E-2</c:v>
                </c:pt>
                <c:pt idx="319">
                  <c:v>3.2132001736864889E-2</c:v>
                </c:pt>
                <c:pt idx="320">
                  <c:v>2.310084406930251E-2</c:v>
                </c:pt>
                <c:pt idx="321">
                  <c:v>4.4063079777365628E-2</c:v>
                </c:pt>
                <c:pt idx="322">
                  <c:v>3.0592734225621268E-2</c:v>
                </c:pt>
                <c:pt idx="323">
                  <c:v>4.3206913106098614E-3</c:v>
                </c:pt>
                <c:pt idx="324">
                  <c:v>3.3718689788052375E-3</c:v>
                </c:pt>
                <c:pt idx="325">
                  <c:v>-4.419889502762419E-2</c:v>
                </c:pt>
                <c:pt idx="326">
                  <c:v>1.7806935332708482E-2</c:v>
                </c:pt>
                <c:pt idx="327">
                  <c:v>-3.0440708768741557E-2</c:v>
                </c:pt>
                <c:pt idx="328">
                  <c:v>-1.9162210338680912E-2</c:v>
                </c:pt>
                <c:pt idx="329">
                  <c:v>-1.6220955721174813E-2</c:v>
                </c:pt>
                <c:pt idx="330">
                  <c:v>1.7566974088712845E-3</c:v>
                </c:pt>
                <c:pt idx="331">
                  <c:v>9.3085106382979101E-3</c:v>
                </c:pt>
                <c:pt idx="332">
                  <c:v>-9.2226613965744782E-3</c:v>
                </c:pt>
                <c:pt idx="333">
                  <c:v>-2.5673940949935876E-2</c:v>
                </c:pt>
                <c:pt idx="334">
                  <c:v>8.3951762523191212E-2</c:v>
                </c:pt>
                <c:pt idx="335">
                  <c:v>-2.7752081406106507E-3</c:v>
                </c:pt>
                <c:pt idx="336">
                  <c:v>-4.14555504375863E-3</c:v>
                </c:pt>
                <c:pt idx="337">
                  <c:v>2.7935606060606053E-2</c:v>
                </c:pt>
                <c:pt idx="338">
                  <c:v>1.5384615384615398E-2</c:v>
                </c:pt>
                <c:pt idx="339">
                  <c:v>-1.3282732447817724E-2</c:v>
                </c:pt>
                <c:pt idx="340">
                  <c:v>0</c:v>
                </c:pt>
                <c:pt idx="341">
                  <c:v>-1.541335824381139E-2</c:v>
                </c:pt>
                <c:pt idx="342">
                  <c:v>0</c:v>
                </c:pt>
                <c:pt idx="343">
                  <c:v>-2.4601366742596772E-2</c:v>
                </c:pt>
                <c:pt idx="344">
                  <c:v>1.292108906322093E-2</c:v>
                </c:pt>
                <c:pt idx="345">
                  <c:v>2.0725388601036329E-2</c:v>
                </c:pt>
                <c:pt idx="346">
                  <c:v>3.3081285444234538E-3</c:v>
                </c:pt>
                <c:pt idx="347">
                  <c:v>-3.2972209138012378E-3</c:v>
                </c:pt>
                <c:pt idx="348">
                  <c:v>1.2881679389312957E-2</c:v>
                </c:pt>
                <c:pt idx="349">
                  <c:v>2.0944958597174851E-2</c:v>
                </c:pt>
                <c:pt idx="350">
                  <c:v>-1.9111323459149478E-2</c:v>
                </c:pt>
                <c:pt idx="351">
                  <c:v>3.4090909090909158E-2</c:v>
                </c:pt>
                <c:pt idx="352">
                  <c:v>-6.381934216985889E-3</c:v>
                </c:pt>
                <c:pt idx="353">
                  <c:v>-1.4705882352939992E-3</c:v>
                </c:pt>
                <c:pt idx="354">
                  <c:v>-3.0878859857482285E-2</c:v>
                </c:pt>
                <c:pt idx="355">
                  <c:v>-3.3143939393939525E-3</c:v>
                </c:pt>
                <c:pt idx="356">
                  <c:v>-3.3034450212364457E-3</c:v>
                </c:pt>
                <c:pt idx="357">
                  <c:v>-8.8868101028998E-3</c:v>
                </c:pt>
                <c:pt idx="358">
                  <c:v>-1.6106764841233384E-2</c:v>
                </c:pt>
                <c:pt idx="359">
                  <c:v>-1.3169845594913677E-2</c:v>
                </c:pt>
                <c:pt idx="360">
                  <c:v>5.4794520547945666E-3</c:v>
                </c:pt>
                <c:pt idx="361">
                  <c:v>2.0503261882572121E-2</c:v>
                </c:pt>
                <c:pt idx="362">
                  <c:v>-1.7848970251716272E-2</c:v>
                </c:pt>
                <c:pt idx="363">
                  <c:v>-2.0618556701030809E-2</c:v>
                </c:pt>
                <c:pt idx="364">
                  <c:v>-1.7897091722596284E-3</c:v>
                </c:pt>
                <c:pt idx="365">
                  <c:v>-1.1061946902654867E-2</c:v>
                </c:pt>
                <c:pt idx="366">
                  <c:v>2.2172949002217607E-3</c:v>
                </c:pt>
                <c:pt idx="367">
                  <c:v>-4.4150110375275001E-3</c:v>
                </c:pt>
                <c:pt idx="368">
                  <c:v>-5.7067603160668376E-3</c:v>
                </c:pt>
                <c:pt idx="369">
                  <c:v>2.3820224719101175E-2</c:v>
                </c:pt>
                <c:pt idx="370">
                  <c:v>-9.7908322207387131E-3</c:v>
                </c:pt>
                <c:pt idx="371">
                  <c:v>-1.3333333333333838E-3</c:v>
                </c:pt>
                <c:pt idx="372">
                  <c:v>2.2727272727272728E-2</c:v>
                </c:pt>
                <c:pt idx="373">
                  <c:v>4.8118151500714704E-2</c:v>
                </c:pt>
                <c:pt idx="374">
                  <c:v>8.1652257444763763E-3</c:v>
                </c:pt>
                <c:pt idx="375">
                  <c:v>-9.0433127082342347E-3</c:v>
                </c:pt>
                <c:pt idx="376">
                  <c:v>0</c:v>
                </c:pt>
                <c:pt idx="377">
                  <c:v>-8.9622641509432884E-3</c:v>
                </c:pt>
                <c:pt idx="378">
                  <c:v>3.5156249999999944E-2</c:v>
                </c:pt>
                <c:pt idx="379">
                  <c:v>-8.2324455205810242E-3</c:v>
                </c:pt>
                <c:pt idx="380">
                  <c:v>9.6946194861849606E-4</c:v>
                </c:pt>
                <c:pt idx="381">
                  <c:v>1.3759213759213639E-2</c:v>
                </c:pt>
                <c:pt idx="382">
                  <c:v>-1.2615235322658807E-2</c:v>
                </c:pt>
                <c:pt idx="383">
                  <c:v>1.2278978388998036E-2</c:v>
                </c:pt>
                <c:pt idx="384">
                  <c:v>6.9238377843719376E-3</c:v>
                </c:pt>
                <c:pt idx="385">
                  <c:v>-4.4313146233382504E-3</c:v>
                </c:pt>
                <c:pt idx="386">
                  <c:v>-4.7373358348968178E-2</c:v>
                </c:pt>
                <c:pt idx="387">
                  <c:v>1.620591039084842E-2</c:v>
                </c:pt>
                <c:pt idx="388">
                  <c:v>1.9931939718035981E-2</c:v>
                </c:pt>
                <c:pt idx="389">
                  <c:v>-1.3429256594724274E-2</c:v>
                </c:pt>
                <c:pt idx="390">
                  <c:v>-2.4789522918615418E-2</c:v>
                </c:pt>
                <c:pt idx="391">
                  <c:v>0</c:v>
                </c:pt>
                <c:pt idx="392">
                  <c:v>7.5400565504241349E-3</c:v>
                </c:pt>
                <c:pt idx="393">
                  <c:v>5.941088367448815E-2</c:v>
                </c:pt>
                <c:pt idx="394">
                  <c:v>3.141091658084446E-2</c:v>
                </c:pt>
                <c:pt idx="395">
                  <c:v>-1.069791136016288E-2</c:v>
                </c:pt>
                <c:pt idx="396">
                  <c:v>1.2899896800825594E-2</c:v>
                </c:pt>
                <c:pt idx="397">
                  <c:v>1.5503875968990999E-3</c:v>
                </c:pt>
                <c:pt idx="398">
                  <c:v>3.1104199066875208E-3</c:v>
                </c:pt>
                <c:pt idx="399">
                  <c:v>-1.3803680981595071E-2</c:v>
                </c:pt>
                <c:pt idx="400">
                  <c:v>-5.0946142649199451E-2</c:v>
                </c:pt>
                <c:pt idx="401">
                  <c:v>9.4530005310674528E-2</c:v>
                </c:pt>
                <c:pt idx="402">
                  <c:v>-1.258521237545894E-2</c:v>
                </c:pt>
                <c:pt idx="403">
                  <c:v>-1.4470284237726156E-2</c:v>
                </c:pt>
                <c:pt idx="404">
                  <c:v>3.3101975440469888E-2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E7-4B1F-A115-45AAD4001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00592"/>
        <c:axId val="477792720"/>
      </c:scatterChart>
      <c:valAx>
        <c:axId val="47780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92720"/>
        <c:crosses val="autoZero"/>
        <c:crossBetween val="midCat"/>
      </c:valAx>
      <c:valAx>
        <c:axId val="4777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0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'statistical functions (orig)'!$D$2</c:f>
              <c:strCache>
                <c:ptCount val="1"/>
                <c:pt idx="0">
                  <c:v>SPY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1996859946430338"/>
                  <c:y val="-3.995589093030037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300" baseline="0"/>
                      <a:t>y = 1.1x - 0.001</a:t>
                    </a:r>
                    <a:endParaRPr lang="en-US" sz="13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'statistical functions (orig)'!$D$3:$D$407</c:f>
              <c:numCache>
                <c:formatCode>General</c:formatCode>
                <c:ptCount val="405"/>
                <c:pt idx="0">
                  <c:v>-7.0572788445757376E-3</c:v>
                </c:pt>
                <c:pt idx="1">
                  <c:v>3.9495009809775612E-2</c:v>
                </c:pt>
                <c:pt idx="2">
                  <c:v>-2.9311915210731076E-2</c:v>
                </c:pt>
                <c:pt idx="3">
                  <c:v>9.6137769603744476E-3</c:v>
                </c:pt>
                <c:pt idx="4">
                  <c:v>7.3210120222501451E-2</c:v>
                </c:pt>
                <c:pt idx="5">
                  <c:v>-4.6290750406434593E-2</c:v>
                </c:pt>
                <c:pt idx="6">
                  <c:v>-3.6918005768438317E-2</c:v>
                </c:pt>
                <c:pt idx="7">
                  <c:v>9.3994343703210411E-3</c:v>
                </c:pt>
                <c:pt idx="8">
                  <c:v>-2.4267510753997201E-2</c:v>
                </c:pt>
                <c:pt idx="9">
                  <c:v>3.7383177570093441E-2</c:v>
                </c:pt>
                <c:pt idx="10">
                  <c:v>1.1411053393510935E-2</c:v>
                </c:pt>
                <c:pt idx="11">
                  <c:v>5.9263936496482116E-2</c:v>
                </c:pt>
                <c:pt idx="12">
                  <c:v>2.2599391200073822E-2</c:v>
                </c:pt>
                <c:pt idx="13">
                  <c:v>-3.401360544217729E-3</c:v>
                </c:pt>
                <c:pt idx="14">
                  <c:v>-6.5624463150661408E-2</c:v>
                </c:pt>
                <c:pt idx="15">
                  <c:v>5.3670015386007845E-2</c:v>
                </c:pt>
                <c:pt idx="16">
                  <c:v>-1.6380308021009555E-2</c:v>
                </c:pt>
                <c:pt idx="17">
                  <c:v>-9.7829953753112266E-4</c:v>
                </c:pt>
                <c:pt idx="18">
                  <c:v>4.7317436661698943E-2</c:v>
                </c:pt>
                <c:pt idx="19">
                  <c:v>-4.6451727506883415E-2</c:v>
                </c:pt>
                <c:pt idx="20">
                  <c:v>-1.6251638269986889E-2</c:v>
                </c:pt>
                <c:pt idx="21">
                  <c:v>-7.1550255536626861E-2</c:v>
                </c:pt>
                <c:pt idx="22">
                  <c:v>-3.898027598035405E-2</c:v>
                </c:pt>
                <c:pt idx="23">
                  <c:v>2.190885914595295E-2</c:v>
                </c:pt>
                <c:pt idx="24">
                  <c:v>-2.0140515222482423E-2</c:v>
                </c:pt>
                <c:pt idx="25">
                  <c:v>3.6038859291757579E-3</c:v>
                </c:pt>
                <c:pt idx="26">
                  <c:v>5.6010589889964386E-2</c:v>
                </c:pt>
                <c:pt idx="27">
                  <c:v>-1.8992568125515258E-3</c:v>
                </c:pt>
                <c:pt idx="28">
                  <c:v>6.6104776070069655E-4</c:v>
                </c:pt>
                <c:pt idx="29">
                  <c:v>-2.1665319320937806E-2</c:v>
                </c:pt>
                <c:pt idx="30">
                  <c:v>-2.3138276869620094E-2</c:v>
                </c:pt>
                <c:pt idx="31">
                  <c:v>-7.1022727272729964E-4</c:v>
                </c:pt>
                <c:pt idx="32">
                  <c:v>-3.2250452292928232E-3</c:v>
                </c:pt>
                <c:pt idx="33">
                  <c:v>-1.1785040854808743E-3</c:v>
                </c:pt>
                <c:pt idx="34">
                  <c:v>-1.6383307573415801E-2</c:v>
                </c:pt>
                <c:pt idx="35">
                  <c:v>1.9861286254728959E-2</c:v>
                </c:pt>
                <c:pt idx="36">
                  <c:v>1.3175756607841503E-2</c:v>
                </c:pt>
                <c:pt idx="37">
                  <c:v>-6.1899849218316092E-3</c:v>
                </c:pt>
                <c:pt idx="38">
                  <c:v>-2.1381057966423506E-3</c:v>
                </c:pt>
                <c:pt idx="39">
                  <c:v>1.4052838673412029E-2</c:v>
                </c:pt>
                <c:pt idx="40">
                  <c:v>2.7729636048526858E-2</c:v>
                </c:pt>
                <c:pt idx="41">
                  <c:v>-1.9342829394626098E-2</c:v>
                </c:pt>
                <c:pt idx="42">
                  <c:v>-1.231015187849714E-2</c:v>
                </c:pt>
                <c:pt idx="43">
                  <c:v>1.1203585147247165E-3</c:v>
                </c:pt>
                <c:pt idx="44">
                  <c:v>-1.6372795969773396E-2</c:v>
                </c:pt>
                <c:pt idx="45">
                  <c:v>1.0660302307080377E-2</c:v>
                </c:pt>
                <c:pt idx="46">
                  <c:v>1.4937424303593126E-2</c:v>
                </c:pt>
                <c:pt idx="47">
                  <c:v>2.6863444158859089E-2</c:v>
                </c:pt>
                <c:pt idx="48">
                  <c:v>-5.0321729087609256E-3</c:v>
                </c:pt>
                <c:pt idx="49">
                  <c:v>-7.20720720720717E-3</c:v>
                </c:pt>
                <c:pt idx="50">
                  <c:v>1.6991504247875995E-2</c:v>
                </c:pt>
                <c:pt idx="51">
                  <c:v>1.1031578947368441E-2</c:v>
                </c:pt>
                <c:pt idx="52">
                  <c:v>1.1803389258915823E-3</c:v>
                </c:pt>
                <c:pt idx="53">
                  <c:v>1.0478786846140774E-2</c:v>
                </c:pt>
                <c:pt idx="54">
                  <c:v>3.7626133059688537E-3</c:v>
                </c:pt>
                <c:pt idx="55">
                  <c:v>1.2993762993762994E-2</c:v>
                </c:pt>
                <c:pt idx="56">
                  <c:v>3.4408602150537669E-2</c:v>
                </c:pt>
                <c:pt idx="57">
                  <c:v>-1.2389380530973501E-2</c:v>
                </c:pt>
                <c:pt idx="58">
                  <c:v>7.0846617074033207E-4</c:v>
                </c:pt>
                <c:pt idx="59">
                  <c:v>-2.047189451769604E-2</c:v>
                </c:pt>
                <c:pt idx="60">
                  <c:v>3.5666157577935481E-2</c:v>
                </c:pt>
                <c:pt idx="61">
                  <c:v>1.169275049469288E-3</c:v>
                </c:pt>
                <c:pt idx="62">
                  <c:v>5.5168671429864672E-3</c:v>
                </c:pt>
                <c:pt idx="63">
                  <c:v>9.956156375593616E-3</c:v>
                </c:pt>
                <c:pt idx="64">
                  <c:v>1.6905071521456507E-2</c:v>
                </c:pt>
                <c:pt idx="65">
                  <c:v>-1.8542555164101876E-3</c:v>
                </c:pt>
                <c:pt idx="66">
                  <c:v>2.072489826819341E-2</c:v>
                </c:pt>
                <c:pt idx="67">
                  <c:v>1.4399539214745127E-2</c:v>
                </c:pt>
                <c:pt idx="68">
                  <c:v>5.4048836984847241E-3</c:v>
                </c:pt>
                <c:pt idx="69">
                  <c:v>3.765648472709069E-2</c:v>
                </c:pt>
                <c:pt idx="70">
                  <c:v>-6.2699044585988219E-3</c:v>
                </c:pt>
                <c:pt idx="71">
                  <c:v>-7.1146245059288422E-3</c:v>
                </c:pt>
                <c:pt idx="72">
                  <c:v>-3.6374023995429376E-2</c:v>
                </c:pt>
                <c:pt idx="73">
                  <c:v>1.9215838509316671E-2</c:v>
                </c:pt>
                <c:pt idx="74">
                  <c:v>-1.2600562178927543E-3</c:v>
                </c:pt>
                <c:pt idx="75">
                  <c:v>3.5219747140276994E-2</c:v>
                </c:pt>
                <c:pt idx="76">
                  <c:v>-1.2093576526566207E-2</c:v>
                </c:pt>
                <c:pt idx="77">
                  <c:v>5.6335078534031365E-2</c:v>
                </c:pt>
                <c:pt idx="78">
                  <c:v>-5.2485365611667882E-2</c:v>
                </c:pt>
                <c:pt idx="79">
                  <c:v>-3.4578544061302674E-2</c:v>
                </c:pt>
                <c:pt idx="80">
                  <c:v>2.3529411764705938E-2</c:v>
                </c:pt>
                <c:pt idx="81">
                  <c:v>2.6776726394201696E-2</c:v>
                </c:pt>
                <c:pt idx="82">
                  <c:v>-2.330154360436526E-2</c:v>
                </c:pt>
                <c:pt idx="83">
                  <c:v>2.3652311027889512E-3</c:v>
                </c:pt>
                <c:pt idx="84">
                  <c:v>-4.1922386932300992E-2</c:v>
                </c:pt>
                <c:pt idx="85">
                  <c:v>2.3581714506620256E-2</c:v>
                </c:pt>
                <c:pt idx="86">
                  <c:v>-6.3535161553081698E-2</c:v>
                </c:pt>
                <c:pt idx="87">
                  <c:v>-2.4629237288135649E-2</c:v>
                </c:pt>
                <c:pt idx="88">
                  <c:v>2.0540540540540549E-2</c:v>
                </c:pt>
                <c:pt idx="89">
                  <c:v>-1.618996222342209E-3</c:v>
                </c:pt>
                <c:pt idx="90">
                  <c:v>1.4879050661798354E-2</c:v>
                </c:pt>
                <c:pt idx="91">
                  <c:v>1.0422431285740595E-2</c:v>
                </c:pt>
                <c:pt idx="92">
                  <c:v>5.2851182197497211E-3</c:v>
                </c:pt>
                <c:pt idx="93">
                  <c:v>8.6037594688112545E-3</c:v>
                </c:pt>
                <c:pt idx="94">
                  <c:v>1.0585010868537989E-2</c:v>
                </c:pt>
                <c:pt idx="95">
                  <c:v>3.1688767550702025E-2</c:v>
                </c:pt>
                <c:pt idx="96">
                  <c:v>-3.5946759933936125E-3</c:v>
                </c:pt>
                <c:pt idx="97">
                  <c:v>2.8682790325804564E-2</c:v>
                </c:pt>
                <c:pt idx="98">
                  <c:v>1.2958088681919428E-2</c:v>
                </c:pt>
                <c:pt idx="99">
                  <c:v>-6.836919364568597E-3</c:v>
                </c:pt>
                <c:pt idx="100">
                  <c:v>-1.6707859614434127E-2</c:v>
                </c:pt>
                <c:pt idx="101">
                  <c:v>-3.8954869358669778E-2</c:v>
                </c:pt>
                <c:pt idx="102">
                  <c:v>-8.1047969088681501E-3</c:v>
                </c:pt>
                <c:pt idx="103">
                  <c:v>2.8098052514291309E-2</c:v>
                </c:pt>
                <c:pt idx="104">
                  <c:v>-9.2157050974369589E-3</c:v>
                </c:pt>
                <c:pt idx="105">
                  <c:v>2.057411580288046E-2</c:v>
                </c:pt>
                <c:pt idx="106">
                  <c:v>-2.7357107962872611E-3</c:v>
                </c:pt>
                <c:pt idx="107">
                  <c:v>8.8010952474075097E-4</c:v>
                </c:pt>
                <c:pt idx="108">
                  <c:v>1.3077075490390404E-2</c:v>
                </c:pt>
                <c:pt idx="109">
                  <c:v>1.2895546076777647E-3</c:v>
                </c:pt>
                <c:pt idx="110">
                  <c:v>-1.6835016835017003E-3</c:v>
                </c:pt>
                <c:pt idx="111">
                  <c:v>2.3203972033640757E-2</c:v>
                </c:pt>
                <c:pt idx="112">
                  <c:v>3.448637316561836E-2</c:v>
                </c:pt>
                <c:pt idx="113">
                  <c:v>-4.1783848935315351E-2</c:v>
                </c:pt>
                <c:pt idx="114">
                  <c:v>-7.4768218522580001E-3</c:v>
                </c:pt>
                <c:pt idx="115">
                  <c:v>1.5180649731808521E-2</c:v>
                </c:pt>
                <c:pt idx="116">
                  <c:v>4.6605232496557632E-2</c:v>
                </c:pt>
                <c:pt idx="117">
                  <c:v>-1.8811057992101459E-2</c:v>
                </c:pt>
                <c:pt idx="118">
                  <c:v>-2.1259281863493067E-2</c:v>
                </c:pt>
                <c:pt idx="119">
                  <c:v>2.3422860712054964E-2</c:v>
                </c:pt>
                <c:pt idx="120">
                  <c:v>2.6611093299134438E-2</c:v>
                </c:pt>
                <c:pt idx="121">
                  <c:v>-1.2766406414855538E-2</c:v>
                </c:pt>
                <c:pt idx="122">
                  <c:v>3.9190763690287525E-3</c:v>
                </c:pt>
                <c:pt idx="123">
                  <c:v>2.1642679363705227E-2</c:v>
                </c:pt>
                <c:pt idx="124">
                  <c:v>-3.9879284328519565E-3</c:v>
                </c:pt>
                <c:pt idx="125">
                  <c:v>2.4174853736615494E-2</c:v>
                </c:pt>
                <c:pt idx="126">
                  <c:v>7.6751946607341234E-3</c:v>
                </c:pt>
                <c:pt idx="127">
                  <c:v>4.1714947856315278E-2</c:v>
                </c:pt>
                <c:pt idx="128">
                  <c:v>7.0188492063492022E-2</c:v>
                </c:pt>
                <c:pt idx="129">
                  <c:v>-2.0646101530240501E-2</c:v>
                </c:pt>
                <c:pt idx="130">
                  <c:v>-2.2090261282660326E-2</c:v>
                </c:pt>
                <c:pt idx="131">
                  <c:v>-2.1332069210712565E-3</c:v>
                </c:pt>
                <c:pt idx="132">
                  <c:v>-2.6534379326257629E-2</c:v>
                </c:pt>
                <c:pt idx="133">
                  <c:v>5.5684454756380966E-3</c:v>
                </c:pt>
                <c:pt idx="134">
                  <c:v>2.1811284969179747E-2</c:v>
                </c:pt>
                <c:pt idx="135">
                  <c:v>3.9428289797930054E-2</c:v>
                </c:pt>
                <c:pt idx="136">
                  <c:v>3.4619188921859688E-3</c:v>
                </c:pt>
                <c:pt idx="137">
                  <c:v>-4.5888875781526492E-2</c:v>
                </c:pt>
                <c:pt idx="138">
                  <c:v>5.7905902907774878E-2</c:v>
                </c:pt>
                <c:pt idx="139">
                  <c:v>1.4175420832805851E-2</c:v>
                </c:pt>
                <c:pt idx="140">
                  <c:v>-4.7864970399294051E-3</c:v>
                </c:pt>
                <c:pt idx="141">
                  <c:v>1.4828071072478544E-2</c:v>
                </c:pt>
                <c:pt idx="142">
                  <c:v>1.8354595157511207E-2</c:v>
                </c:pt>
                <c:pt idx="143">
                  <c:v>3.2526881720429938E-2</c:v>
                </c:pt>
                <c:pt idx="144">
                  <c:v>6.3921063921063892E-2</c:v>
                </c:pt>
                <c:pt idx="145">
                  <c:v>1.5243902439024556E-2</c:v>
                </c:pt>
                <c:pt idx="146">
                  <c:v>0.10402308062189446</c:v>
                </c:pt>
                <c:pt idx="147">
                  <c:v>-6.7692767483562483E-2</c:v>
                </c:pt>
                <c:pt idx="148">
                  <c:v>-4.5091324200913198E-2</c:v>
                </c:pt>
                <c:pt idx="149">
                  <c:v>-6.4477372847416878E-2</c:v>
                </c:pt>
                <c:pt idx="150">
                  <c:v>-4.8520259113425723E-2</c:v>
                </c:pt>
                <c:pt idx="151">
                  <c:v>5.0013336889837286E-2</c:v>
                </c:pt>
                <c:pt idx="152">
                  <c:v>-3.3231423634188487E-3</c:v>
                </c:pt>
                <c:pt idx="153">
                  <c:v>-2.2987012987012934E-2</c:v>
                </c:pt>
                <c:pt idx="154">
                  <c:v>-4.5138888888888895E-2</c:v>
                </c:pt>
                <c:pt idx="155">
                  <c:v>-4.1711229946524125E-2</c:v>
                </c:pt>
                <c:pt idx="156">
                  <c:v>6.6539923954372623E-2</c:v>
                </c:pt>
                <c:pt idx="157">
                  <c:v>-1.164975573092813E-2</c:v>
                </c:pt>
                <c:pt idx="158">
                  <c:v>-1.0011262670504104E-3</c:v>
                </c:pt>
                <c:pt idx="159">
                  <c:v>1.2159594680177247E-2</c:v>
                </c:pt>
                <c:pt idx="160">
                  <c:v>-2.3983187044133981E-2</c:v>
                </c:pt>
                <c:pt idx="161">
                  <c:v>0.13291316526610636</c:v>
                </c:pt>
                <c:pt idx="162">
                  <c:v>-8.2026227822062162E-2</c:v>
                </c:pt>
                <c:pt idx="163">
                  <c:v>-7.7123872804935933E-2</c:v>
                </c:pt>
                <c:pt idx="164">
                  <c:v>-3.0595813204508819E-2</c:v>
                </c:pt>
                <c:pt idx="165">
                  <c:v>0.11247600767754308</c:v>
                </c:pt>
                <c:pt idx="166">
                  <c:v>-6.6196678217230159E-2</c:v>
                </c:pt>
                <c:pt idx="167">
                  <c:v>5.3101799421165205E-2</c:v>
                </c:pt>
                <c:pt idx="168">
                  <c:v>-0.197920872022608</c:v>
                </c:pt>
                <c:pt idx="169">
                  <c:v>-8.6904432771173226E-2</c:v>
                </c:pt>
                <c:pt idx="170">
                  <c:v>-2.6379542395693116E-2</c:v>
                </c:pt>
                <c:pt idx="171">
                  <c:v>-9.9493648396552399E-3</c:v>
                </c:pt>
                <c:pt idx="172">
                  <c:v>1.3413755851638414E-2</c:v>
                </c:pt>
                <c:pt idx="173">
                  <c:v>-3.3918942424769574E-2</c:v>
                </c:pt>
                <c:pt idx="174">
                  <c:v>-6.5664420252288828E-3</c:v>
                </c:pt>
                <c:pt idx="175">
                  <c:v>-4.0444023750107472E-3</c:v>
                </c:pt>
                <c:pt idx="176">
                  <c:v>6.2343060005195161E-3</c:v>
                </c:pt>
                <c:pt idx="177">
                  <c:v>2.5392879339429988E-2</c:v>
                </c:pt>
                <c:pt idx="178">
                  <c:v>5.4454561685413272E-3</c:v>
                </c:pt>
                <c:pt idx="179">
                  <c:v>-4.0010669511870087E-3</c:v>
                </c:pt>
                <c:pt idx="180">
                  <c:v>1.7275687409551342E-2</c:v>
                </c:pt>
                <c:pt idx="181">
                  <c:v>-1.9510464703795697E-2</c:v>
                </c:pt>
                <c:pt idx="182">
                  <c:v>-9.57400087834861E-3</c:v>
                </c:pt>
                <c:pt idx="183">
                  <c:v>-3.0816378649868092E-2</c:v>
                </c:pt>
                <c:pt idx="184">
                  <c:v>-2.8691913345460549E-2</c:v>
                </c:pt>
                <c:pt idx="185">
                  <c:v>-1.0737589824068347E-3</c:v>
                </c:pt>
                <c:pt idx="186">
                  <c:v>-2.8876233255795369E-2</c:v>
                </c:pt>
                <c:pt idx="187">
                  <c:v>1.9628690602764422E-2</c:v>
                </c:pt>
                <c:pt idx="188">
                  <c:v>-3.5116792929292949E-2</c:v>
                </c:pt>
                <c:pt idx="189">
                  <c:v>2.7070838061274142E-2</c:v>
                </c:pt>
                <c:pt idx="190">
                  <c:v>-1.8456642800318276E-2</c:v>
                </c:pt>
                <c:pt idx="191">
                  <c:v>1.3627933231191014E-2</c:v>
                </c:pt>
                <c:pt idx="192">
                  <c:v>8.1294203723274519E-3</c:v>
                </c:pt>
                <c:pt idx="193">
                  <c:v>3.8234301147873066E-2</c:v>
                </c:pt>
                <c:pt idx="194">
                  <c:v>-2.5657894736842025E-2</c:v>
                </c:pt>
                <c:pt idx="195">
                  <c:v>4.0917651087142626E-2</c:v>
                </c:pt>
                <c:pt idx="196">
                  <c:v>-4.3467143952953648E-3</c:v>
                </c:pt>
                <c:pt idx="197">
                  <c:v>2.4090075936108974E-2</c:v>
                </c:pt>
                <c:pt idx="198">
                  <c:v>-6.97775839511666E-4</c:v>
                </c:pt>
                <c:pt idx="199">
                  <c:v>-3.077183193845634E-2</c:v>
                </c:pt>
                <c:pt idx="200">
                  <c:v>-1.3263263263263174E-2</c:v>
                </c:pt>
                <c:pt idx="201">
                  <c:v>3.5998325659271041E-3</c:v>
                </c:pt>
                <c:pt idx="202">
                  <c:v>1.5558578473048786E-2</c:v>
                </c:pt>
                <c:pt idx="203">
                  <c:v>-4.6685038093694203E-2</c:v>
                </c:pt>
                <c:pt idx="204">
                  <c:v>4.9149659863945587E-2</c:v>
                </c:pt>
                <c:pt idx="205">
                  <c:v>7.4530968902594905E-3</c:v>
                </c:pt>
                <c:pt idx="206">
                  <c:v>-5.7717145624798127E-2</c:v>
                </c:pt>
                <c:pt idx="207">
                  <c:v>-8.2459370746937894E-3</c:v>
                </c:pt>
                <c:pt idx="208">
                  <c:v>-4.0629800307219605E-2</c:v>
                </c:pt>
                <c:pt idx="209">
                  <c:v>-5.6514434091951204E-3</c:v>
                </c:pt>
                <c:pt idx="210">
                  <c:v>1.1901081916537805E-2</c:v>
                </c:pt>
                <c:pt idx="211">
                  <c:v>-2.4794634109578658E-2</c:v>
                </c:pt>
                <c:pt idx="212">
                  <c:v>1.51480376405783E-2</c:v>
                </c:pt>
                <c:pt idx="213">
                  <c:v>3.140534995660068E-2</c:v>
                </c:pt>
                <c:pt idx="214">
                  <c:v>-1.1389343942585176E-2</c:v>
                </c:pt>
                <c:pt idx="215">
                  <c:v>4.4663845792195043E-3</c:v>
                </c:pt>
                <c:pt idx="216">
                  <c:v>-4.0018053257108423E-2</c:v>
                </c:pt>
                <c:pt idx="217">
                  <c:v>-1.5769600947656736E-2</c:v>
                </c:pt>
                <c:pt idx="218">
                  <c:v>2.6367781155015192E-2</c:v>
                </c:pt>
                <c:pt idx="219">
                  <c:v>-4.2560931247726405E-2</c:v>
                </c:pt>
                <c:pt idx="220">
                  <c:v>3.0650222578996389E-3</c:v>
                </c:pt>
                <c:pt idx="221">
                  <c:v>2.1392367322599914E-2</c:v>
                </c:pt>
                <c:pt idx="222">
                  <c:v>4.0413111809608744E-3</c:v>
                </c:pt>
                <c:pt idx="223">
                  <c:v>2.5479662317728264E-2</c:v>
                </c:pt>
                <c:pt idx="224">
                  <c:v>1.932253774544327E-2</c:v>
                </c:pt>
                <c:pt idx="225">
                  <c:v>-1.0297305667389272E-2</c:v>
                </c:pt>
                <c:pt idx="226">
                  <c:v>-4.9306625577813156E-3</c:v>
                </c:pt>
                <c:pt idx="227">
                  <c:v>2.4952621604548413E-2</c:v>
                </c:pt>
                <c:pt idx="228">
                  <c:v>0</c:v>
                </c:pt>
                <c:pt idx="229">
                  <c:v>6.3572790845517887E-3</c:v>
                </c:pt>
                <c:pt idx="230">
                  <c:v>-9.055831167808422E-3</c:v>
                </c:pt>
                <c:pt idx="231">
                  <c:v>-5.4641554381002135E-2</c:v>
                </c:pt>
                <c:pt idx="232">
                  <c:v>-8.7078444395246E-3</c:v>
                </c:pt>
                <c:pt idx="233">
                  <c:v>1.2250690968850274E-2</c:v>
                </c:pt>
                <c:pt idx="234">
                  <c:v>1.6940139775144473E-2</c:v>
                </c:pt>
                <c:pt idx="235">
                  <c:v>-8.3491461100579617E-4</c:v>
                </c:pt>
                <c:pt idx="236">
                  <c:v>-1.642403882045531E-2</c:v>
                </c:pt>
                <c:pt idx="237">
                  <c:v>1.7779803966263771E-2</c:v>
                </c:pt>
                <c:pt idx="238">
                  <c:v>-1.9737822136153563E-2</c:v>
                </c:pt>
                <c:pt idx="239">
                  <c:v>1.573611741564521E-2</c:v>
                </c:pt>
                <c:pt idx="240">
                  <c:v>-6.0906835100383652E-3</c:v>
                </c:pt>
                <c:pt idx="241">
                  <c:v>1.1715481171548274E-2</c:v>
                </c:pt>
                <c:pt idx="242">
                  <c:v>-3.8022813688221572E-4</c:v>
                </c:pt>
                <c:pt idx="243">
                  <c:v>9.2869752091488834E-3</c:v>
                </c:pt>
                <c:pt idx="244">
                  <c:v>6.1003861003860391E-3</c:v>
                </c:pt>
                <c:pt idx="245">
                  <c:v>2.2745221923866649E-2</c:v>
                </c:pt>
                <c:pt idx="246">
                  <c:v>7.4793125397835591E-3</c:v>
                </c:pt>
                <c:pt idx="247">
                  <c:v>1.5760122848137097E-2</c:v>
                </c:pt>
                <c:pt idx="248">
                  <c:v>-9.6846486313429941E-3</c:v>
                </c:pt>
                <c:pt idx="249">
                  <c:v>3.504266423660015E-2</c:v>
                </c:pt>
                <c:pt idx="250">
                  <c:v>-1.2031429039122712E-2</c:v>
                </c:pt>
                <c:pt idx="251">
                  <c:v>1.5205650186954821E-2</c:v>
                </c:pt>
                <c:pt idx="252">
                  <c:v>-4.5674411228292799E-2</c:v>
                </c:pt>
                <c:pt idx="253">
                  <c:v>-2.9253636938646787E-3</c:v>
                </c:pt>
                <c:pt idx="254">
                  <c:v>1.2406947890818835E-2</c:v>
                </c:pt>
                <c:pt idx="255">
                  <c:v>-5.9675366008911518E-3</c:v>
                </c:pt>
                <c:pt idx="256">
                  <c:v>1.8806744487678401E-2</c:v>
                </c:pt>
                <c:pt idx="257">
                  <c:v>-4.7599838644615039E-3</c:v>
                </c:pt>
                <c:pt idx="258">
                  <c:v>-2.9761904761903988E-3</c:v>
                </c:pt>
                <c:pt idx="259">
                  <c:v>1.9183472700442607E-2</c:v>
                </c:pt>
                <c:pt idx="260">
                  <c:v>-7.5665120820111679E-3</c:v>
                </c:pt>
                <c:pt idx="261">
                  <c:v>6.1394891944990182E-3</c:v>
                </c:pt>
                <c:pt idx="262">
                  <c:v>-1.1170471102477009E-2</c:v>
                </c:pt>
                <c:pt idx="263">
                  <c:v>1.2125184335572702E-2</c:v>
                </c:pt>
                <c:pt idx="264">
                  <c:v>8.5936208891092894E-3</c:v>
                </c:pt>
                <c:pt idx="265">
                  <c:v>-9.9058940069345004E-4</c:v>
                </c:pt>
                <c:pt idx="266">
                  <c:v>-4.9504950495051381E-4</c:v>
                </c:pt>
                <c:pt idx="267">
                  <c:v>1.5841086245914009E-2</c:v>
                </c:pt>
                <c:pt idx="268">
                  <c:v>1.2388629613916064E-2</c:v>
                </c:pt>
                <c:pt idx="269">
                  <c:v>-9.9134671931446431E-3</c:v>
                </c:pt>
                <c:pt idx="270">
                  <c:v>7.7893489120311717E-3</c:v>
                </c:pt>
                <c:pt idx="271">
                  <c:v>1.526329178326063E-3</c:v>
                </c:pt>
                <c:pt idx="272">
                  <c:v>1.2014073629108432E-2</c:v>
                </c:pt>
                <c:pt idx="273">
                  <c:v>1.0755486165322186E-2</c:v>
                </c:pt>
                <c:pt idx="274">
                  <c:v>1.6039481801357253E-2</c:v>
                </c:pt>
                <c:pt idx="275">
                  <c:v>-3.6877688998156266E-3</c:v>
                </c:pt>
                <c:pt idx="276">
                  <c:v>1.7329164805716817E-2</c:v>
                </c:pt>
                <c:pt idx="277">
                  <c:v>-8.6779420880191624E-3</c:v>
                </c:pt>
                <c:pt idx="278">
                  <c:v>1.2371134020618643E-2</c:v>
                </c:pt>
                <c:pt idx="279">
                  <c:v>-6.6785396260017815E-3</c:v>
                </c:pt>
                <c:pt idx="280">
                  <c:v>2.8953637529778236E-2</c:v>
                </c:pt>
                <c:pt idx="281">
                  <c:v>-9.2592592592592241E-3</c:v>
                </c:pt>
                <c:pt idx="282">
                  <c:v>1.6366612111292291E-3</c:v>
                </c:pt>
                <c:pt idx="283">
                  <c:v>3.2579100553938582E-2</c:v>
                </c:pt>
                <c:pt idx="284">
                  <c:v>3.4859619370642978E-3</c:v>
                </c:pt>
                <c:pt idx="285">
                  <c:v>-2.4448529411764675E-2</c:v>
                </c:pt>
                <c:pt idx="286">
                  <c:v>-5.2116668190546524E-3</c:v>
                </c:pt>
                <c:pt idx="287">
                  <c:v>2.2818666417282311E-2</c:v>
                </c:pt>
                <c:pt idx="288">
                  <c:v>-1.6805153580430642E-3</c:v>
                </c:pt>
                <c:pt idx="289">
                  <c:v>-1.2122342409548253E-3</c:v>
                </c:pt>
                <c:pt idx="290">
                  <c:v>-2.8271112722000766E-2</c:v>
                </c:pt>
                <c:pt idx="291">
                  <c:v>4.8256396248748173E-3</c:v>
                </c:pt>
                <c:pt idx="292">
                  <c:v>1.0023910244620227E-2</c:v>
                </c:pt>
                <c:pt idx="293">
                  <c:v>-1.6550601428959016E-2</c:v>
                </c:pt>
                <c:pt idx="294">
                  <c:v>-2.4783912506614943E-2</c:v>
                </c:pt>
                <c:pt idx="295">
                  <c:v>8.0014224751066097E-3</c:v>
                </c:pt>
                <c:pt idx="296">
                  <c:v>2.4955436720142704E-3</c:v>
                </c:pt>
                <c:pt idx="297">
                  <c:v>1.8888485288775864E-2</c:v>
                </c:pt>
                <c:pt idx="298">
                  <c:v>-6.4062077054948454E-3</c:v>
                </c:pt>
                <c:pt idx="299">
                  <c:v>-2.1607994958134052E-3</c:v>
                </c:pt>
                <c:pt idx="300">
                  <c:v>-2.9622980251347618E-3</c:v>
                </c:pt>
                <c:pt idx="301">
                  <c:v>-3.1319910514540877E-3</c:v>
                </c:pt>
                <c:pt idx="302">
                  <c:v>1.9802883737908394E-2</c:v>
                </c:pt>
                <c:pt idx="303">
                  <c:v>-1.2759752096245039E-3</c:v>
                </c:pt>
                <c:pt idx="304">
                  <c:v>-5.077983315197699E-3</c:v>
                </c:pt>
                <c:pt idx="305">
                  <c:v>4.6460781634326785E-3</c:v>
                </c:pt>
                <c:pt idx="306">
                  <c:v>1.7142327650111141E-2</c:v>
                </c:pt>
                <c:pt idx="307">
                  <c:v>2.9739776951673551E-3</c:v>
                </c:pt>
                <c:pt idx="308">
                  <c:v>-1.7710425415373487E-2</c:v>
                </c:pt>
                <c:pt idx="309">
                  <c:v>2.0400558919422562E-2</c:v>
                </c:pt>
                <c:pt idx="310">
                  <c:v>-2.0975832193342557E-2</c:v>
                </c:pt>
                <c:pt idx="311">
                  <c:v>1.8273184102330091E-3</c:v>
                </c:pt>
                <c:pt idx="312">
                  <c:v>3.1573986804901116E-2</c:v>
                </c:pt>
                <c:pt idx="313">
                  <c:v>-1.7774486206258117E-2</c:v>
                </c:pt>
                <c:pt idx="314">
                  <c:v>3.157503714710152E-3</c:v>
                </c:pt>
                <c:pt idx="315">
                  <c:v>5.6032872618603713E-3</c:v>
                </c:pt>
                <c:pt idx="316">
                  <c:v>-4.1848786385195094E-3</c:v>
                </c:pt>
                <c:pt idx="317">
                  <c:v>-2.1343726800297324E-3</c:v>
                </c:pt>
                <c:pt idx="318">
                  <c:v>1.5932874516828625E-2</c:v>
                </c:pt>
                <c:pt idx="319">
                  <c:v>1.1057096558955263E-2</c:v>
                </c:pt>
                <c:pt idx="320">
                  <c:v>1.3525263259588362E-2</c:v>
                </c:pt>
                <c:pt idx="321">
                  <c:v>1.9300837026095599E-2</c:v>
                </c:pt>
                <c:pt idx="322">
                  <c:v>1.4181563966843122E-2</c:v>
                </c:pt>
                <c:pt idx="323">
                  <c:v>-4.5730191867979714E-3</c:v>
                </c:pt>
                <c:pt idx="324">
                  <c:v>-7.8903244895946068E-3</c:v>
                </c:pt>
                <c:pt idx="325">
                  <c:v>-2.7900287631831226E-2</c:v>
                </c:pt>
                <c:pt idx="326">
                  <c:v>1.3211579560909263E-2</c:v>
                </c:pt>
                <c:pt idx="327">
                  <c:v>-1.6716018721940968E-2</c:v>
                </c:pt>
                <c:pt idx="328">
                  <c:v>-4.5640391746696206E-3</c:v>
                </c:pt>
                <c:pt idx="329">
                  <c:v>1.9089147286821692E-2</c:v>
                </c:pt>
                <c:pt idx="330">
                  <c:v>1.2459531050721043E-2</c:v>
                </c:pt>
                <c:pt idx="331">
                  <c:v>-1.3930540775853706E-2</c:v>
                </c:pt>
                <c:pt idx="332">
                  <c:v>-4.81370944449793E-3</c:v>
                </c:pt>
                <c:pt idx="333">
                  <c:v>1.446201311222577E-3</c:v>
                </c:pt>
                <c:pt idx="334">
                  <c:v>-6.8939103791650601E-3</c:v>
                </c:pt>
                <c:pt idx="335">
                  <c:v>1.5343306482546661E-3</c:v>
                </c:pt>
                <c:pt idx="336">
                  <c:v>5.7870370370369821E-3</c:v>
                </c:pt>
                <c:pt idx="337">
                  <c:v>1.2500000000000011E-2</c:v>
                </c:pt>
                <c:pt idx="338">
                  <c:v>1.4966795519873179E-2</c:v>
                </c:pt>
                <c:pt idx="339">
                  <c:v>4.5803046898336523E-3</c:v>
                </c:pt>
                <c:pt idx="340">
                  <c:v>-1.962124170245989E-2</c:v>
                </c:pt>
                <c:pt idx="341">
                  <c:v>1.3755566551212278E-2</c:v>
                </c:pt>
                <c:pt idx="342">
                  <c:v>3.960003960003172E-4</c:v>
                </c:pt>
                <c:pt idx="343">
                  <c:v>-7.913740231476733E-4</c:v>
                </c:pt>
                <c:pt idx="344">
                  <c:v>9.4867185939684733E-3</c:v>
                </c:pt>
                <c:pt idx="345">
                  <c:v>2.9399671052631571E-2</c:v>
                </c:pt>
                <c:pt idx="346">
                  <c:v>-1.1683429848623444E-2</c:v>
                </c:pt>
                <c:pt idx="347">
                  <c:v>1.1509608467783419E-2</c:v>
                </c:pt>
                <c:pt idx="348">
                  <c:v>1.5438452037876255E-3</c:v>
                </c:pt>
                <c:pt idx="349">
                  <c:v>1.2505210504376854E-2</c:v>
                </c:pt>
                <c:pt idx="350">
                  <c:v>-3.2661290322580736E-2</c:v>
                </c:pt>
                <c:pt idx="351">
                  <c:v>4.862236628849311E-3</c:v>
                </c:pt>
                <c:pt idx="352">
                  <c:v>2.4370430544272429E-3</c:v>
                </c:pt>
                <c:pt idx="353">
                  <c:v>-1.1741093828399414E-2</c:v>
                </c:pt>
                <c:pt idx="354">
                  <c:v>-1.1506794960817345E-2</c:v>
                </c:pt>
                <c:pt idx="355">
                  <c:v>-1.907171353507827E-2</c:v>
                </c:pt>
                <c:pt idx="356">
                  <c:v>1.0719905586152529E-2</c:v>
                </c:pt>
                <c:pt idx="357">
                  <c:v>8.6300962206130802E-3</c:v>
                </c:pt>
                <c:pt idx="358">
                  <c:v>-3.1642440423216966E-3</c:v>
                </c:pt>
                <c:pt idx="359">
                  <c:v>4.4696066746125205E-3</c:v>
                </c:pt>
                <c:pt idx="360">
                  <c:v>2.3899115224244975E-2</c:v>
                </c:pt>
                <c:pt idx="361">
                  <c:v>5.5220370180999283E-3</c:v>
                </c:pt>
                <c:pt idx="362">
                  <c:v>-1.2321987678012309E-2</c:v>
                </c:pt>
                <c:pt idx="363">
                  <c:v>-1.7140552530752339E-3</c:v>
                </c:pt>
                <c:pt idx="364">
                  <c:v>-2.0057306590257753E-2</c:v>
                </c:pt>
                <c:pt idx="365">
                  <c:v>7.9106101058042414E-4</c:v>
                </c:pt>
                <c:pt idx="366">
                  <c:v>1.1097780443911213E-2</c:v>
                </c:pt>
                <c:pt idx="367">
                  <c:v>5.7315233785821332E-3</c:v>
                </c:pt>
                <c:pt idx="368">
                  <c:v>6.0368246302447198E-4</c:v>
                </c:pt>
                <c:pt idx="369">
                  <c:v>7.6034063260340635E-3</c:v>
                </c:pt>
                <c:pt idx="370">
                  <c:v>7.9705702023298713E-3</c:v>
                </c:pt>
                <c:pt idx="371">
                  <c:v>-8.6110829703170341E-3</c:v>
                </c:pt>
                <c:pt idx="372">
                  <c:v>1.2825774676790479E-2</c:v>
                </c:pt>
                <c:pt idx="373">
                  <c:v>3.6036993728074847E-2</c:v>
                </c:pt>
                <c:pt idx="374">
                  <c:v>2.9212253829321525E-2</c:v>
                </c:pt>
                <c:pt idx="375">
                  <c:v>-1.146441704520861E-2</c:v>
                </c:pt>
                <c:pt idx="376">
                  <c:v>-1.1017221093165058E-2</c:v>
                </c:pt>
                <c:pt idx="377">
                  <c:v>-1.0059296908089823E-2</c:v>
                </c:pt>
                <c:pt idx="378">
                  <c:v>1.9650183545670406E-2</c:v>
                </c:pt>
                <c:pt idx="379">
                  <c:v>-1.499521429331061E-2</c:v>
                </c:pt>
                <c:pt idx="380">
                  <c:v>5.0235143223599709E-3</c:v>
                </c:pt>
                <c:pt idx="381">
                  <c:v>8.4069842638499793E-3</c:v>
                </c:pt>
                <c:pt idx="382">
                  <c:v>5.9633524883443258E-3</c:v>
                </c:pt>
                <c:pt idx="383">
                  <c:v>8.7498632833861653E-3</c:v>
                </c:pt>
                <c:pt idx="384">
                  <c:v>3.0777903043968477E-2</c:v>
                </c:pt>
                <c:pt idx="385">
                  <c:v>3.1667043655281739E-3</c:v>
                </c:pt>
                <c:pt idx="386">
                  <c:v>-3.5979066724814622E-2</c:v>
                </c:pt>
                <c:pt idx="387">
                  <c:v>1.7189752689364502E-2</c:v>
                </c:pt>
                <c:pt idx="388">
                  <c:v>-1.5826238812486387E-2</c:v>
                </c:pt>
                <c:pt idx="389">
                  <c:v>-9.0850097339388852E-3</c:v>
                </c:pt>
                <c:pt idx="390">
                  <c:v>-1.0170217321485953E-2</c:v>
                </c:pt>
                <c:pt idx="391">
                  <c:v>-8.4916675512153404E-3</c:v>
                </c:pt>
                <c:pt idx="392">
                  <c:v>1.9142826757417059E-3</c:v>
                </c:pt>
                <c:pt idx="393">
                  <c:v>-2.6516758591429782E-3</c:v>
                </c:pt>
                <c:pt idx="394">
                  <c:v>1.2022327179046851E-2</c:v>
                </c:pt>
                <c:pt idx="395">
                  <c:v>1.0745755426605878E-3</c:v>
                </c:pt>
                <c:pt idx="396">
                  <c:v>2.7833001988071523E-2</c:v>
                </c:pt>
                <c:pt idx="397">
                  <c:v>-2.094125427091345E-3</c:v>
                </c:pt>
                <c:pt idx="398">
                  <c:v>6.6174037719204004E-4</c:v>
                </c:pt>
                <c:pt idx="399">
                  <c:v>-8.9627281670127141E-3</c:v>
                </c:pt>
                <c:pt idx="400">
                  <c:v>-2.969561989606545E-2</c:v>
                </c:pt>
                <c:pt idx="401">
                  <c:v>4.5812912848924659E-3</c:v>
                </c:pt>
                <c:pt idx="402">
                  <c:v>-4.665959703075268E-3</c:v>
                </c:pt>
                <c:pt idx="403">
                  <c:v>-2.3275497249259296E-3</c:v>
                </c:pt>
                <c:pt idx="404">
                  <c:v>3.2441288913162197E-2</c:v>
                </c:pt>
              </c:numCache>
            </c:numRef>
          </c:xVal>
          <c:yVal>
            <c:numRef>
              <c:f>'statistical functions (orig)'!$E$3:$E$407</c:f>
              <c:numCache>
                <c:formatCode>General</c:formatCode>
                <c:ptCount val="405"/>
                <c:pt idx="0">
                  <c:v>-8.7630067290333132E-3</c:v>
                </c:pt>
                <c:pt idx="1">
                  <c:v>4.2444510790753176E-2</c:v>
                </c:pt>
                <c:pt idx="2">
                  <c:v>-3.3243106731804188E-2</c:v>
                </c:pt>
                <c:pt idx="3">
                  <c:v>9.5751546564118925E-3</c:v>
                </c:pt>
                <c:pt idx="4">
                  <c:v>7.9531132244751598E-2</c:v>
                </c:pt>
                <c:pt idx="5">
                  <c:v>-5.1919825447078058E-2</c:v>
                </c:pt>
                <c:pt idx="6">
                  <c:v>-4.1609806345282149E-2</c:v>
                </c:pt>
                <c:pt idx="7">
                  <c:v>9.3393778073531455E-3</c:v>
                </c:pt>
                <c:pt idx="8">
                  <c:v>-2.7694261829396924E-2</c:v>
                </c:pt>
                <c:pt idx="9">
                  <c:v>4.0121495327102789E-2</c:v>
                </c:pt>
                <c:pt idx="10">
                  <c:v>1.1552158732862028E-2</c:v>
                </c:pt>
                <c:pt idx="11">
                  <c:v>6.4190330146130334E-2</c:v>
                </c:pt>
                <c:pt idx="12">
                  <c:v>2.3859330320081206E-2</c:v>
                </c:pt>
                <c:pt idx="13">
                  <c:v>-4.7414965986395021E-3</c:v>
                </c:pt>
                <c:pt idx="14">
                  <c:v>-7.3186909465727562E-2</c:v>
                </c:pt>
                <c:pt idx="15">
                  <c:v>5.8037016924608636E-2</c:v>
                </c:pt>
                <c:pt idx="16">
                  <c:v>-1.9018338823110513E-2</c:v>
                </c:pt>
                <c:pt idx="17">
                  <c:v>-2.076129491284235E-3</c:v>
                </c:pt>
                <c:pt idx="18">
                  <c:v>5.1049180327868843E-2</c:v>
                </c:pt>
                <c:pt idx="19">
                  <c:v>-5.2096900257571764E-2</c:v>
                </c:pt>
                <c:pt idx="20">
                  <c:v>-1.8876802096985581E-2</c:v>
                </c:pt>
                <c:pt idx="21">
                  <c:v>-7.9705281090289556E-2</c:v>
                </c:pt>
                <c:pt idx="22">
                  <c:v>-4.3878303578389462E-2</c:v>
                </c:pt>
                <c:pt idx="23">
                  <c:v>2.3099745060548245E-2</c:v>
                </c:pt>
                <c:pt idx="24">
                  <c:v>-2.3154566744730667E-2</c:v>
                </c:pt>
                <c:pt idx="25">
                  <c:v>2.9642745220933341E-3</c:v>
                </c:pt>
                <c:pt idx="26">
                  <c:v>6.0611648878960832E-2</c:v>
                </c:pt>
                <c:pt idx="27">
                  <c:v>-3.0891824938066785E-3</c:v>
                </c:pt>
                <c:pt idx="28">
                  <c:v>-2.7284746322923372E-4</c:v>
                </c:pt>
                <c:pt idx="29">
                  <c:v>-2.4831851253031591E-2</c:v>
                </c:pt>
                <c:pt idx="30">
                  <c:v>-2.6452104556582107E-2</c:v>
                </c:pt>
                <c:pt idx="31">
                  <c:v>-1.7812500000000298E-3</c:v>
                </c:pt>
                <c:pt idx="32">
                  <c:v>-4.5475497522221055E-3</c:v>
                </c:pt>
                <c:pt idx="33">
                  <c:v>-2.2963544940289619E-3</c:v>
                </c:pt>
                <c:pt idx="34">
                  <c:v>-1.9021638330757384E-2</c:v>
                </c:pt>
                <c:pt idx="35">
                  <c:v>2.0847414880201857E-2</c:v>
                </c:pt>
                <c:pt idx="36">
                  <c:v>1.3493332268625653E-2</c:v>
                </c:pt>
                <c:pt idx="37">
                  <c:v>-7.8089834140147706E-3</c:v>
                </c:pt>
                <c:pt idx="38">
                  <c:v>-3.3519163763065856E-3</c:v>
                </c:pt>
                <c:pt idx="39">
                  <c:v>1.4458122540753234E-2</c:v>
                </c:pt>
                <c:pt idx="40">
                  <c:v>2.9502599653379546E-2</c:v>
                </c:pt>
                <c:pt idx="41">
                  <c:v>-2.227711233408871E-2</c:v>
                </c:pt>
                <c:pt idx="42">
                  <c:v>-1.4541167066346856E-2</c:v>
                </c:pt>
                <c:pt idx="43">
                  <c:v>2.3239436619718816E-4</c:v>
                </c:pt>
                <c:pt idx="44">
                  <c:v>-1.9010075566750738E-2</c:v>
                </c:pt>
                <c:pt idx="45">
                  <c:v>1.0726332537788416E-2</c:v>
                </c:pt>
                <c:pt idx="46">
                  <c:v>1.543116673395244E-2</c:v>
                </c:pt>
                <c:pt idx="47">
                  <c:v>2.8549788574745001E-2</c:v>
                </c:pt>
                <c:pt idx="48">
                  <c:v>-6.535390199637019E-3</c:v>
                </c:pt>
                <c:pt idx="49">
                  <c:v>-8.927927927927886E-3</c:v>
                </c:pt>
                <c:pt idx="50">
                  <c:v>1.7690654672663595E-2</c:v>
                </c:pt>
                <c:pt idx="51">
                  <c:v>1.1134736842105288E-2</c:v>
                </c:pt>
                <c:pt idx="52">
                  <c:v>2.9837281848074074E-4</c:v>
                </c:pt>
                <c:pt idx="53">
                  <c:v>1.0526665530754851E-2</c:v>
                </c:pt>
                <c:pt idx="54">
                  <c:v>3.1388746365657392E-3</c:v>
                </c:pt>
                <c:pt idx="55">
                  <c:v>1.3293139293139297E-2</c:v>
                </c:pt>
                <c:pt idx="56">
                  <c:v>3.6849462365591439E-2</c:v>
                </c:pt>
                <c:pt idx="57">
                  <c:v>-1.4628318584070852E-2</c:v>
                </c:pt>
                <c:pt idx="58">
                  <c:v>-2.2068721218563463E-4</c:v>
                </c:pt>
                <c:pt idx="59">
                  <c:v>-2.3519083969465646E-2</c:v>
                </c:pt>
                <c:pt idx="60">
                  <c:v>3.8232773335729033E-2</c:v>
                </c:pt>
                <c:pt idx="61">
                  <c:v>2.8620255441621687E-4</c:v>
                </c:pt>
                <c:pt idx="62">
                  <c:v>5.0685538572851144E-3</c:v>
                </c:pt>
                <c:pt idx="63">
                  <c:v>9.9517720131529798E-3</c:v>
                </c:pt>
                <c:pt idx="64">
                  <c:v>1.7595578673602157E-2</c:v>
                </c:pt>
                <c:pt idx="65">
                  <c:v>-3.0396810680512064E-3</c:v>
                </c:pt>
                <c:pt idx="66">
                  <c:v>2.1797388095012752E-2</c:v>
                </c:pt>
                <c:pt idx="67">
                  <c:v>1.4839493136219642E-2</c:v>
                </c:pt>
                <c:pt idx="68">
                  <c:v>4.9453720683331967E-3</c:v>
                </c:pt>
                <c:pt idx="69">
                  <c:v>4.0422133199799759E-2</c:v>
                </c:pt>
                <c:pt idx="70">
                  <c:v>-7.8968949044587039E-3</c:v>
                </c:pt>
                <c:pt idx="71">
                  <c:v>-8.8260869565217268E-3</c:v>
                </c:pt>
                <c:pt idx="72">
                  <c:v>-4.1011426394972315E-2</c:v>
                </c:pt>
                <c:pt idx="73">
                  <c:v>2.013742236024834E-2</c:v>
                </c:pt>
                <c:pt idx="74">
                  <c:v>-2.3860618396820297E-3</c:v>
                </c:pt>
                <c:pt idx="75">
                  <c:v>3.7741721854304695E-2</c:v>
                </c:pt>
                <c:pt idx="76">
                  <c:v>-1.4302934179222831E-2</c:v>
                </c:pt>
                <c:pt idx="77">
                  <c:v>6.0968586387434506E-2</c:v>
                </c:pt>
                <c:pt idx="78">
                  <c:v>-5.8733902172834675E-2</c:v>
                </c:pt>
                <c:pt idx="79">
                  <c:v>-3.9036398467432946E-2</c:v>
                </c:pt>
                <c:pt idx="80">
                  <c:v>2.4882352941176532E-2</c:v>
                </c:pt>
                <c:pt idx="81">
                  <c:v>2.8454399033621867E-2</c:v>
                </c:pt>
                <c:pt idx="82">
                  <c:v>-2.663169796480179E-2</c:v>
                </c:pt>
                <c:pt idx="83">
                  <c:v>1.6017542130678463E-3</c:v>
                </c:pt>
                <c:pt idx="84">
                  <c:v>-4.7114625625531099E-2</c:v>
                </c:pt>
                <c:pt idx="85">
                  <c:v>2.4939885957282283E-2</c:v>
                </c:pt>
                <c:pt idx="86">
                  <c:v>-7.0888677708389872E-2</c:v>
                </c:pt>
                <c:pt idx="87">
                  <c:v>-2.8092161016949217E-2</c:v>
                </c:pt>
                <c:pt idx="88">
                  <c:v>2.1594594594594604E-2</c:v>
                </c:pt>
                <c:pt idx="89">
                  <c:v>-2.7808958445764299E-3</c:v>
                </c:pt>
                <c:pt idx="90">
                  <c:v>1.536695572797819E-2</c:v>
                </c:pt>
                <c:pt idx="91">
                  <c:v>1.0464674414314656E-2</c:v>
                </c:pt>
                <c:pt idx="92">
                  <c:v>4.8136300417246933E-3</c:v>
                </c:pt>
                <c:pt idx="93">
                  <c:v>8.4641354156923809E-3</c:v>
                </c:pt>
                <c:pt idx="94">
                  <c:v>1.0643511955391788E-2</c:v>
                </c:pt>
                <c:pt idx="95">
                  <c:v>3.3857644305772233E-2</c:v>
                </c:pt>
                <c:pt idx="96">
                  <c:v>-4.9541435927329741E-3</c:v>
                </c:pt>
                <c:pt idx="97">
                  <c:v>3.0551069358385023E-2</c:v>
                </c:pt>
                <c:pt idx="98">
                  <c:v>1.3253897550111374E-2</c:v>
                </c:pt>
                <c:pt idx="99">
                  <c:v>-8.5206113010254571E-3</c:v>
                </c:pt>
                <c:pt idx="100">
                  <c:v>-1.9378645575877543E-2</c:v>
                </c:pt>
                <c:pt idx="101">
                  <c:v>-4.3850356294536756E-2</c:v>
                </c:pt>
                <c:pt idx="102">
                  <c:v>-9.9152765997549651E-3</c:v>
                </c:pt>
                <c:pt idx="103">
                  <c:v>2.9907857765720441E-2</c:v>
                </c:pt>
                <c:pt idx="104">
                  <c:v>-1.1137275607180655E-2</c:v>
                </c:pt>
                <c:pt idx="105">
                  <c:v>2.1631527383168508E-2</c:v>
                </c:pt>
                <c:pt idx="106">
                  <c:v>-4.0092818759159873E-3</c:v>
                </c:pt>
                <c:pt idx="107">
                  <c:v>-3.1879522785173832E-5</c:v>
                </c:pt>
                <c:pt idx="108">
                  <c:v>1.3384783039429447E-2</c:v>
                </c:pt>
                <c:pt idx="109">
                  <c:v>4.1851006844554131E-4</c:v>
                </c:pt>
                <c:pt idx="110">
                  <c:v>-2.8518518518518706E-3</c:v>
                </c:pt>
                <c:pt idx="111">
                  <c:v>2.4524369237004833E-2</c:v>
                </c:pt>
                <c:pt idx="112">
                  <c:v>3.6935010482180196E-2</c:v>
                </c:pt>
                <c:pt idx="113">
                  <c:v>-4.6962233828846893E-2</c:v>
                </c:pt>
                <c:pt idx="114">
                  <c:v>-9.2245040374838022E-3</c:v>
                </c:pt>
                <c:pt idx="115">
                  <c:v>1.5698714704989375E-2</c:v>
                </c:pt>
                <c:pt idx="116">
                  <c:v>5.0265755746213399E-2</c:v>
                </c:pt>
                <c:pt idx="117">
                  <c:v>-2.1692163791311607E-2</c:v>
                </c:pt>
                <c:pt idx="118">
                  <c:v>-2.4385210049842378E-2</c:v>
                </c:pt>
                <c:pt idx="119">
                  <c:v>2.4765146783260462E-2</c:v>
                </c:pt>
                <c:pt idx="120">
                  <c:v>2.8272202629047883E-2</c:v>
                </c:pt>
                <c:pt idx="121">
                  <c:v>-1.5043047056341092E-2</c:v>
                </c:pt>
                <c:pt idx="122">
                  <c:v>3.3109840059316279E-3</c:v>
                </c:pt>
                <c:pt idx="123">
                  <c:v>2.280694730007575E-2</c:v>
                </c:pt>
                <c:pt idx="124">
                  <c:v>-5.3867212761371528E-3</c:v>
                </c:pt>
                <c:pt idx="125">
                  <c:v>2.5592339110277043E-2</c:v>
                </c:pt>
                <c:pt idx="126">
                  <c:v>7.4427141268075371E-3</c:v>
                </c:pt>
                <c:pt idx="127">
                  <c:v>4.4886442641946807E-2</c:v>
                </c:pt>
                <c:pt idx="128">
                  <c:v>7.6207341269841231E-2</c:v>
                </c:pt>
                <c:pt idx="129">
                  <c:v>-2.3710711683264555E-2</c:v>
                </c:pt>
                <c:pt idx="130">
                  <c:v>-2.5299287410926363E-2</c:v>
                </c:pt>
                <c:pt idx="131">
                  <c:v>-3.3465276131783824E-3</c:v>
                </c:pt>
                <c:pt idx="132">
                  <c:v>-3.0187817258883396E-2</c:v>
                </c:pt>
                <c:pt idx="133">
                  <c:v>5.1252900232019068E-3</c:v>
                </c:pt>
                <c:pt idx="134">
                  <c:v>2.2992413466097723E-2</c:v>
                </c:pt>
                <c:pt idx="135">
                  <c:v>4.2371118777723059E-2</c:v>
                </c:pt>
                <c:pt idx="136">
                  <c:v>2.808110781404566E-3</c:v>
                </c:pt>
                <c:pt idx="137">
                  <c:v>-5.1477763359679143E-2</c:v>
                </c:pt>
                <c:pt idx="138">
                  <c:v>6.2696493198552375E-2</c:v>
                </c:pt>
                <c:pt idx="139">
                  <c:v>1.4592962916086437E-2</c:v>
                </c:pt>
                <c:pt idx="140">
                  <c:v>-6.2651467439223457E-3</c:v>
                </c:pt>
                <c:pt idx="141">
                  <c:v>1.53108781797264E-2</c:v>
                </c:pt>
                <c:pt idx="142">
                  <c:v>1.9190054673262329E-2</c:v>
                </c:pt>
                <c:pt idx="143">
                  <c:v>3.4779569892472932E-2</c:v>
                </c:pt>
                <c:pt idx="144">
                  <c:v>6.9313170313170289E-2</c:v>
                </c:pt>
                <c:pt idx="145">
                  <c:v>1.5768292682927013E-2</c:v>
                </c:pt>
                <c:pt idx="146">
                  <c:v>0.11342538868408392</c:v>
                </c:pt>
                <c:pt idx="147">
                  <c:v>-7.546204423191874E-2</c:v>
                </c:pt>
                <c:pt idx="148">
                  <c:v>-5.0600456621004521E-2</c:v>
                </c:pt>
                <c:pt idx="149">
                  <c:v>-7.1925110132158576E-2</c:v>
                </c:pt>
                <c:pt idx="150">
                  <c:v>-5.4372285024768298E-2</c:v>
                </c:pt>
                <c:pt idx="151">
                  <c:v>5.401467057882102E-2</c:v>
                </c:pt>
                <c:pt idx="152">
                  <c:v>-4.6554565997607338E-3</c:v>
                </c:pt>
                <c:pt idx="153">
                  <c:v>-2.6285714285714232E-2</c:v>
                </c:pt>
                <c:pt idx="154">
                  <c:v>-5.065277777777779E-2</c:v>
                </c:pt>
                <c:pt idx="155">
                  <c:v>-4.6882352941176542E-2</c:v>
                </c:pt>
                <c:pt idx="156">
                  <c:v>7.2193916349809886E-2</c:v>
                </c:pt>
                <c:pt idx="157">
                  <c:v>-1.3814731304020944E-2</c:v>
                </c:pt>
                <c:pt idx="158">
                  <c:v>-2.1012388937554517E-3</c:v>
                </c:pt>
                <c:pt idx="159">
                  <c:v>1.2375554148194974E-2</c:v>
                </c:pt>
                <c:pt idx="160">
                  <c:v>-2.7381505748547381E-2</c:v>
                </c:pt>
                <c:pt idx="161">
                  <c:v>0.145204481792717</c:v>
                </c:pt>
                <c:pt idx="162">
                  <c:v>-9.1228850604268386E-2</c:v>
                </c:pt>
                <c:pt idx="163">
                  <c:v>-8.5836260085429536E-2</c:v>
                </c:pt>
                <c:pt idx="164">
                  <c:v>-3.4655394524959707E-2</c:v>
                </c:pt>
                <c:pt idx="165">
                  <c:v>0.12272360844529739</c:v>
                </c:pt>
                <c:pt idx="166">
                  <c:v>-7.3816346038953179E-2</c:v>
                </c:pt>
                <c:pt idx="167">
                  <c:v>5.7411979363281726E-2</c:v>
                </c:pt>
                <c:pt idx="168">
                  <c:v>-0.2187129592248688</c:v>
                </c:pt>
                <c:pt idx="169">
                  <c:v>-9.6594876048290562E-2</c:v>
                </c:pt>
                <c:pt idx="170">
                  <c:v>-3.0017496635262431E-2</c:v>
                </c:pt>
                <c:pt idx="171">
                  <c:v>-1.1944301323620767E-2</c:v>
                </c:pt>
                <c:pt idx="172">
                  <c:v>1.3755131436802258E-2</c:v>
                </c:pt>
                <c:pt idx="173">
                  <c:v>-3.8310836667246537E-2</c:v>
                </c:pt>
                <c:pt idx="174">
                  <c:v>-8.2230862277517715E-3</c:v>
                </c:pt>
                <c:pt idx="175">
                  <c:v>-5.4488426125118223E-3</c:v>
                </c:pt>
                <c:pt idx="176">
                  <c:v>5.8577366005714681E-3</c:v>
                </c:pt>
                <c:pt idx="177">
                  <c:v>2.6932167273372987E-2</c:v>
                </c:pt>
                <c:pt idx="178">
                  <c:v>4.9900017853954605E-3</c:v>
                </c:pt>
                <c:pt idx="179">
                  <c:v>-5.4011736463057099E-3</c:v>
                </c:pt>
                <c:pt idx="180">
                  <c:v>1.8003256150506478E-2</c:v>
                </c:pt>
                <c:pt idx="181">
                  <c:v>-2.2461511174175268E-2</c:v>
                </c:pt>
                <c:pt idx="182">
                  <c:v>-1.1531400966183471E-2</c:v>
                </c:pt>
                <c:pt idx="183">
                  <c:v>-3.4898016514854906E-2</c:v>
                </c:pt>
                <c:pt idx="184">
                  <c:v>-3.2561104680006607E-2</c:v>
                </c:pt>
                <c:pt idx="185">
                  <c:v>-2.181134880647518E-3</c:v>
                </c:pt>
                <c:pt idx="186">
                  <c:v>-3.2763856581374907E-2</c:v>
                </c:pt>
                <c:pt idx="187">
                  <c:v>2.0591559663040864E-2</c:v>
                </c:pt>
                <c:pt idx="188">
                  <c:v>-3.9628472222222245E-2</c:v>
                </c:pt>
                <c:pt idx="189">
                  <c:v>2.8777921867401558E-2</c:v>
                </c:pt>
                <c:pt idx="190">
                  <c:v>-2.1302307080350105E-2</c:v>
                </c:pt>
                <c:pt idx="191">
                  <c:v>1.3990726554310117E-2</c:v>
                </c:pt>
                <c:pt idx="192">
                  <c:v>7.9423624095601962E-3</c:v>
                </c:pt>
                <c:pt idx="193">
                  <c:v>4.1057731262660373E-2</c:v>
                </c:pt>
                <c:pt idx="194">
                  <c:v>-2.9223684210526232E-2</c:v>
                </c:pt>
                <c:pt idx="195">
                  <c:v>4.4009416195856889E-2</c:v>
                </c:pt>
                <c:pt idx="196">
                  <c:v>-5.7813858348249019E-3</c:v>
                </c:pt>
                <c:pt idx="197">
                  <c:v>2.5499083529719874E-2</c:v>
                </c:pt>
                <c:pt idx="198">
                  <c:v>-1.7675534234628328E-3</c:v>
                </c:pt>
                <c:pt idx="199">
                  <c:v>-3.4849015132301979E-2</c:v>
                </c:pt>
                <c:pt idx="200">
                  <c:v>-1.5589589589589493E-2</c:v>
                </c:pt>
                <c:pt idx="201">
                  <c:v>2.9598158225198146E-3</c:v>
                </c:pt>
                <c:pt idx="202">
                  <c:v>1.6114436320353667E-2</c:v>
                </c:pt>
                <c:pt idx="203">
                  <c:v>-5.2353541903063627E-2</c:v>
                </c:pt>
                <c:pt idx="204">
                  <c:v>5.306462585034015E-2</c:v>
                </c:pt>
                <c:pt idx="205">
                  <c:v>7.1984065792854409E-3</c:v>
                </c:pt>
                <c:pt idx="206">
                  <c:v>-6.4488860187277952E-2</c:v>
                </c:pt>
                <c:pt idx="207">
                  <c:v>-1.0070530782163169E-2</c:v>
                </c:pt>
                <c:pt idx="208">
                  <c:v>-4.5692780337941573E-2</c:v>
                </c:pt>
                <c:pt idx="209">
                  <c:v>-7.2165877501146327E-3</c:v>
                </c:pt>
                <c:pt idx="210">
                  <c:v>1.2091190108191586E-2</c:v>
                </c:pt>
                <c:pt idx="211">
                  <c:v>-2.8274097520536529E-2</c:v>
                </c:pt>
                <c:pt idx="212">
                  <c:v>1.566284140463613E-2</c:v>
                </c:pt>
                <c:pt idx="213">
                  <c:v>3.3545884952260747E-2</c:v>
                </c:pt>
                <c:pt idx="214">
                  <c:v>-1.3528278336843697E-2</c:v>
                </c:pt>
                <c:pt idx="215">
                  <c:v>3.9130230371414547E-3</c:v>
                </c:pt>
                <c:pt idx="216">
                  <c:v>-4.5019858582819268E-2</c:v>
                </c:pt>
                <c:pt idx="217">
                  <c:v>-1.8346561042422414E-2</c:v>
                </c:pt>
                <c:pt idx="218">
                  <c:v>2.8004559270516712E-2</c:v>
                </c:pt>
                <c:pt idx="219">
                  <c:v>-4.7817024372499052E-2</c:v>
                </c:pt>
                <c:pt idx="220">
                  <c:v>2.371524483689603E-3</c:v>
                </c:pt>
                <c:pt idx="221">
                  <c:v>2.2531604054859908E-2</c:v>
                </c:pt>
                <c:pt idx="222">
                  <c:v>3.4454422990569623E-3</c:v>
                </c:pt>
                <c:pt idx="223">
                  <c:v>2.7027628549501092E-2</c:v>
                </c:pt>
                <c:pt idx="224">
                  <c:v>2.0254791519987599E-2</c:v>
                </c:pt>
                <c:pt idx="225">
                  <c:v>-1.2327036234128199E-2</c:v>
                </c:pt>
                <c:pt idx="226">
                  <c:v>-6.4237288135594473E-3</c:v>
                </c:pt>
                <c:pt idx="227">
                  <c:v>2.6447883765003254E-2</c:v>
                </c:pt>
                <c:pt idx="228">
                  <c:v>-1E-3</c:v>
                </c:pt>
                <c:pt idx="229">
                  <c:v>5.9930069930069678E-3</c:v>
                </c:pt>
                <c:pt idx="230">
                  <c:v>-1.0961414284589265E-2</c:v>
                </c:pt>
                <c:pt idx="231">
                  <c:v>-6.1105709819102356E-2</c:v>
                </c:pt>
                <c:pt idx="232">
                  <c:v>-1.0578628883477062E-2</c:v>
                </c:pt>
                <c:pt idx="233">
                  <c:v>1.2475760065735302E-2</c:v>
                </c:pt>
                <c:pt idx="234">
                  <c:v>1.7634153752658921E-2</c:v>
                </c:pt>
                <c:pt idx="235">
                  <c:v>-1.9184060721063759E-3</c:v>
                </c:pt>
                <c:pt idx="236">
                  <c:v>-1.9066442702500842E-2</c:v>
                </c:pt>
                <c:pt idx="237">
                  <c:v>1.8557784362890149E-2</c:v>
                </c:pt>
                <c:pt idx="238">
                  <c:v>-2.2711604349768922E-2</c:v>
                </c:pt>
                <c:pt idx="239">
                  <c:v>1.6309729157209733E-2</c:v>
                </c:pt>
                <c:pt idx="240">
                  <c:v>-7.6997518610422023E-3</c:v>
                </c:pt>
                <c:pt idx="241">
                  <c:v>1.1887029288703103E-2</c:v>
                </c:pt>
                <c:pt idx="242">
                  <c:v>-1.4182509505704373E-3</c:v>
                </c:pt>
                <c:pt idx="243">
                  <c:v>9.215672730063771E-3</c:v>
                </c:pt>
                <c:pt idx="244">
                  <c:v>5.7104247104246431E-3</c:v>
                </c:pt>
                <c:pt idx="245">
                  <c:v>2.4019744116253315E-2</c:v>
                </c:pt>
                <c:pt idx="246">
                  <c:v>7.227243793761916E-3</c:v>
                </c:pt>
                <c:pt idx="247">
                  <c:v>1.6336135132950808E-2</c:v>
                </c:pt>
                <c:pt idx="248">
                  <c:v>-1.1653113494477296E-2</c:v>
                </c:pt>
                <c:pt idx="249">
                  <c:v>3.7546930660260165E-2</c:v>
                </c:pt>
                <c:pt idx="250">
                  <c:v>-1.4234571943034985E-2</c:v>
                </c:pt>
                <c:pt idx="251">
                  <c:v>1.5726215205650304E-2</c:v>
                </c:pt>
                <c:pt idx="252">
                  <c:v>-5.1241852351122087E-2</c:v>
                </c:pt>
                <c:pt idx="253">
                  <c:v>-4.2179000632511466E-3</c:v>
                </c:pt>
                <c:pt idx="254">
                  <c:v>1.264764267990072E-2</c:v>
                </c:pt>
                <c:pt idx="255">
                  <c:v>-7.5642902609802673E-3</c:v>
                </c:pt>
                <c:pt idx="256">
                  <c:v>1.9687418936446242E-2</c:v>
                </c:pt>
                <c:pt idx="257">
                  <c:v>-6.2359822509076551E-3</c:v>
                </c:pt>
                <c:pt idx="258">
                  <c:v>-4.2738095238094385E-3</c:v>
                </c:pt>
                <c:pt idx="259">
                  <c:v>2.0101819970486868E-2</c:v>
                </c:pt>
                <c:pt idx="260">
                  <c:v>-9.3231632902122837E-3</c:v>
                </c:pt>
                <c:pt idx="261">
                  <c:v>5.7534381139489202E-3</c:v>
                </c:pt>
                <c:pt idx="262">
                  <c:v>-1.3287518212724711E-2</c:v>
                </c:pt>
                <c:pt idx="263">
                  <c:v>1.2337702769129974E-2</c:v>
                </c:pt>
                <c:pt idx="264">
                  <c:v>8.4529829780202181E-3</c:v>
                </c:pt>
                <c:pt idx="265">
                  <c:v>-2.0896483407627951E-3</c:v>
                </c:pt>
                <c:pt idx="266">
                  <c:v>-1.5445544554455652E-3</c:v>
                </c:pt>
                <c:pt idx="267">
                  <c:v>1.6425194870505411E-2</c:v>
                </c:pt>
                <c:pt idx="268">
                  <c:v>1.262749257530767E-2</c:v>
                </c:pt>
                <c:pt idx="269">
                  <c:v>-1.1904813912459108E-2</c:v>
                </c:pt>
                <c:pt idx="270">
                  <c:v>7.5682838032342893E-3</c:v>
                </c:pt>
                <c:pt idx="271">
                  <c:v>6.7896209615866932E-4</c:v>
                </c:pt>
                <c:pt idx="272">
                  <c:v>1.2215480992019277E-2</c:v>
                </c:pt>
                <c:pt idx="273">
                  <c:v>1.0831034781854407E-2</c:v>
                </c:pt>
                <c:pt idx="274">
                  <c:v>1.6643429981492978E-2</c:v>
                </c:pt>
                <c:pt idx="275">
                  <c:v>-5.0565457897971894E-3</c:v>
                </c:pt>
                <c:pt idx="276">
                  <c:v>1.8062081286288501E-2</c:v>
                </c:pt>
                <c:pt idx="277">
                  <c:v>-1.0545736296821078E-2</c:v>
                </c:pt>
                <c:pt idx="278">
                  <c:v>1.2608247422680508E-2</c:v>
                </c:pt>
                <c:pt idx="279">
                  <c:v>-8.3463935886019594E-3</c:v>
                </c:pt>
                <c:pt idx="280">
                  <c:v>3.0849001282756063E-2</c:v>
                </c:pt>
                <c:pt idx="281">
                  <c:v>-1.1185185185185149E-2</c:v>
                </c:pt>
                <c:pt idx="282">
                  <c:v>8.0032733224215218E-4</c:v>
                </c:pt>
                <c:pt idx="283">
                  <c:v>3.483701060933244E-2</c:v>
                </c:pt>
                <c:pt idx="284">
                  <c:v>2.8345581307707281E-3</c:v>
                </c:pt>
                <c:pt idx="285">
                  <c:v>-2.7893382352941146E-2</c:v>
                </c:pt>
                <c:pt idx="286">
                  <c:v>-6.7328335009601186E-3</c:v>
                </c:pt>
                <c:pt idx="287">
                  <c:v>2.4100533059010543E-2</c:v>
                </c:pt>
                <c:pt idx="288">
                  <c:v>-2.8485668938473705E-3</c:v>
                </c:pt>
                <c:pt idx="289">
                  <c:v>-2.3334576650503079E-3</c:v>
                </c:pt>
                <c:pt idx="290">
                  <c:v>-3.2098223994200842E-2</c:v>
                </c:pt>
                <c:pt idx="291">
                  <c:v>4.3082035873622995E-3</c:v>
                </c:pt>
                <c:pt idx="292">
                  <c:v>1.0026301269082251E-2</c:v>
                </c:pt>
                <c:pt idx="293">
                  <c:v>-1.920566157185492E-2</c:v>
                </c:pt>
                <c:pt idx="294">
                  <c:v>-2.8262303757276439E-2</c:v>
                </c:pt>
                <c:pt idx="295">
                  <c:v>7.8015647226172711E-3</c:v>
                </c:pt>
                <c:pt idx="296">
                  <c:v>1.7450980392156976E-3</c:v>
                </c:pt>
                <c:pt idx="297">
                  <c:v>1.9777333817653453E-2</c:v>
                </c:pt>
                <c:pt idx="298">
                  <c:v>-8.0468284760443314E-3</c:v>
                </c:pt>
                <c:pt idx="299">
                  <c:v>-3.376879445394746E-3</c:v>
                </c:pt>
                <c:pt idx="300">
                  <c:v>-4.2585278276482379E-3</c:v>
                </c:pt>
                <c:pt idx="301">
                  <c:v>-4.4451901565994972E-3</c:v>
                </c:pt>
                <c:pt idx="302">
                  <c:v>2.0783172111699236E-2</c:v>
                </c:pt>
                <c:pt idx="303">
                  <c:v>-2.4035727305869543E-3</c:v>
                </c:pt>
                <c:pt idx="304">
                  <c:v>-6.5857816467174693E-3</c:v>
                </c:pt>
                <c:pt idx="305">
                  <c:v>4.1106859797759463E-3</c:v>
                </c:pt>
                <c:pt idx="306">
                  <c:v>1.7856560415122257E-2</c:v>
                </c:pt>
                <c:pt idx="307">
                  <c:v>2.2713754646840911E-3</c:v>
                </c:pt>
                <c:pt idx="308">
                  <c:v>-2.0481467956910838E-2</c:v>
                </c:pt>
                <c:pt idx="309">
                  <c:v>2.1440614811364819E-2</c:v>
                </c:pt>
                <c:pt idx="310">
                  <c:v>-2.4073415412676817E-2</c:v>
                </c:pt>
                <c:pt idx="311">
                  <c:v>1.0100502512563102E-3</c:v>
                </c:pt>
                <c:pt idx="312">
                  <c:v>3.373138548539123E-2</c:v>
                </c:pt>
                <c:pt idx="313">
                  <c:v>-2.055193482688393E-2</c:v>
                </c:pt>
                <c:pt idx="314">
                  <c:v>2.4732540861811675E-3</c:v>
                </c:pt>
                <c:pt idx="315">
                  <c:v>5.1636159880464085E-3</c:v>
                </c:pt>
                <c:pt idx="316">
                  <c:v>-5.6033665023714607E-3</c:v>
                </c:pt>
                <c:pt idx="317">
                  <c:v>-3.3478099480327059E-3</c:v>
                </c:pt>
                <c:pt idx="318">
                  <c:v>1.6526161968511487E-2</c:v>
                </c:pt>
                <c:pt idx="319">
                  <c:v>1.1162806214850791E-2</c:v>
                </c:pt>
                <c:pt idx="320">
                  <c:v>1.3877789585547199E-2</c:v>
                </c:pt>
                <c:pt idx="321">
                  <c:v>2.0230920728705158E-2</c:v>
                </c:pt>
                <c:pt idx="322">
                  <c:v>1.4599720363527437E-2</c:v>
                </c:pt>
                <c:pt idx="323">
                  <c:v>-6.0303211054777688E-3</c:v>
                </c:pt>
                <c:pt idx="324">
                  <c:v>-9.6793569385540679E-3</c:v>
                </c:pt>
                <c:pt idx="325">
                  <c:v>-3.1690316395014351E-2</c:v>
                </c:pt>
                <c:pt idx="326">
                  <c:v>1.3532737517000189E-2</c:v>
                </c:pt>
                <c:pt idx="327">
                  <c:v>-1.9387620594135069E-2</c:v>
                </c:pt>
                <c:pt idx="328">
                  <c:v>-6.0204430921365834E-3</c:v>
                </c:pt>
                <c:pt idx="329">
                  <c:v>1.9998062015503863E-2</c:v>
                </c:pt>
                <c:pt idx="330">
                  <c:v>1.2705484155793149E-2</c:v>
                </c:pt>
                <c:pt idx="331">
                  <c:v>-1.6323594853439077E-2</c:v>
                </c:pt>
                <c:pt idx="332">
                  <c:v>-6.2950803889477236E-3</c:v>
                </c:pt>
                <c:pt idx="333">
                  <c:v>5.9082144234483486E-4</c:v>
                </c:pt>
                <c:pt idx="334">
                  <c:v>-8.583301417081567E-3</c:v>
                </c:pt>
                <c:pt idx="335">
                  <c:v>6.8776371308013279E-4</c:v>
                </c:pt>
                <c:pt idx="336">
                  <c:v>5.3657407407406805E-3</c:v>
                </c:pt>
                <c:pt idx="337">
                  <c:v>1.2750000000000015E-2</c:v>
                </c:pt>
                <c:pt idx="338">
                  <c:v>1.5463475071860498E-2</c:v>
                </c:pt>
                <c:pt idx="339">
                  <c:v>4.0383351588170182E-3</c:v>
                </c:pt>
                <c:pt idx="340">
                  <c:v>-2.2583365872705881E-2</c:v>
                </c:pt>
                <c:pt idx="341">
                  <c:v>1.4131123206333508E-2</c:v>
                </c:pt>
                <c:pt idx="342">
                  <c:v>-5.6439956439965108E-4</c:v>
                </c:pt>
                <c:pt idx="343">
                  <c:v>-1.8705114254624407E-3</c:v>
                </c:pt>
                <c:pt idx="344">
                  <c:v>9.4353904533653228E-3</c:v>
                </c:pt>
                <c:pt idx="345">
                  <c:v>3.1339638157894728E-2</c:v>
                </c:pt>
                <c:pt idx="346">
                  <c:v>-1.3851772833485789E-2</c:v>
                </c:pt>
                <c:pt idx="347">
                  <c:v>1.1660569314561761E-2</c:v>
                </c:pt>
                <c:pt idx="348">
                  <c:v>6.9822972416638818E-4</c:v>
                </c:pt>
                <c:pt idx="349">
                  <c:v>1.2755731554814541E-2</c:v>
                </c:pt>
                <c:pt idx="350">
                  <c:v>-3.6927419354838814E-2</c:v>
                </c:pt>
                <c:pt idx="351">
                  <c:v>4.3484602917342428E-3</c:v>
                </c:pt>
                <c:pt idx="352">
                  <c:v>1.6807473598699674E-3</c:v>
                </c:pt>
                <c:pt idx="353">
                  <c:v>-1.3915203211239357E-2</c:v>
                </c:pt>
                <c:pt idx="354">
                  <c:v>-1.365747445689908E-2</c:v>
                </c:pt>
                <c:pt idx="355">
                  <c:v>-2.1978884888586101E-2</c:v>
                </c:pt>
                <c:pt idx="356">
                  <c:v>1.0791896144767783E-2</c:v>
                </c:pt>
                <c:pt idx="357">
                  <c:v>8.4931058426743894E-3</c:v>
                </c:pt>
                <c:pt idx="358">
                  <c:v>-4.480668446553867E-3</c:v>
                </c:pt>
                <c:pt idx="359">
                  <c:v>3.9165673420737731E-3</c:v>
                </c:pt>
                <c:pt idx="360">
                  <c:v>2.5289026746669475E-2</c:v>
                </c:pt>
                <c:pt idx="361">
                  <c:v>5.0742407199099214E-3</c:v>
                </c:pt>
                <c:pt idx="362">
                  <c:v>-1.4554186445813543E-2</c:v>
                </c:pt>
                <c:pt idx="363">
                  <c:v>-2.8854607783827574E-3</c:v>
                </c:pt>
                <c:pt idx="364">
                  <c:v>-2.3063037249283529E-2</c:v>
                </c:pt>
                <c:pt idx="365">
                  <c:v>-1.298328883615334E-4</c:v>
                </c:pt>
                <c:pt idx="366">
                  <c:v>1.1207558488302335E-2</c:v>
                </c:pt>
                <c:pt idx="367">
                  <c:v>5.3046757164403472E-3</c:v>
                </c:pt>
                <c:pt idx="368">
                  <c:v>-3.3594929067308076E-4</c:v>
                </c:pt>
                <c:pt idx="369">
                  <c:v>7.3637469586374698E-3</c:v>
                </c:pt>
                <c:pt idx="370">
                  <c:v>7.7676272225628588E-3</c:v>
                </c:pt>
                <c:pt idx="371">
                  <c:v>-1.0472191267348739E-2</c:v>
                </c:pt>
                <c:pt idx="372">
                  <c:v>1.3108352144469527E-2</c:v>
                </c:pt>
                <c:pt idx="373">
                  <c:v>3.8640693100882334E-2</c:v>
                </c:pt>
                <c:pt idx="374">
                  <c:v>3.1133479212253679E-2</c:v>
                </c:pt>
                <c:pt idx="375">
                  <c:v>-1.3610858749729473E-2</c:v>
                </c:pt>
                <c:pt idx="376">
                  <c:v>-1.3118943202481564E-2</c:v>
                </c:pt>
                <c:pt idx="377">
                  <c:v>-1.2065226598898807E-2</c:v>
                </c:pt>
                <c:pt idx="378">
                  <c:v>2.0615201900237447E-2</c:v>
                </c:pt>
                <c:pt idx="379">
                  <c:v>-1.7494735722641673E-2</c:v>
                </c:pt>
                <c:pt idx="380">
                  <c:v>4.5258657545959686E-3</c:v>
                </c:pt>
                <c:pt idx="381">
                  <c:v>8.2476826902349795E-3</c:v>
                </c:pt>
                <c:pt idx="382">
                  <c:v>5.5596877371787588E-3</c:v>
                </c:pt>
                <c:pt idx="383">
                  <c:v>8.6248496117247823E-3</c:v>
                </c:pt>
                <c:pt idx="384">
                  <c:v>3.2855693348365328E-2</c:v>
                </c:pt>
                <c:pt idx="385">
                  <c:v>2.4833748020809915E-3</c:v>
                </c:pt>
                <c:pt idx="386">
                  <c:v>-4.0576973397296087E-2</c:v>
                </c:pt>
                <c:pt idx="387">
                  <c:v>1.7908727958300952E-2</c:v>
                </c:pt>
                <c:pt idx="388">
                  <c:v>-1.8408862693735029E-2</c:v>
                </c:pt>
                <c:pt idx="389">
                  <c:v>-1.0993510707332774E-2</c:v>
                </c:pt>
                <c:pt idx="390">
                  <c:v>-1.2187239053634551E-2</c:v>
                </c:pt>
                <c:pt idx="391">
                  <c:v>-1.0340834306336876E-2</c:v>
                </c:pt>
                <c:pt idx="392">
                  <c:v>1.1057109433158766E-3</c:v>
                </c:pt>
                <c:pt idx="393">
                  <c:v>-3.9168434450572763E-3</c:v>
                </c:pt>
                <c:pt idx="394">
                  <c:v>1.2224559896951537E-2</c:v>
                </c:pt>
                <c:pt idx="395">
                  <c:v>1.8203309692664668E-4</c:v>
                </c:pt>
                <c:pt idx="396">
                  <c:v>2.9616302186878676E-2</c:v>
                </c:pt>
                <c:pt idx="397">
                  <c:v>-3.3035379698004796E-3</c:v>
                </c:pt>
                <c:pt idx="398">
                  <c:v>-2.7208558508875591E-4</c:v>
                </c:pt>
                <c:pt idx="399">
                  <c:v>-1.0859000983713986E-2</c:v>
                </c:pt>
                <c:pt idx="400">
                  <c:v>-3.3665181885671996E-2</c:v>
                </c:pt>
                <c:pt idx="401">
                  <c:v>4.0394204133817127E-3</c:v>
                </c:pt>
                <c:pt idx="402">
                  <c:v>-6.1325556733827953E-3</c:v>
                </c:pt>
                <c:pt idx="403">
                  <c:v>-3.5603046974185229E-3</c:v>
                </c:pt>
                <c:pt idx="404">
                  <c:v>3.4685417804478418E-2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B4-4267-A627-6C423EF76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800592"/>
        <c:axId val="477792720"/>
      </c:scatterChart>
      <c:valAx>
        <c:axId val="47780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92720"/>
        <c:crosses val="autoZero"/>
        <c:crossBetween val="midCat"/>
      </c:valAx>
      <c:valAx>
        <c:axId val="47779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80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79513</xdr:colOff>
      <xdr:row>25</xdr:row>
      <xdr:rowOff>56322</xdr:rowOff>
    </xdr:from>
    <xdr:to>
      <xdr:col>13</xdr:col>
      <xdr:colOff>708992</xdr:colOff>
      <xdr:row>39</xdr:row>
      <xdr:rowOff>168965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410C51-872D-4B98-94D8-F5C750AD7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46</xdr:row>
      <xdr:rowOff>0</xdr:rowOff>
    </xdr:from>
    <xdr:to>
      <xdr:col>14</xdr:col>
      <xdr:colOff>0</xdr:colOff>
      <xdr:row>60</xdr:row>
      <xdr:rowOff>145774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A1F6F9-8699-4E04-A7BE-7B5A177AE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79512</xdr:colOff>
      <xdr:row>25</xdr:row>
      <xdr:rowOff>56322</xdr:rowOff>
    </xdr:from>
    <xdr:to>
      <xdr:col>14</xdr:col>
      <xdr:colOff>79512</xdr:colOff>
      <xdr:row>39</xdr:row>
      <xdr:rowOff>168965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F1352-2C07-4A64-8763-C75DC1856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46</xdr:row>
      <xdr:rowOff>0</xdr:rowOff>
    </xdr:from>
    <xdr:to>
      <xdr:col>14</xdr:col>
      <xdr:colOff>0</xdr:colOff>
      <xdr:row>60</xdr:row>
      <xdr:rowOff>145774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2CC824-0C54-43A4-91D4-7D8DDF067A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PL" connectionId="1" xr16:uid="{00000000-0016-0000-03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FT" connectionId="2" xr16:uid="{00000000-0016-0000-03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Y_1" connectionId="3" xr16:uid="{00000000-0016-0000-03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2518-C15C-4BC5-A030-3F97FC8F0B08}">
  <dimension ref="A1:U407"/>
  <sheetViews>
    <sheetView showGridLines="0" topLeftCell="A5" zoomScale="115" zoomScaleNormal="115" workbookViewId="0">
      <selection activeCell="S7" sqref="S6:S7"/>
    </sheetView>
  </sheetViews>
  <sheetFormatPr defaultRowHeight="14.4" x14ac:dyDescent="0.3"/>
  <cols>
    <col min="1" max="1" width="11" bestFit="1" customWidth="1"/>
    <col min="9" max="9" width="17.44140625" bestFit="1" customWidth="1"/>
    <col min="10" max="10" width="13.109375" bestFit="1" customWidth="1"/>
    <col min="14" max="14" width="14.5546875" customWidth="1"/>
    <col min="15" max="15" width="10.44140625" bestFit="1" customWidth="1"/>
    <col min="16" max="17" width="9.5546875" customWidth="1"/>
    <col min="18" max="18" width="20" customWidth="1"/>
  </cols>
  <sheetData>
    <row r="1" spans="1:18" x14ac:dyDescent="0.3">
      <c r="A1" t="s">
        <v>83</v>
      </c>
    </row>
    <row r="2" spans="1:18" s="1" customFormat="1" x14ac:dyDescent="0.3">
      <c r="A2" s="1" t="str">
        <f>lookups!F3</f>
        <v>Date</v>
      </c>
      <c r="B2" s="1" t="str">
        <f>lookups!G3</f>
        <v>MSFT</v>
      </c>
      <c r="C2" s="1" t="str">
        <f>lookups!H3</f>
        <v>AAPL</v>
      </c>
      <c r="D2" s="1" t="str">
        <f>lookups!I3</f>
        <v>SPY</v>
      </c>
      <c r="E2" s="1" t="s">
        <v>72</v>
      </c>
      <c r="I2" s="9" t="s">
        <v>14</v>
      </c>
      <c r="J2" s="9">
        <v>52</v>
      </c>
      <c r="N2"/>
      <c r="O2"/>
      <c r="P2"/>
      <c r="Q2"/>
      <c r="R2"/>
    </row>
    <row r="3" spans="1:18" x14ac:dyDescent="0.3">
      <c r="A3" s="5">
        <f>lookups!F4</f>
        <v>40904</v>
      </c>
      <c r="B3">
        <f>lookups!G4</f>
        <v>-2.8271405492730321E-3</v>
      </c>
      <c r="C3">
        <f>lookups!H4</f>
        <v>4.1299138326620216E-3</v>
      </c>
      <c r="D3">
        <f>lookups!I4</f>
        <v>-7.0572788445757376E-3</v>
      </c>
      <c r="E3">
        <f>D3*$F$3+$F$4</f>
        <v>-8.7630067290333132E-3</v>
      </c>
      <c r="F3">
        <v>1.1000000000000001</v>
      </c>
      <c r="G3" t="s">
        <v>73</v>
      </c>
    </row>
    <row r="4" spans="1:18" x14ac:dyDescent="0.3">
      <c r="A4" s="5">
        <f>lookups!F5</f>
        <v>40896</v>
      </c>
      <c r="B4">
        <f>lookups!G5</f>
        <v>1.2131014961585579E-3</v>
      </c>
      <c r="C4">
        <f>lookups!H5</f>
        <v>5.8560017271157137E-2</v>
      </c>
      <c r="D4">
        <f>lookups!I5</f>
        <v>3.9495009809775612E-2</v>
      </c>
      <c r="E4">
        <f t="shared" ref="E4:E67" si="0">D4*$F$3+$F$4</f>
        <v>4.2444510790753176E-2</v>
      </c>
      <c r="F4">
        <v>-1E-3</v>
      </c>
      <c r="G4" t="s">
        <v>74</v>
      </c>
      <c r="I4" s="4" t="s">
        <v>20</v>
      </c>
      <c r="O4" s="4" t="s">
        <v>37</v>
      </c>
    </row>
    <row r="5" spans="1:18" x14ac:dyDescent="0.3">
      <c r="A5" s="5">
        <f>lookups!F6</f>
        <v>40889</v>
      </c>
      <c r="B5">
        <f>lookups!G6</f>
        <v>1.1865793780687361E-2</v>
      </c>
      <c r="C5">
        <f>lookups!H6</f>
        <v>-3.2025495010709969E-2</v>
      </c>
      <c r="D5">
        <f>lookups!I6</f>
        <v>-2.9311915210731076E-2</v>
      </c>
      <c r="E5">
        <f t="shared" si="0"/>
        <v>-3.3243106731804188E-2</v>
      </c>
      <c r="I5" s="1"/>
      <c r="J5" s="1" t="str">
        <f>B2</f>
        <v>MSFT</v>
      </c>
      <c r="K5" s="1" t="str">
        <f>C2</f>
        <v>AAPL</v>
      </c>
      <c r="L5" s="1" t="str">
        <f>D2</f>
        <v>SPY</v>
      </c>
      <c r="M5" s="1"/>
      <c r="O5" s="1" t="s">
        <v>7</v>
      </c>
      <c r="P5" s="1" t="s">
        <v>8</v>
      </c>
      <c r="Q5" s="2" t="s">
        <v>25</v>
      </c>
    </row>
    <row r="6" spans="1:18" x14ac:dyDescent="0.3">
      <c r="A6" s="5">
        <f>lookups!F7</f>
        <v>40882</v>
      </c>
      <c r="B6">
        <f>lookups!G7</f>
        <v>1.8757815756565356E-2</v>
      </c>
      <c r="C6">
        <f>lookups!H7</f>
        <v>1.0079155672823201E-2</v>
      </c>
      <c r="D6">
        <f>lookups!I7</f>
        <v>9.6137769603744476E-3</v>
      </c>
      <c r="E6">
        <f t="shared" si="0"/>
        <v>9.5751546564118925E-3</v>
      </c>
      <c r="I6" t="s">
        <v>11</v>
      </c>
      <c r="J6" s="8">
        <f>AVERAGE(B3:B407)</f>
        <v>1.3255853931838305E-3</v>
      </c>
      <c r="K6" s="8">
        <f>AVERAGE(C3:C407)</f>
        <v>9.8814333038798659E-3</v>
      </c>
      <c r="L6" s="8">
        <f>AVERAGE(D3:D407)</f>
        <v>1.0841447676056837E-3</v>
      </c>
      <c r="M6" s="8"/>
      <c r="N6" t="s">
        <v>23</v>
      </c>
      <c r="O6" s="16">
        <f>SLOPE(B3:B407,$D$3:$D$407)</f>
        <v>0.77769869066047015</v>
      </c>
      <c r="P6" s="16">
        <f>SLOPE(C3:C407,$D$3:$D$407)</f>
        <v>1.0284084003941065</v>
      </c>
    </row>
    <row r="7" spans="1:18" x14ac:dyDescent="0.3">
      <c r="A7" s="5">
        <f>lookups!F8</f>
        <v>40875</v>
      </c>
      <c r="B7">
        <f>lookups!G8</f>
        <v>3.8078753786239684E-2</v>
      </c>
      <c r="C7">
        <f>lookups!H8</f>
        <v>7.1862892050114618E-2</v>
      </c>
      <c r="D7">
        <f>lookups!I8</f>
        <v>7.3210120222501451E-2</v>
      </c>
      <c r="E7">
        <f t="shared" si="0"/>
        <v>7.9531132244751598E-2</v>
      </c>
      <c r="I7" t="s">
        <v>12</v>
      </c>
      <c r="J7" s="8">
        <f>J6*$J$2</f>
        <v>6.8930440445559182E-2</v>
      </c>
      <c r="K7" s="8">
        <f t="shared" ref="K7:L7" si="1">K6*$J$2</f>
        <v>0.51383453180175298</v>
      </c>
      <c r="L7" s="8">
        <f t="shared" si="1"/>
        <v>5.6375527915495549E-2</v>
      </c>
      <c r="M7" s="8"/>
      <c r="N7" t="s">
        <v>24</v>
      </c>
      <c r="O7" s="16">
        <f>INTERCEPT(B3:B407,$D$3:$D$407)</f>
        <v>4.8244742693049063E-4</v>
      </c>
      <c r="P7" s="16">
        <f>INTERCEPT(C3:C407,$D$3:$D$407)</f>
        <v>8.766489717630865E-3</v>
      </c>
    </row>
    <row r="8" spans="1:18" x14ac:dyDescent="0.3">
      <c r="A8" s="5">
        <f>lookups!F9</f>
        <v>40868</v>
      </c>
      <c r="B8">
        <f>lookups!G9</f>
        <v>-3.9484621778886092E-2</v>
      </c>
      <c r="C8">
        <f>lookups!H9</f>
        <v>-3.0330453859865634E-2</v>
      </c>
      <c r="D8">
        <f>lookups!I9</f>
        <v>-4.6290750406434593E-2</v>
      </c>
      <c r="E8">
        <f t="shared" si="0"/>
        <v>-5.1919825447078058E-2</v>
      </c>
      <c r="I8" t="s">
        <v>34</v>
      </c>
      <c r="J8" s="14">
        <f>VAR(B3:B407)</f>
        <v>1.2865049283674785E-3</v>
      </c>
      <c r="K8" s="14">
        <f>VAR(C3:C407)</f>
        <v>2.8931842616517918E-3</v>
      </c>
      <c r="L8" s="14">
        <f>VAR(D3:D407)</f>
        <v>7.8053055845099821E-4</v>
      </c>
    </row>
    <row r="9" spans="1:18" x14ac:dyDescent="0.3">
      <c r="A9" s="5">
        <f>lookups!F10</f>
        <v>40861</v>
      </c>
      <c r="B9">
        <f>lookups!G10</f>
        <v>-5.2755905511811023E-2</v>
      </c>
      <c r="C9">
        <f>lookups!H10</f>
        <v>-2.5156392022670226E-2</v>
      </c>
      <c r="D9">
        <f>lookups!I10</f>
        <v>-3.6918005768438317E-2</v>
      </c>
      <c r="E9">
        <f t="shared" si="0"/>
        <v>-4.1609806345282149E-2</v>
      </c>
      <c r="I9" t="s">
        <v>35</v>
      </c>
      <c r="J9" s="14">
        <f>STDEV(B3:B407)</f>
        <v>3.5867881570668184E-2</v>
      </c>
      <c r="K9" s="14">
        <f>STDEV(C3:C407)</f>
        <v>5.3788328303190386E-2</v>
      </c>
      <c r="L9" s="14">
        <f>STDEV(D3:D407)</f>
        <v>2.793797699281389E-2</v>
      </c>
    </row>
    <row r="10" spans="1:18" x14ac:dyDescent="0.3">
      <c r="A10" s="5">
        <f>lookups!F11</f>
        <v>40854</v>
      </c>
      <c r="B10">
        <f>lookups!G11</f>
        <v>2.5020177562550341E-2</v>
      </c>
      <c r="C10">
        <f>lookups!H11</f>
        <v>-3.9023763648041096E-2</v>
      </c>
      <c r="D10">
        <f>lookups!I11</f>
        <v>9.3994343703210411E-3</v>
      </c>
      <c r="E10">
        <f t="shared" si="0"/>
        <v>9.3393778073531455E-3</v>
      </c>
      <c r="I10" t="s">
        <v>13</v>
      </c>
      <c r="J10" s="8">
        <f>STDEV(B3:B407)*SQRT($J$2)</f>
        <v>0.25864697229062794</v>
      </c>
      <c r="K10" s="8">
        <f>STDEV(C3:C407)*SQRT($J$2)</f>
        <v>0.38787315143728779</v>
      </c>
      <c r="L10" s="8">
        <f>STDEV(D3:D407)*SQRT($J$2)</f>
        <v>0.2014636171606474</v>
      </c>
      <c r="O10" s="1" t="s">
        <v>7</v>
      </c>
      <c r="Q10" s="2" t="s">
        <v>36</v>
      </c>
    </row>
    <row r="11" spans="1:18" x14ac:dyDescent="0.3">
      <c r="A11" s="5">
        <f>lookups!F12</f>
        <v>40847</v>
      </c>
      <c r="B11">
        <f>lookups!G12</f>
        <v>-2.7090694935217815E-2</v>
      </c>
      <c r="C11">
        <f>lookups!H12</f>
        <v>-1.165447897623394E-2</v>
      </c>
      <c r="D11">
        <f>lookups!I12</f>
        <v>-2.4267510753997201E-2</v>
      </c>
      <c r="E11">
        <f t="shared" si="0"/>
        <v>-2.7694261829396924E-2</v>
      </c>
      <c r="I11" t="s">
        <v>17</v>
      </c>
      <c r="J11" s="14">
        <f>MEDIAN(B3:B407)</f>
        <v>0</v>
      </c>
      <c r="K11" s="14">
        <f>MEDIAN(C3:C407)</f>
        <v>1.0106382978723284E-2</v>
      </c>
      <c r="L11" s="14">
        <f>MEDIAN(D3:D407)</f>
        <v>1.526329178326063E-3</v>
      </c>
      <c r="N11" t="s">
        <v>29</v>
      </c>
      <c r="O11" s="17">
        <f t="array" ref="O11:P15">LINEST($B$3:$B$407,$D$3:$D$407,1,1)</f>
        <v>0.7776986906604717</v>
      </c>
      <c r="P11" s="17">
        <v>4.8244742693048901E-4</v>
      </c>
      <c r="Q11" s="2" t="s">
        <v>40</v>
      </c>
    </row>
    <row r="12" spans="1:18" x14ac:dyDescent="0.3">
      <c r="A12" s="5">
        <f>lookups!F13</f>
        <v>40840</v>
      </c>
      <c r="B12">
        <f>lookups!G13</f>
        <v>-6.6302652106084905E-3</v>
      </c>
      <c r="C12">
        <f>lookups!H13</f>
        <v>3.0751917087597166E-2</v>
      </c>
      <c r="D12">
        <f>lookups!I13</f>
        <v>3.7383177570093441E-2</v>
      </c>
      <c r="E12">
        <f t="shared" si="0"/>
        <v>4.0121495327102789E-2</v>
      </c>
      <c r="I12" t="s">
        <v>17</v>
      </c>
      <c r="J12" s="14">
        <f>PERCENTILE(B3:B407,0.5)</f>
        <v>0</v>
      </c>
      <c r="K12" s="14">
        <f>PERCENTILE(C3:C407,0.5)</f>
        <v>1.0106382978723284E-2</v>
      </c>
      <c r="L12" s="14">
        <f>PERCENTILE(D3:D407,0.5)</f>
        <v>1.526329178326063E-3</v>
      </c>
      <c r="M12" s="7"/>
      <c r="N12" t="s">
        <v>30</v>
      </c>
      <c r="O12" s="17">
        <v>5.0883726221890101E-2</v>
      </c>
      <c r="P12" s="17">
        <v>1.4209035168084511E-3</v>
      </c>
    </row>
    <row r="13" spans="1:18" x14ac:dyDescent="0.3">
      <c r="A13" s="5">
        <f>lookups!F14</f>
        <v>40833</v>
      </c>
      <c r="B13">
        <f>lookups!G14</f>
        <v>-3.8850038850038026E-3</v>
      </c>
      <c r="C13">
        <f>lookups!H14</f>
        <v>-6.9026850543345938E-2</v>
      </c>
      <c r="D13">
        <f>lookups!I14</f>
        <v>1.1411053393510935E-2</v>
      </c>
      <c r="E13">
        <f t="shared" si="0"/>
        <v>1.1552158732862028E-2</v>
      </c>
      <c r="I13" t="s">
        <v>15</v>
      </c>
      <c r="J13" s="14">
        <f>MIN(B3:B407)</f>
        <v>-0.18291630716134591</v>
      </c>
      <c r="K13" s="14">
        <f>MIN(C3:C407)</f>
        <v>-0.24302437459910201</v>
      </c>
      <c r="L13" s="14">
        <f>MIN(D3:D407)</f>
        <v>-0.197920872022608</v>
      </c>
      <c r="N13" t="s">
        <v>26</v>
      </c>
      <c r="O13" s="17">
        <v>0.36694518390844305</v>
      </c>
      <c r="P13" s="17">
        <v>2.8573572656029052E-2</v>
      </c>
    </row>
    <row r="14" spans="1:18" x14ac:dyDescent="0.3">
      <c r="A14" s="5">
        <f>lookups!F15</f>
        <v>40826</v>
      </c>
      <c r="B14">
        <f>lookups!G15</f>
        <v>3.8740920096852191E-2</v>
      </c>
      <c r="C14">
        <f>lookups!H15</f>
        <v>0.14116502154872804</v>
      </c>
      <c r="D14">
        <f>lookups!I15</f>
        <v>5.9263936496482116E-2</v>
      </c>
      <c r="E14">
        <f t="shared" si="0"/>
        <v>6.4190330146130334E-2</v>
      </c>
      <c r="I14" t="s">
        <v>16</v>
      </c>
      <c r="J14" s="14">
        <f>MAX(B3:B407)</f>
        <v>0.16119174942704351</v>
      </c>
      <c r="K14" s="14">
        <f>MAX(C3:C407)</f>
        <v>0.19825487012987003</v>
      </c>
      <c r="L14" s="14">
        <f>MAX(D3:D407)</f>
        <v>0.13291316526610636</v>
      </c>
      <c r="N14" t="s">
        <v>27</v>
      </c>
      <c r="O14" s="17">
        <v>233.59574140529912</v>
      </c>
      <c r="P14" s="17">
        <v>403</v>
      </c>
    </row>
    <row r="15" spans="1:18" x14ac:dyDescent="0.3">
      <c r="A15" s="5">
        <f>lookups!F16</f>
        <v>40819</v>
      </c>
      <c r="B15">
        <f>lookups!G16</f>
        <v>5.4468085106383027E-2</v>
      </c>
      <c r="C15">
        <f>lookups!H16</f>
        <v>-3.0200889847647419E-2</v>
      </c>
      <c r="D15">
        <f>lookups!I16</f>
        <v>2.2599391200073822E-2</v>
      </c>
      <c r="E15">
        <f t="shared" si="0"/>
        <v>2.3859330320081206E-2</v>
      </c>
      <c r="I15" t="s">
        <v>18</v>
      </c>
      <c r="J15" s="15">
        <f>SKEW(B3:B407)</f>
        <v>1.3291216839196762E-2</v>
      </c>
      <c r="K15" s="15">
        <f>SKEW(C3:C407)</f>
        <v>-0.27326543317948815</v>
      </c>
      <c r="L15" s="15">
        <f>SKEW(D3:D407)</f>
        <v>-0.63966171072726152</v>
      </c>
      <c r="N15" t="s">
        <v>28</v>
      </c>
      <c r="O15" s="17">
        <v>0.19071902216572478</v>
      </c>
      <c r="P15" s="17">
        <v>0.32902896889473654</v>
      </c>
    </row>
    <row r="16" spans="1:18" x14ac:dyDescent="0.3">
      <c r="A16" s="5">
        <f>lookups!F17</f>
        <v>40812</v>
      </c>
      <c r="B16">
        <f>lookups!G17</f>
        <v>-6.7624683009298451E-3</v>
      </c>
      <c r="C16">
        <f>lookups!H17</f>
        <v>-5.6841302136317308E-2</v>
      </c>
      <c r="D16">
        <f>lookups!I17</f>
        <v>-3.401360544217729E-3</v>
      </c>
      <c r="E16">
        <f t="shared" si="0"/>
        <v>-4.7414965986395021E-3</v>
      </c>
      <c r="I16" t="s">
        <v>19</v>
      </c>
      <c r="J16" s="15">
        <f>KURT(B3:B407)</f>
        <v>3.7102716247752401</v>
      </c>
      <c r="K16" s="15">
        <f t="shared" ref="K16:L16" si="2">KURT(C3:C407)</f>
        <v>1.7221886968475673</v>
      </c>
      <c r="L16" s="15">
        <f t="shared" si="2"/>
        <v>8.2592365620252686</v>
      </c>
    </row>
    <row r="17" spans="1:21" x14ac:dyDescent="0.3">
      <c r="A17" s="5">
        <f>lookups!F18</f>
        <v>40805</v>
      </c>
      <c r="B17">
        <f>lookups!G18</f>
        <v>-7.578125000000005E-2</v>
      </c>
      <c r="C17">
        <f>lookups!H18</f>
        <v>9.4734409899617407E-3</v>
      </c>
      <c r="D17">
        <f>lookups!I18</f>
        <v>-6.5624463150661408E-2</v>
      </c>
      <c r="E17">
        <f t="shared" si="0"/>
        <v>-7.3186909465727562E-2</v>
      </c>
    </row>
    <row r="18" spans="1:21" x14ac:dyDescent="0.3">
      <c r="A18" s="5">
        <f>lookups!F19</f>
        <v>40798</v>
      </c>
      <c r="B18">
        <f>lookups!G19</f>
        <v>5.3497942386831303E-2</v>
      </c>
      <c r="C18">
        <f>lookups!H19</f>
        <v>6.0988232730442321E-2</v>
      </c>
      <c r="D18">
        <f>lookups!I19</f>
        <v>5.3670015386007845E-2</v>
      </c>
      <c r="E18">
        <f t="shared" si="0"/>
        <v>5.8037016924608636E-2</v>
      </c>
      <c r="O18" s="1" t="s">
        <v>8</v>
      </c>
      <c r="Q18" s="2" t="s">
        <v>41</v>
      </c>
    </row>
    <row r="19" spans="1:21" x14ac:dyDescent="0.3">
      <c r="A19" s="5">
        <f>lookups!F20</f>
        <v>40792</v>
      </c>
      <c r="B19">
        <f>lookups!G20</f>
        <v>-2.0533880903491051E-3</v>
      </c>
      <c r="C19">
        <f>lookups!H20</f>
        <v>9.181373357523866E-3</v>
      </c>
      <c r="D19">
        <f>lookups!I20</f>
        <v>-1.6380308021009555E-2</v>
      </c>
      <c r="E19">
        <f t="shared" si="0"/>
        <v>-1.9018338823110513E-2</v>
      </c>
      <c r="N19" t="s">
        <v>29</v>
      </c>
      <c r="O19" s="16">
        <f t="array" ref="O19:P23">LINEST($C$3:$C$407,$D$3:$D$407,1,1)</f>
        <v>1.0284084003941083</v>
      </c>
      <c r="P19" s="16">
        <v>8.7664897176308633E-3</v>
      </c>
      <c r="T19" s="12"/>
      <c r="U19" s="12"/>
    </row>
    <row r="20" spans="1:21" x14ac:dyDescent="0.3">
      <c r="A20" s="5">
        <f>lookups!F21</f>
        <v>40784</v>
      </c>
      <c r="B20">
        <f>lookups!G21</f>
        <v>2.1392617449664496E-2</v>
      </c>
      <c r="C20">
        <f>lookups!H21</f>
        <v>-2.4849215922798654E-2</v>
      </c>
      <c r="D20">
        <f>lookups!I21</f>
        <v>-9.7829953753112266E-4</v>
      </c>
      <c r="E20">
        <f t="shared" si="0"/>
        <v>-2.076129491284235E-3</v>
      </c>
      <c r="N20" t="s">
        <v>30</v>
      </c>
      <c r="O20" s="16">
        <v>8.1076281395097649E-2</v>
      </c>
      <c r="P20" s="16">
        <v>2.264016060099119E-3</v>
      </c>
      <c r="T20" s="12"/>
      <c r="U20" s="12"/>
    </row>
    <row r="21" spans="1:21" x14ac:dyDescent="0.3">
      <c r="A21" s="5">
        <f>lookups!F22</f>
        <v>40777</v>
      </c>
      <c r="B21">
        <f>lookups!G22</f>
        <v>5.0220264317180643E-2</v>
      </c>
      <c r="C21">
        <f>lookups!H22</f>
        <v>7.7369606653959519E-2</v>
      </c>
      <c r="D21">
        <f>lookups!I22</f>
        <v>4.7317436661698943E-2</v>
      </c>
      <c r="E21">
        <f t="shared" si="0"/>
        <v>5.1049180327868843E-2</v>
      </c>
      <c r="N21" t="s">
        <v>26</v>
      </c>
      <c r="O21" s="16">
        <v>0.28532843063194102</v>
      </c>
      <c r="P21" s="16">
        <v>4.5528092951000604E-2</v>
      </c>
      <c r="T21" s="12"/>
      <c r="U21" s="12"/>
    </row>
    <row r="22" spans="1:21" x14ac:dyDescent="0.3">
      <c r="A22" s="5">
        <f>lookups!F23</f>
        <v>40770</v>
      </c>
      <c r="B22">
        <f>lookups!G23</f>
        <v>-3.6093418259023416E-2</v>
      </c>
      <c r="C22">
        <f>lookups!H23</f>
        <v>-5.5585860789875617E-2</v>
      </c>
      <c r="D22">
        <f>lookups!I23</f>
        <v>-4.6451727506883415E-2</v>
      </c>
      <c r="E22">
        <f t="shared" si="0"/>
        <v>-5.2096900257571764E-2</v>
      </c>
      <c r="N22" t="s">
        <v>27</v>
      </c>
      <c r="O22" s="16">
        <v>160.89538533951844</v>
      </c>
      <c r="P22" s="16">
        <v>403</v>
      </c>
      <c r="T22" s="12"/>
      <c r="U22" s="12"/>
    </row>
    <row r="23" spans="1:21" x14ac:dyDescent="0.3">
      <c r="A23" s="5">
        <f>lookups!F24</f>
        <v>40763</v>
      </c>
      <c r="B23">
        <f>lookups!G24</f>
        <v>-2.2415940224159367E-2</v>
      </c>
      <c r="C23">
        <f>lookups!H24</f>
        <v>8.9990918347689179E-3</v>
      </c>
      <c r="D23">
        <f>lookups!I24</f>
        <v>-1.6251638269986889E-2</v>
      </c>
      <c r="E23">
        <f t="shared" si="0"/>
        <v>-1.8876802096985581E-2</v>
      </c>
      <c r="I23" t="s">
        <v>69</v>
      </c>
      <c r="N23" t="s">
        <v>28</v>
      </c>
      <c r="O23" s="16">
        <v>0.33350512086207951</v>
      </c>
      <c r="P23" s="16">
        <v>0.83534132084524526</v>
      </c>
      <c r="T23" s="12"/>
      <c r="U23" s="12"/>
    </row>
    <row r="24" spans="1:21" x14ac:dyDescent="0.3">
      <c r="A24" s="5">
        <f>lookups!F25</f>
        <v>40756</v>
      </c>
      <c r="B24">
        <f>lookups!G25</f>
        <v>-6.2645914396887145E-2</v>
      </c>
      <c r="C24">
        <f>lookups!H25</f>
        <v>-4.3158837160311742E-2</v>
      </c>
      <c r="D24">
        <f>lookups!I25</f>
        <v>-7.1550255536626861E-2</v>
      </c>
      <c r="E24">
        <f t="shared" si="0"/>
        <v>-7.9705281090289556E-2</v>
      </c>
      <c r="I24" t="s">
        <v>67</v>
      </c>
      <c r="J24" s="21">
        <f>SLOPE(B3:B407,D3:D407)</f>
        <v>0.77769869066047015</v>
      </c>
      <c r="T24" s="12"/>
      <c r="U24" s="12"/>
    </row>
    <row r="25" spans="1:21" x14ac:dyDescent="0.3">
      <c r="A25" s="5">
        <f>lookups!F26</f>
        <v>40749</v>
      </c>
      <c r="B25">
        <f>lookups!G26</f>
        <v>-4.6475600309837722E-3</v>
      </c>
      <c r="C25">
        <f>lookups!H26</f>
        <v>-7.1893545266790409E-3</v>
      </c>
      <c r="D25">
        <f>lookups!I26</f>
        <v>-3.898027598035405E-2</v>
      </c>
      <c r="E25">
        <f t="shared" si="0"/>
        <v>-4.3878303578389462E-2</v>
      </c>
      <c r="I25" t="s">
        <v>68</v>
      </c>
      <c r="J25" s="21">
        <f>INTERCEPT(B3:B407,D3:D407)</f>
        <v>4.8244742693049063E-4</v>
      </c>
      <c r="P25" t="s">
        <v>75</v>
      </c>
      <c r="T25" s="12"/>
      <c r="U25" s="12"/>
    </row>
    <row r="26" spans="1:21" x14ac:dyDescent="0.3">
      <c r="A26" s="5">
        <f>lookups!F27</f>
        <v>40742</v>
      </c>
      <c r="B26">
        <f>lookups!G27</f>
        <v>2.786624203821653E-2</v>
      </c>
      <c r="C26">
        <f>lookups!H27</f>
        <v>7.7796562411947073E-2</v>
      </c>
      <c r="D26">
        <f>lookups!I27</f>
        <v>2.190885914595295E-2</v>
      </c>
      <c r="E26">
        <f t="shared" si="0"/>
        <v>2.3099745060548245E-2</v>
      </c>
      <c r="O26">
        <v>1</v>
      </c>
      <c r="P26" s="22" t="s">
        <v>85</v>
      </c>
      <c r="T26" s="12"/>
      <c r="U26" s="12"/>
    </row>
    <row r="27" spans="1:21" x14ac:dyDescent="0.3">
      <c r="A27" s="5">
        <f>lookups!F28</f>
        <v>40735</v>
      </c>
      <c r="B27">
        <f>lookups!G28</f>
        <v>-5.1485148514851089E-3</v>
      </c>
      <c r="C27">
        <f>lookups!H28</f>
        <v>1.4463754859364289E-2</v>
      </c>
      <c r="D27">
        <f>lookups!I28</f>
        <v>-2.0140515222482423E-2</v>
      </c>
      <c r="E27">
        <f t="shared" si="0"/>
        <v>-2.3154566744730667E-2</v>
      </c>
      <c r="O27">
        <v>2</v>
      </c>
      <c r="P27" t="s">
        <v>86</v>
      </c>
      <c r="T27" s="12"/>
      <c r="U27" s="12"/>
    </row>
    <row r="28" spans="1:21" x14ac:dyDescent="0.3">
      <c r="A28" s="5">
        <f>lookups!F29</f>
        <v>40729</v>
      </c>
      <c r="B28">
        <f>lookups!G29</f>
        <v>3.4412126177795981E-2</v>
      </c>
      <c r="C28">
        <f>lookups!H29</f>
        <v>4.7927150730889052E-2</v>
      </c>
      <c r="D28">
        <f>lookups!I29</f>
        <v>3.6038859291757579E-3</v>
      </c>
      <c r="E28">
        <f t="shared" si="0"/>
        <v>2.9642745220933341E-3</v>
      </c>
      <c r="O28">
        <v>3</v>
      </c>
      <c r="P28" s="22" t="s">
        <v>87</v>
      </c>
      <c r="T28" s="12"/>
      <c r="U28" s="12"/>
    </row>
    <row r="29" spans="1:21" x14ac:dyDescent="0.3">
      <c r="A29" s="5">
        <f>lookups!F30</f>
        <v>40721</v>
      </c>
      <c r="B29">
        <f>lookups!G30</f>
        <v>7.1083808688021111E-2</v>
      </c>
      <c r="C29">
        <f>lookups!H30</f>
        <v>5.1828980119096348E-2</v>
      </c>
      <c r="D29">
        <f>lookups!I30</f>
        <v>5.6010589889964386E-2</v>
      </c>
      <c r="E29">
        <f t="shared" si="0"/>
        <v>6.0611648878960832E-2</v>
      </c>
      <c r="O29">
        <v>4</v>
      </c>
      <c r="P29" s="22" t="s">
        <v>88</v>
      </c>
      <c r="T29" s="12"/>
      <c r="U29" s="12"/>
    </row>
    <row r="30" spans="1:21" x14ac:dyDescent="0.3">
      <c r="A30" s="5">
        <f>lookups!F31</f>
        <v>40714</v>
      </c>
      <c r="B30">
        <f>lookups!G31</f>
        <v>1.3181019332160625E-3</v>
      </c>
      <c r="C30">
        <f>lookups!H31</f>
        <v>1.9006645904902426E-2</v>
      </c>
      <c r="D30">
        <f>lookups!I31</f>
        <v>-1.8992568125515258E-3</v>
      </c>
      <c r="E30">
        <f t="shared" si="0"/>
        <v>-3.0891824938066785E-3</v>
      </c>
      <c r="T30" s="12"/>
      <c r="U30" s="12"/>
    </row>
    <row r="31" spans="1:21" x14ac:dyDescent="0.3">
      <c r="A31" s="5">
        <f>lookups!F32</f>
        <v>40707</v>
      </c>
      <c r="B31">
        <f>lookups!G32</f>
        <v>2.338129496402892E-2</v>
      </c>
      <c r="C31">
        <f>lookups!H32</f>
        <v>-1.7320797576981174E-2</v>
      </c>
      <c r="D31">
        <f>lookups!I32</f>
        <v>6.6104776070069655E-4</v>
      </c>
      <c r="E31">
        <f t="shared" si="0"/>
        <v>-2.7284746322923372E-4</v>
      </c>
      <c r="Q31" s="22" t="s">
        <v>79</v>
      </c>
      <c r="T31" s="12"/>
      <c r="U31" s="12"/>
    </row>
    <row r="32" spans="1:21" x14ac:dyDescent="0.3">
      <c r="A32" s="5">
        <f>lookups!F33</f>
        <v>40700</v>
      </c>
      <c r="B32">
        <f>lookups!G33</f>
        <v>-8.4707980383415642E-3</v>
      </c>
      <c r="C32">
        <f>lookups!H33</f>
        <v>-5.1046375857010308E-2</v>
      </c>
      <c r="D32">
        <f>lookups!I33</f>
        <v>-2.1665319320937806E-2</v>
      </c>
      <c r="E32">
        <f t="shared" si="0"/>
        <v>-2.4831851253031591E-2</v>
      </c>
      <c r="Q32">
        <f>LINEST($B$3:$B$407,$D$3:$D$407,1,1)</f>
        <v>0.7776986906604717</v>
      </c>
      <c r="R32" s="1" t="s">
        <v>89</v>
      </c>
      <c r="T32" s="12"/>
      <c r="U32" s="12"/>
    </row>
    <row r="33" spans="1:21" x14ac:dyDescent="0.3">
      <c r="A33" s="5">
        <f>lookups!F34</f>
        <v>40694</v>
      </c>
      <c r="B33">
        <f>lookups!G34</f>
        <v>-3.4438226431338814E-2</v>
      </c>
      <c r="C33">
        <f>lookups!H34</f>
        <v>1.785768703336893E-2</v>
      </c>
      <c r="D33">
        <f>lookups!I34</f>
        <v>-2.3138276869620094E-2</v>
      </c>
      <c r="E33">
        <f t="shared" si="0"/>
        <v>-2.6452104556582107E-2</v>
      </c>
      <c r="T33" s="12"/>
      <c r="U33" s="12"/>
    </row>
    <row r="34" spans="1:21" x14ac:dyDescent="0.3">
      <c r="A34" s="5">
        <f>lookups!F35</f>
        <v>40686</v>
      </c>
      <c r="B34">
        <f>lookups!G35</f>
        <v>1.1319111885067549E-2</v>
      </c>
      <c r="C34">
        <f>lookups!H35</f>
        <v>6.5333415127906127E-3</v>
      </c>
      <c r="D34">
        <f>lookups!I35</f>
        <v>-7.1022727272729964E-4</v>
      </c>
      <c r="E34">
        <f t="shared" si="0"/>
        <v>-1.7812500000000298E-3</v>
      </c>
      <c r="Q34" s="22" t="s">
        <v>79</v>
      </c>
      <c r="R34" s="1" t="s">
        <v>90</v>
      </c>
      <c r="T34" s="12"/>
      <c r="U34" s="12"/>
    </row>
    <row r="35" spans="1:21" x14ac:dyDescent="0.3">
      <c r="A35" s="5">
        <f>lookups!F36</f>
        <v>40679</v>
      </c>
      <c r="B35">
        <f>lookups!G36</f>
        <v>-1.5430775825117852E-2</v>
      </c>
      <c r="C35">
        <f>lookups!H36</f>
        <v>-1.5491469122754026E-2</v>
      </c>
      <c r="D35">
        <f>lookups!I36</f>
        <v>-3.2250452292928232E-3</v>
      </c>
      <c r="E35">
        <f t="shared" si="0"/>
        <v>-4.5475497522221055E-3</v>
      </c>
      <c r="P35" t="s">
        <v>29</v>
      </c>
      <c r="Q35">
        <f t="shared" ref="Q35:R39" si="3">LINEST($B$3:$B$407,$D$3:$D$407,1,1)</f>
        <v>0.7776986906604717</v>
      </c>
      <c r="R35">
        <f t="shared" si="3"/>
        <v>0.7776986906604717</v>
      </c>
      <c r="T35" s="12"/>
      <c r="U35" s="12"/>
    </row>
    <row r="36" spans="1:21" x14ac:dyDescent="0.3">
      <c r="A36" s="5">
        <f>lookups!F37</f>
        <v>40672</v>
      </c>
      <c r="B36">
        <f>lookups!G37</f>
        <v>-3.2351721277478269E-2</v>
      </c>
      <c r="C36">
        <f>lookups!H37</f>
        <v>-1.7796233130654013E-2</v>
      </c>
      <c r="D36">
        <f>lookups!I37</f>
        <v>-1.1785040854808743E-3</v>
      </c>
      <c r="E36">
        <f t="shared" si="0"/>
        <v>-2.2963544940289619E-3</v>
      </c>
      <c r="P36" t="s">
        <v>30</v>
      </c>
      <c r="Q36">
        <f t="shared" si="3"/>
        <v>0.7776986906604717</v>
      </c>
      <c r="R36">
        <f t="shared" si="3"/>
        <v>0.7776986906604717</v>
      </c>
      <c r="T36" s="12"/>
      <c r="U36" s="12"/>
    </row>
    <row r="37" spans="1:21" x14ac:dyDescent="0.3">
      <c r="A37" s="5">
        <f>lookups!F38</f>
        <v>40665</v>
      </c>
      <c r="B37">
        <f>lookups!G38</f>
        <v>-2.0695364238410888E-3</v>
      </c>
      <c r="C37">
        <f>lookups!H38</f>
        <v>-9.8966286855397771E-3</v>
      </c>
      <c r="D37">
        <f>lookups!I38</f>
        <v>-1.6383307573415801E-2</v>
      </c>
      <c r="E37">
        <f t="shared" si="0"/>
        <v>-1.9021638330757384E-2</v>
      </c>
      <c r="P37" t="s">
        <v>26</v>
      </c>
      <c r="Q37">
        <f t="shared" si="3"/>
        <v>0.7776986906604717</v>
      </c>
      <c r="R37">
        <f t="shared" si="3"/>
        <v>0.7776986906604717</v>
      </c>
      <c r="T37" s="12"/>
      <c r="U37" s="12"/>
    </row>
    <row r="38" spans="1:21" x14ac:dyDescent="0.3">
      <c r="A38" s="5">
        <f>lookups!F39</f>
        <v>40658</v>
      </c>
      <c r="B38">
        <f>lookups!G39</f>
        <v>1.5979814970563454E-2</v>
      </c>
      <c r="C38">
        <f>lookups!H39</f>
        <v>-1.6125721992553182E-3</v>
      </c>
      <c r="D38">
        <f>lookups!I39</f>
        <v>1.9861286254728959E-2</v>
      </c>
      <c r="E38">
        <f t="shared" si="0"/>
        <v>2.0847414880201857E-2</v>
      </c>
      <c r="P38" t="s">
        <v>27</v>
      </c>
      <c r="Q38">
        <f t="shared" si="3"/>
        <v>0.7776986906604717</v>
      </c>
      <c r="R38">
        <f t="shared" si="3"/>
        <v>0.7776986906604717</v>
      </c>
      <c r="T38" s="12"/>
      <c r="U38" s="12"/>
    </row>
    <row r="39" spans="1:21" x14ac:dyDescent="0.3">
      <c r="A39" s="5">
        <f>lookups!F40</f>
        <v>40651</v>
      </c>
      <c r="B39">
        <f>lookups!G40</f>
        <v>5.9221658206430015E-3</v>
      </c>
      <c r="C39">
        <f>lookups!H40</f>
        <v>7.0964298050051694E-2</v>
      </c>
      <c r="D39">
        <f>lookups!I40</f>
        <v>1.3175756607841503E-2</v>
      </c>
      <c r="E39">
        <f t="shared" si="0"/>
        <v>1.3493332268625653E-2</v>
      </c>
      <c r="P39" t="s">
        <v>28</v>
      </c>
      <c r="Q39">
        <f t="shared" si="3"/>
        <v>0.7776986906604717</v>
      </c>
      <c r="R39">
        <f t="shared" si="3"/>
        <v>0.7776986906604717</v>
      </c>
      <c r="T39" s="12"/>
      <c r="U39" s="12"/>
    </row>
    <row r="40" spans="1:21" x14ac:dyDescent="0.3">
      <c r="A40" s="5">
        <f>lookups!F41</f>
        <v>40644</v>
      </c>
      <c r="B40">
        <f>lookups!G41</f>
        <v>-2.7160493827160497E-2</v>
      </c>
      <c r="C40">
        <f>lookups!H41</f>
        <v>-2.2678450868471079E-2</v>
      </c>
      <c r="D40">
        <f>lookups!I41</f>
        <v>-6.1899849218316092E-3</v>
      </c>
      <c r="E40">
        <f t="shared" si="0"/>
        <v>-7.8089834140147706E-3</v>
      </c>
      <c r="T40" s="12"/>
      <c r="U40" s="12"/>
    </row>
    <row r="41" spans="1:21" x14ac:dyDescent="0.3">
      <c r="A41" s="5">
        <f>lookups!F42</f>
        <v>40637</v>
      </c>
      <c r="B41">
        <f>lookups!G42</f>
        <v>2.3157894736842134E-2</v>
      </c>
      <c r="C41">
        <f>lookups!H42</f>
        <v>-2.7573858549686685E-2</v>
      </c>
      <c r="D41">
        <f>lookups!I42</f>
        <v>-2.1381057966423506E-3</v>
      </c>
      <c r="E41">
        <f t="shared" si="0"/>
        <v>-3.3519163763065856E-3</v>
      </c>
      <c r="I41" t="s">
        <v>70</v>
      </c>
      <c r="Q41" s="22" t="s">
        <v>79</v>
      </c>
      <c r="R41" s="1" t="s">
        <v>91</v>
      </c>
      <c r="T41" s="12"/>
      <c r="U41" s="12"/>
    </row>
    <row r="42" spans="1:21" x14ac:dyDescent="0.3">
      <c r="A42" s="5">
        <f>lookups!F43</f>
        <v>40630</v>
      </c>
      <c r="B42">
        <f>lookups!G43</f>
        <v>-5.443886097152387E-3</v>
      </c>
      <c r="C42">
        <f>lookups!H43</f>
        <v>-1.9860188949662065E-2</v>
      </c>
      <c r="D42">
        <f>lookups!I43</f>
        <v>1.4052838673412029E-2</v>
      </c>
      <c r="E42">
        <f t="shared" si="0"/>
        <v>1.4458122540753234E-2</v>
      </c>
      <c r="P42" t="s">
        <v>29</v>
      </c>
      <c r="Q42" s="17">
        <f t="array" ref="Q42:R46">LINEST($B$3:$B$407,$D$3:$D$407,1,1)</f>
        <v>0.7776986906604717</v>
      </c>
      <c r="R42" s="17">
        <v>4.8244742693048901E-4</v>
      </c>
      <c r="T42" s="12"/>
      <c r="U42" s="12"/>
    </row>
    <row r="43" spans="1:21" x14ac:dyDescent="0.3">
      <c r="A43" s="5">
        <f>lookups!F44</f>
        <v>40623</v>
      </c>
      <c r="B43">
        <f>lookups!G44</f>
        <v>3.3318909562959742E-2</v>
      </c>
      <c r="C43">
        <f>lookups!H44</f>
        <v>6.312385335364909E-2</v>
      </c>
      <c r="D43">
        <f>lookups!I44</f>
        <v>2.7729636048526858E-2</v>
      </c>
      <c r="E43">
        <f t="shared" si="0"/>
        <v>2.9502599653379546E-2</v>
      </c>
      <c r="P43" t="s">
        <v>30</v>
      </c>
      <c r="Q43" s="17">
        <v>5.0883726221890101E-2</v>
      </c>
      <c r="R43" s="17">
        <v>1.4209035168084511E-3</v>
      </c>
      <c r="T43" s="12"/>
      <c r="U43" s="12"/>
    </row>
    <row r="44" spans="1:21" x14ac:dyDescent="0.3">
      <c r="A44" s="5">
        <f>lookups!F45</f>
        <v>40616</v>
      </c>
      <c r="B44">
        <f>lookups!G45</f>
        <v>-3.4266610948600097E-2</v>
      </c>
      <c r="C44">
        <f>lookups!H45</f>
        <v>-6.0584815820991469E-2</v>
      </c>
      <c r="D44">
        <f>lookups!I45</f>
        <v>-1.9342829394626098E-2</v>
      </c>
      <c r="E44">
        <f t="shared" si="0"/>
        <v>-2.227711233408871E-2</v>
      </c>
      <c r="I44" t="s">
        <v>71</v>
      </c>
      <c r="L44">
        <v>1.1000000000000001</v>
      </c>
      <c r="M44" t="s">
        <v>73</v>
      </c>
      <c r="P44" t="s">
        <v>26</v>
      </c>
      <c r="Q44" s="17">
        <v>0.36694518390844305</v>
      </c>
      <c r="R44" s="17">
        <v>2.8573572656029052E-2</v>
      </c>
      <c r="T44" s="12"/>
      <c r="U44" s="12"/>
    </row>
    <row r="45" spans="1:21" x14ac:dyDescent="0.3">
      <c r="A45" s="5">
        <f>lookups!F46</f>
        <v>40609</v>
      </c>
      <c r="B45">
        <f>lookups!G46</f>
        <v>-1.0339123242349049E-2</v>
      </c>
      <c r="C45">
        <f>lookups!H46</f>
        <v>-2.2249514452187879E-2</v>
      </c>
      <c r="D45">
        <f>lookups!I46</f>
        <v>-1.231015187849714E-2</v>
      </c>
      <c r="E45">
        <f t="shared" si="0"/>
        <v>-1.4541167066346856E-2</v>
      </c>
      <c r="L45">
        <v>-1E-3</v>
      </c>
      <c r="M45" t="s">
        <v>74</v>
      </c>
      <c r="P45" t="s">
        <v>27</v>
      </c>
      <c r="Q45" s="17">
        <v>233.59574140529912</v>
      </c>
      <c r="R45" s="17">
        <v>403</v>
      </c>
      <c r="T45" s="12"/>
      <c r="U45" s="12"/>
    </row>
    <row r="46" spans="1:21" x14ac:dyDescent="0.3">
      <c r="A46" s="5">
        <f>lookups!F47</f>
        <v>40602</v>
      </c>
      <c r="B46">
        <f>lookups!G47</f>
        <v>-2.2635408245755811E-2</v>
      </c>
      <c r="C46">
        <f>lookups!H47</f>
        <v>3.4022445363260427E-2</v>
      </c>
      <c r="D46">
        <f>lookups!I47</f>
        <v>1.1203585147247165E-3</v>
      </c>
      <c r="E46">
        <f t="shared" si="0"/>
        <v>2.3239436619718816E-4</v>
      </c>
      <c r="P46" t="s">
        <v>28</v>
      </c>
      <c r="Q46" s="17">
        <v>0.19071902216572478</v>
      </c>
      <c r="R46" s="17">
        <v>0.32902896889473654</v>
      </c>
      <c r="T46" s="12"/>
      <c r="U46" s="12"/>
    </row>
    <row r="47" spans="1:21" x14ac:dyDescent="0.3">
      <c r="A47" s="5">
        <f>lookups!F48</f>
        <v>40596</v>
      </c>
      <c r="B47">
        <f>lookups!G48</f>
        <v>-1.9032513877874722E-2</v>
      </c>
      <c r="C47">
        <f>lookups!H48</f>
        <v>-6.863377720419942E-3</v>
      </c>
      <c r="D47">
        <f>lookups!I48</f>
        <v>-1.6372795969773396E-2</v>
      </c>
      <c r="E47">
        <f t="shared" si="0"/>
        <v>-1.9010075566750738E-2</v>
      </c>
      <c r="T47" s="12"/>
      <c r="U47" s="12"/>
    </row>
    <row r="48" spans="1:21" x14ac:dyDescent="0.3">
      <c r="A48" s="5">
        <f>lookups!F49</f>
        <v>40588</v>
      </c>
      <c r="B48">
        <f>lookups!G49</f>
        <v>-1.1881188118812332E-3</v>
      </c>
      <c r="C48">
        <f>lookups!H49</f>
        <v>-1.7633838529360929E-2</v>
      </c>
      <c r="D48">
        <f>lookups!I49</f>
        <v>1.0660302307080377E-2</v>
      </c>
      <c r="E48">
        <f t="shared" si="0"/>
        <v>1.0726332537788416E-2</v>
      </c>
      <c r="T48" s="12"/>
      <c r="U48" s="12"/>
    </row>
    <row r="49" spans="1:21" x14ac:dyDescent="0.3">
      <c r="A49" s="5">
        <f>lookups!F50</f>
        <v>40581</v>
      </c>
      <c r="B49">
        <f>lookups!G50</f>
        <v>-1.8655266226195118E-2</v>
      </c>
      <c r="C49">
        <f>lookups!H50</f>
        <v>2.988219234992134E-2</v>
      </c>
      <c r="D49">
        <f>lookups!I50</f>
        <v>1.4937424303593126E-2</v>
      </c>
      <c r="E49">
        <f t="shared" si="0"/>
        <v>1.543116673395244E-2</v>
      </c>
      <c r="T49" s="12"/>
      <c r="U49" s="12"/>
    </row>
    <row r="50" spans="1:21" x14ac:dyDescent="0.3">
      <c r="A50" s="5">
        <f>lookups!F51</f>
        <v>40574</v>
      </c>
      <c r="B50">
        <f>lookups!G51</f>
        <v>7.7790742901593052E-4</v>
      </c>
      <c r="C50">
        <f>lookups!H51</f>
        <v>3.0928781204111643E-2</v>
      </c>
      <c r="D50">
        <f>lookups!I51</f>
        <v>2.6863444158859089E-2</v>
      </c>
      <c r="E50">
        <f t="shared" si="0"/>
        <v>2.8549788574745001E-2</v>
      </c>
      <c r="T50" s="12"/>
      <c r="U50" s="12"/>
    </row>
    <row r="51" spans="1:21" x14ac:dyDescent="0.3">
      <c r="A51" s="5">
        <f>lookups!F52</f>
        <v>40567</v>
      </c>
      <c r="B51">
        <f>lookups!G52</f>
        <v>-9.6302003081664093E-3</v>
      </c>
      <c r="C51">
        <f>lookups!H52</f>
        <v>2.8733280881195894E-2</v>
      </c>
      <c r="D51">
        <f>lookups!I52</f>
        <v>-5.0321729087609256E-3</v>
      </c>
      <c r="E51">
        <f t="shared" si="0"/>
        <v>-6.535390199637019E-3</v>
      </c>
      <c r="T51" s="12"/>
      <c r="U51" s="12"/>
    </row>
    <row r="52" spans="1:21" x14ac:dyDescent="0.3">
      <c r="A52" s="5">
        <f>lookups!F53</f>
        <v>40561</v>
      </c>
      <c r="B52">
        <f>lookups!G53</f>
        <v>-9.9160945842867287E-3</v>
      </c>
      <c r="C52">
        <f>lookups!H53</f>
        <v>-6.2463118139974079E-2</v>
      </c>
      <c r="D52">
        <f>lookups!I53</f>
        <v>-7.20720720720717E-3</v>
      </c>
      <c r="E52">
        <f t="shared" si="0"/>
        <v>-8.927927927927886E-3</v>
      </c>
      <c r="T52" s="12"/>
      <c r="U52" s="12"/>
    </row>
    <row r="53" spans="1:21" x14ac:dyDescent="0.3">
      <c r="A53" s="5">
        <f>lookups!F54</f>
        <v>40553</v>
      </c>
      <c r="B53">
        <f>lookups!G54</f>
        <v>-1.0566037735849099E-2</v>
      </c>
      <c r="C53">
        <f>lookups!H54</f>
        <v>3.6801370491602772E-2</v>
      </c>
      <c r="D53">
        <f>lookups!I54</f>
        <v>1.6991504247875995E-2</v>
      </c>
      <c r="E53">
        <f t="shared" si="0"/>
        <v>1.7690654672663595E-2</v>
      </c>
      <c r="T53" s="12"/>
      <c r="U53" s="12"/>
    </row>
    <row r="54" spans="1:21" x14ac:dyDescent="0.3">
      <c r="A54" s="5">
        <f>lookups!F55</f>
        <v>40546</v>
      </c>
      <c r="B54">
        <f>lookups!G55</f>
        <v>2.474864655839136E-2</v>
      </c>
      <c r="C54">
        <f>lookups!H55</f>
        <v>4.2013324407892662E-2</v>
      </c>
      <c r="D54">
        <f>lookups!I55</f>
        <v>1.1031578947368441E-2</v>
      </c>
      <c r="E54">
        <f t="shared" si="0"/>
        <v>1.1134736842105288E-2</v>
      </c>
    </row>
    <row r="55" spans="1:21" x14ac:dyDescent="0.3">
      <c r="A55" s="5">
        <f>lookups!F56</f>
        <v>40539</v>
      </c>
      <c r="B55">
        <f>lookups!G56</f>
        <v>-1.3729977116704784E-2</v>
      </c>
      <c r="C55">
        <f>lookups!H56</f>
        <v>-3.2092018301984231E-3</v>
      </c>
      <c r="D55">
        <f>lookups!I56</f>
        <v>1.1803389258915823E-3</v>
      </c>
      <c r="E55">
        <f t="shared" si="0"/>
        <v>2.9837281848074074E-4</v>
      </c>
    </row>
    <row r="56" spans="1:21" x14ac:dyDescent="0.3">
      <c r="A56" s="5">
        <f>lookups!F57</f>
        <v>40532</v>
      </c>
      <c r="B56">
        <f>lookups!G57</f>
        <v>1.4313346228239746E-2</v>
      </c>
      <c r="C56">
        <f>lookups!H57</f>
        <v>9.3326063949200639E-3</v>
      </c>
      <c r="D56">
        <f>lookups!I57</f>
        <v>1.0478786846140774E-2</v>
      </c>
      <c r="E56">
        <f t="shared" si="0"/>
        <v>1.0526665530754851E-2</v>
      </c>
    </row>
    <row r="57" spans="1:21" x14ac:dyDescent="0.3">
      <c r="A57" s="5">
        <f>lookups!F58</f>
        <v>40525</v>
      </c>
      <c r="B57">
        <f>lookups!G58</f>
        <v>2.052901697591801E-2</v>
      </c>
      <c r="C57">
        <f>lookups!H58</f>
        <v>1.6037977931746014E-4</v>
      </c>
      <c r="D57">
        <f>lookups!I58</f>
        <v>3.7626133059688537E-3</v>
      </c>
      <c r="E57">
        <f t="shared" si="0"/>
        <v>3.1388746365657392E-3</v>
      </c>
    </row>
    <row r="58" spans="1:21" x14ac:dyDescent="0.3">
      <c r="A58" s="5">
        <f>lookups!F59</f>
        <v>40518</v>
      </c>
      <c r="B58">
        <f>lookups!G59</f>
        <v>1.1985617259288739E-2</v>
      </c>
      <c r="C58">
        <f>lookups!H59</f>
        <v>9.814400932853861E-3</v>
      </c>
      <c r="D58">
        <f>lookups!I59</f>
        <v>1.2993762993762994E-2</v>
      </c>
      <c r="E58">
        <f t="shared" si="0"/>
        <v>1.3293139293139297E-2</v>
      </c>
    </row>
    <row r="59" spans="1:21" x14ac:dyDescent="0.3">
      <c r="A59" s="5">
        <f>lookups!F60</f>
        <v>40511</v>
      </c>
      <c r="B59">
        <f>lookups!G60</f>
        <v>7.0115433946130845E-2</v>
      </c>
      <c r="C59">
        <f>lookups!H60</f>
        <v>7.7688917904357602E-3</v>
      </c>
      <c r="D59">
        <f>lookups!I60</f>
        <v>3.4408602150537669E-2</v>
      </c>
      <c r="E59">
        <f t="shared" si="0"/>
        <v>3.6849462365591439E-2</v>
      </c>
    </row>
    <row r="60" spans="1:21" x14ac:dyDescent="0.3">
      <c r="A60" s="5">
        <f>lookups!F61</f>
        <v>40504</v>
      </c>
      <c r="B60">
        <f>lookups!G61</f>
        <v>-1.7226890756302526E-2</v>
      </c>
      <c r="C60">
        <f>lookups!H61</f>
        <v>2.6951828634641885E-2</v>
      </c>
      <c r="D60">
        <f>lookups!I61</f>
        <v>-1.2389380530973501E-2</v>
      </c>
      <c r="E60">
        <f t="shared" si="0"/>
        <v>-1.4628318584070852E-2</v>
      </c>
    </row>
    <row r="61" spans="1:21" x14ac:dyDescent="0.3">
      <c r="A61" s="5">
        <f>lookups!F62</f>
        <v>40497</v>
      </c>
      <c r="B61">
        <f>lookups!G62</f>
        <v>-1.6122364613476665E-2</v>
      </c>
      <c r="C61">
        <f>lookups!H62</f>
        <v>-4.2392683089658252E-3</v>
      </c>
      <c r="D61">
        <f>lookups!I62</f>
        <v>7.0846617074033207E-4</v>
      </c>
      <c r="E61">
        <f t="shared" si="0"/>
        <v>-2.2068721218563463E-4</v>
      </c>
    </row>
    <row r="62" spans="1:21" x14ac:dyDescent="0.3">
      <c r="A62" s="5">
        <f>lookups!F63</f>
        <v>40490</v>
      </c>
      <c r="B62">
        <f>lookups!G63</f>
        <v>-2.1440129449838093E-2</v>
      </c>
      <c r="C62">
        <f>lookups!H63</f>
        <v>-2.8693706837856311E-2</v>
      </c>
      <c r="D62">
        <f>lookups!I63</f>
        <v>-2.047189451769604E-2</v>
      </c>
      <c r="E62">
        <f t="shared" si="0"/>
        <v>-2.3519083969465646E-2</v>
      </c>
    </row>
    <row r="63" spans="1:21" x14ac:dyDescent="0.3">
      <c r="A63" s="5">
        <f>lookups!F64</f>
        <v>40483</v>
      </c>
      <c r="B63">
        <f>lookups!G64</f>
        <v>6.5146579804560324E-3</v>
      </c>
      <c r="C63">
        <f>lookups!H64</f>
        <v>5.3669035255534223E-2</v>
      </c>
      <c r="D63">
        <f>lookups!I64</f>
        <v>3.5666157577935481E-2</v>
      </c>
      <c r="E63">
        <f t="shared" si="0"/>
        <v>3.8232773335729033E-2</v>
      </c>
    </row>
    <row r="64" spans="1:21" x14ac:dyDescent="0.3">
      <c r="A64" s="5">
        <f>lookups!F65</f>
        <v>40476</v>
      </c>
      <c r="B64">
        <f>lookups!G65</f>
        <v>5.0919982884039268E-2</v>
      </c>
      <c r="C64">
        <f>lookups!H65</f>
        <v>-2.1101561716215585E-2</v>
      </c>
      <c r="D64">
        <f>lookups!I65</f>
        <v>1.169275049469288E-3</v>
      </c>
      <c r="E64">
        <f t="shared" si="0"/>
        <v>2.8620255441621687E-4</v>
      </c>
    </row>
    <row r="65" spans="1:5" x14ac:dyDescent="0.3">
      <c r="A65" s="5">
        <f>lookups!F66</f>
        <v>40469</v>
      </c>
      <c r="B65">
        <f>lookups!G66</f>
        <v>-6.3775510204081027E-3</v>
      </c>
      <c r="C65">
        <f>lookups!H66</f>
        <v>-2.3097027115321953E-2</v>
      </c>
      <c r="D65">
        <f>lookups!I66</f>
        <v>5.5168671429864672E-3</v>
      </c>
      <c r="E65">
        <f t="shared" si="0"/>
        <v>5.0685538572851144E-3</v>
      </c>
    </row>
    <row r="66" spans="1:5" x14ac:dyDescent="0.3">
      <c r="A66" s="5">
        <f>lookups!F67</f>
        <v>40462</v>
      </c>
      <c r="B66">
        <f>lookups!G67</f>
        <v>3.9787798408488E-2</v>
      </c>
      <c r="C66">
        <f>lookups!H67</f>
        <v>7.0279720279720362E-2</v>
      </c>
      <c r="D66">
        <f>lookups!I67</f>
        <v>9.956156375593616E-3</v>
      </c>
      <c r="E66">
        <f t="shared" si="0"/>
        <v>9.9517720131529798E-3</v>
      </c>
    </row>
    <row r="67" spans="1:5" x14ac:dyDescent="0.3">
      <c r="A67" s="5">
        <f>lookups!F68</f>
        <v>40455</v>
      </c>
      <c r="B67">
        <f>lookups!G68</f>
        <v>7.5723830734967358E-3</v>
      </c>
      <c r="C67">
        <f>lookups!H68</f>
        <v>4.0870546275066491E-2</v>
      </c>
      <c r="D67">
        <f>lookups!I68</f>
        <v>1.6905071521456507E-2</v>
      </c>
      <c r="E67">
        <f t="shared" si="0"/>
        <v>1.7595578673602157E-2</v>
      </c>
    </row>
    <row r="68" spans="1:5" x14ac:dyDescent="0.3">
      <c r="A68" s="5">
        <f>lookups!F69</f>
        <v>40448</v>
      </c>
      <c r="B68">
        <f>lookups!G69</f>
        <v>-1.6213847502191105E-2</v>
      </c>
      <c r="C68">
        <f>lookups!H69</f>
        <v>-3.3520928596553042E-2</v>
      </c>
      <c r="D68">
        <f>lookups!I69</f>
        <v>-1.8542555164101876E-3</v>
      </c>
      <c r="E68">
        <f t="shared" ref="E68:E131" si="4">D68*$F$3+$F$4</f>
        <v>-3.0396810680512064E-3</v>
      </c>
    </row>
    <row r="69" spans="1:5" x14ac:dyDescent="0.3">
      <c r="A69" s="5">
        <f>lookups!F70</f>
        <v>40441</v>
      </c>
      <c r="B69">
        <f>lookups!G70</f>
        <v>-1.722652885443577E-2</v>
      </c>
      <c r="C69">
        <f>lookups!H70</f>
        <v>6.1573503603300883E-2</v>
      </c>
      <c r="D69">
        <f>lookups!I70</f>
        <v>2.072489826819341E-2</v>
      </c>
      <c r="E69">
        <f t="shared" si="4"/>
        <v>2.1797388095012752E-2</v>
      </c>
    </row>
    <row r="70" spans="1:5" x14ac:dyDescent="0.3">
      <c r="A70" s="5">
        <f>lookups!F71</f>
        <v>40434</v>
      </c>
      <c r="B70">
        <f>lookups!G71</f>
        <v>5.7377049180327773E-2</v>
      </c>
      <c r="C70">
        <f>lookups!H71</f>
        <v>4.5397767194941041E-2</v>
      </c>
      <c r="D70">
        <f>lookups!I71</f>
        <v>1.4399539214745127E-2</v>
      </c>
      <c r="E70">
        <f t="shared" si="4"/>
        <v>1.4839493136219642E-2</v>
      </c>
    </row>
    <row r="71" spans="1:5" x14ac:dyDescent="0.3">
      <c r="A71" s="5">
        <f>lookups!F72</f>
        <v>40428</v>
      </c>
      <c r="B71">
        <f>lookups!G72</f>
        <v>-1.8328118015198933E-2</v>
      </c>
      <c r="C71">
        <f>lookups!H72</f>
        <v>1.792029244645774E-2</v>
      </c>
      <c r="D71">
        <f>lookups!I72</f>
        <v>5.4048836984847241E-3</v>
      </c>
      <c r="E71">
        <f t="shared" si="4"/>
        <v>4.9453720683331967E-3</v>
      </c>
    </row>
    <row r="72" spans="1:5" x14ac:dyDescent="0.3">
      <c r="A72" s="5">
        <f>lookups!F73</f>
        <v>40420</v>
      </c>
      <c r="B72">
        <f>lookups!G73</f>
        <v>1.4972776769510067E-2</v>
      </c>
      <c r="C72">
        <f>lookups!H73</f>
        <v>7.0981743903995823E-2</v>
      </c>
      <c r="D72">
        <f>lookups!I73</f>
        <v>3.765648472709069E-2</v>
      </c>
      <c r="E72">
        <f t="shared" si="4"/>
        <v>4.0422133199799759E-2</v>
      </c>
    </row>
    <row r="73" spans="1:5" x14ac:dyDescent="0.3">
      <c r="A73" s="5">
        <f>lookups!F74</f>
        <v>40413</v>
      </c>
      <c r="B73">
        <f>lookups!G74</f>
        <v>-1.2102196324518135E-2</v>
      </c>
      <c r="C73">
        <f>lookups!H74</f>
        <v>-3.2126529099221479E-2</v>
      </c>
      <c r="D73">
        <f>lookups!I74</f>
        <v>-6.2699044585988219E-3</v>
      </c>
      <c r="E73">
        <f t="shared" si="4"/>
        <v>-7.8968949044587039E-3</v>
      </c>
    </row>
    <row r="74" spans="1:5" x14ac:dyDescent="0.3">
      <c r="A74" s="5">
        <f>lookups!F75</f>
        <v>40406</v>
      </c>
      <c r="B74">
        <f>lookups!G75</f>
        <v>-1.7897091722596284E-3</v>
      </c>
      <c r="C74">
        <f>lookups!H75</f>
        <v>2.1877321885577527E-3</v>
      </c>
      <c r="D74">
        <f>lookups!I75</f>
        <v>-7.1146245059288422E-3</v>
      </c>
      <c r="E74">
        <f t="shared" si="4"/>
        <v>-8.8260869565217268E-3</v>
      </c>
    </row>
    <row r="75" spans="1:5" x14ac:dyDescent="0.3">
      <c r="A75" s="5">
        <f>lookups!F76</f>
        <v>40399</v>
      </c>
      <c r="B75">
        <f>lookups!G76</f>
        <v>-4.4871794871794754E-2</v>
      </c>
      <c r="C75">
        <f>lookups!H76</f>
        <v>-4.2261316465704676E-2</v>
      </c>
      <c r="D75">
        <f>lookups!I76</f>
        <v>-3.6374023995429376E-2</v>
      </c>
      <c r="E75">
        <f t="shared" si="4"/>
        <v>-4.1011426394972315E-2</v>
      </c>
    </row>
    <row r="76" spans="1:5" x14ac:dyDescent="0.3">
      <c r="A76" s="5">
        <f>lookups!F77</f>
        <v>40392</v>
      </c>
      <c r="B76">
        <f>lookups!G77</f>
        <v>-1.0152284263959475E-2</v>
      </c>
      <c r="C76">
        <f>lookups!H77</f>
        <v>1.103161597186135E-2</v>
      </c>
      <c r="D76">
        <f>lookups!I77</f>
        <v>1.9215838509316671E-2</v>
      </c>
      <c r="E76">
        <f t="shared" si="4"/>
        <v>2.013742236024834E-2</v>
      </c>
    </row>
    <row r="77" spans="1:5" x14ac:dyDescent="0.3">
      <c r="A77" s="5">
        <f>lookups!F78</f>
        <v>40385</v>
      </c>
      <c r="B77">
        <f>lookups!G78</f>
        <v>0</v>
      </c>
      <c r="C77">
        <f>lookups!H78</f>
        <v>-1.0363514101499167E-2</v>
      </c>
      <c r="D77">
        <f>lookups!I78</f>
        <v>-1.2600562178927543E-3</v>
      </c>
      <c r="E77">
        <f t="shared" si="4"/>
        <v>-2.3860618396820297E-3</v>
      </c>
    </row>
    <row r="78" spans="1:5" x14ac:dyDescent="0.3">
      <c r="A78" s="5">
        <f>lookups!F79</f>
        <v>40378</v>
      </c>
      <c r="B78">
        <f>lookups!G79</f>
        <v>3.6842105263157884E-2</v>
      </c>
      <c r="C78">
        <f>lookups!H79</f>
        <v>4.0199144173798593E-2</v>
      </c>
      <c r="D78">
        <f>lookups!I79</f>
        <v>3.5219747140276994E-2</v>
      </c>
      <c r="E78">
        <f t="shared" si="4"/>
        <v>3.7741721854304695E-2</v>
      </c>
    </row>
    <row r="79" spans="1:5" x14ac:dyDescent="0.3">
      <c r="A79" s="5">
        <f>lookups!F80</f>
        <v>40371</v>
      </c>
      <c r="B79">
        <f>lookups!G80</f>
        <v>2.5641025641025654E-2</v>
      </c>
      <c r="C79">
        <f>lookups!H80</f>
        <v>-3.742722484058781E-2</v>
      </c>
      <c r="D79">
        <f>lookups!I80</f>
        <v>-1.2093576526566207E-2</v>
      </c>
      <c r="E79">
        <f t="shared" si="4"/>
        <v>-1.4302934179222831E-2</v>
      </c>
    </row>
    <row r="80" spans="1:5" x14ac:dyDescent="0.3">
      <c r="A80" s="5">
        <f>lookups!F81</f>
        <v>40365</v>
      </c>
      <c r="B80">
        <f>lookups!G81</f>
        <v>4.3172219615204212E-2</v>
      </c>
      <c r="C80">
        <f>lookups!H81</f>
        <v>5.1340772818121307E-2</v>
      </c>
      <c r="D80">
        <f>lookups!I81</f>
        <v>5.6335078534031365E-2</v>
      </c>
      <c r="E80">
        <f t="shared" si="4"/>
        <v>6.0968586387434506E-2</v>
      </c>
    </row>
    <row r="81" spans="1:5" x14ac:dyDescent="0.3">
      <c r="A81" s="5">
        <f>lookups!F82</f>
        <v>40357</v>
      </c>
      <c r="B81">
        <f>lookups!G82</f>
        <v>-5.1624388072986215E-2</v>
      </c>
      <c r="C81">
        <f>lookups!H82</f>
        <v>-7.4099776389852726E-2</v>
      </c>
      <c r="D81">
        <f>lookups!I82</f>
        <v>-5.2485365611667882E-2</v>
      </c>
      <c r="E81">
        <f t="shared" si="4"/>
        <v>-5.8733902172834675E-2</v>
      </c>
    </row>
    <row r="82" spans="1:5" x14ac:dyDescent="0.3">
      <c r="A82" s="5">
        <f>lookups!F83</f>
        <v>40350</v>
      </c>
      <c r="B82">
        <f>lookups!G83</f>
        <v>-7.2254335260115612E-2</v>
      </c>
      <c r="C82">
        <f>lookups!H83</f>
        <v>-2.6899268429938155E-2</v>
      </c>
      <c r="D82">
        <f>lookups!I83</f>
        <v>-3.4578544061302674E-2</v>
      </c>
      <c r="E82">
        <f t="shared" si="4"/>
        <v>-3.9036398467432946E-2</v>
      </c>
    </row>
    <row r="83" spans="1:5" x14ac:dyDescent="0.3">
      <c r="A83" s="5">
        <f>lookups!F84</f>
        <v>40343</v>
      </c>
      <c r="B83">
        <f>lookups!G84</f>
        <v>3.0638297872340379E-2</v>
      </c>
      <c r="C83">
        <f>lookups!H84</f>
        <v>8.1119448387750953E-2</v>
      </c>
      <c r="D83">
        <f>lookups!I84</f>
        <v>2.3529411764705938E-2</v>
      </c>
      <c r="E83">
        <f t="shared" si="4"/>
        <v>2.4882352941176532E-2</v>
      </c>
    </row>
    <row r="84" spans="1:5" x14ac:dyDescent="0.3">
      <c r="A84" s="5">
        <f>lookups!F85</f>
        <v>40336</v>
      </c>
      <c r="B84">
        <f>lookups!G85</f>
        <v>-5.0804403048264604E-3</v>
      </c>
      <c r="C84">
        <f>lookups!H85</f>
        <v>-9.5609207407704785E-3</v>
      </c>
      <c r="D84">
        <f>lookups!I85</f>
        <v>2.6776726394201696E-2</v>
      </c>
      <c r="E84">
        <f t="shared" si="4"/>
        <v>2.8454399033621867E-2</v>
      </c>
    </row>
    <row r="85" spans="1:5" x14ac:dyDescent="0.3">
      <c r="A85" s="5">
        <f>lookups!F86</f>
        <v>40330</v>
      </c>
      <c r="B85">
        <f>lookups!G86</f>
        <v>-4.2319085907735975E-4</v>
      </c>
      <c r="C85">
        <f>lookups!H86</f>
        <v>-3.6024496657727479E-3</v>
      </c>
      <c r="D85">
        <f>lookups!I86</f>
        <v>-2.330154360436526E-2</v>
      </c>
      <c r="E85">
        <f t="shared" si="4"/>
        <v>-2.663169796480179E-2</v>
      </c>
    </row>
    <row r="86" spans="1:5" x14ac:dyDescent="0.3">
      <c r="A86" s="5">
        <f>lookups!F87</f>
        <v>40322</v>
      </c>
      <c r="B86">
        <f>lookups!G87</f>
        <v>-3.8649308380797373E-2</v>
      </c>
      <c r="C86">
        <f>lookups!H87</f>
        <v>6.0084015784783916E-2</v>
      </c>
      <c r="D86">
        <f>lookups!I87</f>
        <v>2.3652311027889512E-3</v>
      </c>
      <c r="E86">
        <f t="shared" si="4"/>
        <v>1.6017542130678463E-3</v>
      </c>
    </row>
    <row r="87" spans="1:5" x14ac:dyDescent="0.3">
      <c r="A87" s="5">
        <f>lookups!F88</f>
        <v>40315</v>
      </c>
      <c r="B87">
        <f>lookups!G88</f>
        <v>-6.8233510235026565E-2</v>
      </c>
      <c r="C87">
        <f>lookups!H88</f>
        <v>-4.5290662345554011E-2</v>
      </c>
      <c r="D87">
        <f>lookups!I88</f>
        <v>-4.1922386932300992E-2</v>
      </c>
      <c r="E87">
        <f t="shared" si="4"/>
        <v>-4.7114625625531099E-2</v>
      </c>
    </row>
    <row r="88" spans="1:5" x14ac:dyDescent="0.3">
      <c r="A88" s="5">
        <f>lookups!F89</f>
        <v>40308</v>
      </c>
      <c r="B88">
        <f>lookups!G89</f>
        <v>2.5660964230171078E-2</v>
      </c>
      <c r="C88">
        <f>lookups!H89</f>
        <v>7.6114913466149389E-2</v>
      </c>
      <c r="D88">
        <f>lookups!I89</f>
        <v>2.3581714506620256E-2</v>
      </c>
      <c r="E88">
        <f t="shared" si="4"/>
        <v>2.4939885957282283E-2</v>
      </c>
    </row>
    <row r="89" spans="1:5" x14ac:dyDescent="0.3">
      <c r="A89" s="5">
        <f>lookups!F90</f>
        <v>40301</v>
      </c>
      <c r="B89">
        <f>lookups!G90</f>
        <v>-7.6481149012567418E-2</v>
      </c>
      <c r="C89">
        <f>lookups!H90</f>
        <v>-9.6605229993698818E-2</v>
      </c>
      <c r="D89">
        <f>lookups!I90</f>
        <v>-6.3535161553081698E-2</v>
      </c>
      <c r="E89">
        <f t="shared" si="4"/>
        <v>-7.0888677708389872E-2</v>
      </c>
    </row>
    <row r="90" spans="1:5" x14ac:dyDescent="0.3">
      <c r="A90" s="5">
        <f>lookups!F91</f>
        <v>40294</v>
      </c>
      <c r="B90">
        <f>lookups!G91</f>
        <v>-1.346085724406656E-2</v>
      </c>
      <c r="C90">
        <f>lookups!H91</f>
        <v>-3.5990888382687894E-2</v>
      </c>
      <c r="D90">
        <f>lookups!I91</f>
        <v>-2.4629237288135649E-2</v>
      </c>
      <c r="E90">
        <f t="shared" si="4"/>
        <v>-2.8092161016949217E-2</v>
      </c>
    </row>
    <row r="91" spans="1:5" x14ac:dyDescent="0.3">
      <c r="A91" s="5">
        <f>lookups!F92</f>
        <v>40287</v>
      </c>
      <c r="B91">
        <f>lookups!G92</f>
        <v>9.2956739363604431E-3</v>
      </c>
      <c r="C91">
        <f>lookups!H92</f>
        <v>9.471759278500462E-2</v>
      </c>
      <c r="D91">
        <f>lookups!I92</f>
        <v>2.0540540540540549E-2</v>
      </c>
      <c r="E91">
        <f t="shared" si="4"/>
        <v>2.1594594594594604E-2</v>
      </c>
    </row>
    <row r="92" spans="1:5" x14ac:dyDescent="0.3">
      <c r="A92" s="5">
        <f>lookups!F93</f>
        <v>40280</v>
      </c>
      <c r="B92">
        <f>lookups!G93</f>
        <v>1.1207519884309425E-2</v>
      </c>
      <c r="C92">
        <f>lookups!H93</f>
        <v>2.3219221773336202E-2</v>
      </c>
      <c r="D92">
        <f>lookups!I93</f>
        <v>-1.618996222342209E-3</v>
      </c>
      <c r="E92">
        <f t="shared" si="4"/>
        <v>-2.7808958445764299E-3</v>
      </c>
    </row>
    <row r="93" spans="1:5" x14ac:dyDescent="0.3">
      <c r="A93" s="5">
        <f>lookups!F94</f>
        <v>40273</v>
      </c>
      <c r="B93">
        <f>lookups!G94</f>
        <v>4.0240691989469737E-2</v>
      </c>
      <c r="C93">
        <f>lookups!H94</f>
        <v>2.4663384025447717E-2</v>
      </c>
      <c r="D93">
        <f>lookups!I94</f>
        <v>1.4879050661798354E-2</v>
      </c>
      <c r="E93">
        <f t="shared" si="4"/>
        <v>1.536695572797819E-2</v>
      </c>
    </row>
    <row r="94" spans="1:5" x14ac:dyDescent="0.3">
      <c r="A94" s="5">
        <f>lookups!F95</f>
        <v>40266</v>
      </c>
      <c r="B94">
        <f>lookups!G95</f>
        <v>-1.6642011834319501E-2</v>
      </c>
      <c r="C94">
        <f>lookups!H95</f>
        <v>2.1954043462771671E-2</v>
      </c>
      <c r="D94">
        <f>lookups!I95</f>
        <v>1.0422431285740595E-2</v>
      </c>
      <c r="E94">
        <f t="shared" si="4"/>
        <v>1.0464674414314656E-2</v>
      </c>
    </row>
    <row r="95" spans="1:5" x14ac:dyDescent="0.3">
      <c r="A95" s="5">
        <f>lookups!F96</f>
        <v>40259</v>
      </c>
      <c r="B95">
        <f>lookups!G96</f>
        <v>2.2238695329873507E-3</v>
      </c>
      <c r="C95">
        <f>lookups!H96</f>
        <v>3.8908165625722864E-2</v>
      </c>
      <c r="D95">
        <f>lookups!I96</f>
        <v>5.2851182197497211E-3</v>
      </c>
      <c r="E95">
        <f t="shared" si="4"/>
        <v>4.8136300417246933E-3</v>
      </c>
    </row>
    <row r="96" spans="1:5" x14ac:dyDescent="0.3">
      <c r="A96" s="5">
        <f>lookups!F97</f>
        <v>40252</v>
      </c>
      <c r="B96">
        <f>lookups!G97</f>
        <v>1.086549269389281E-2</v>
      </c>
      <c r="C96">
        <f>lookups!H97</f>
        <v>-1.9194119248570604E-2</v>
      </c>
      <c r="D96">
        <f>lookups!I97</f>
        <v>8.6037594688112545E-3</v>
      </c>
      <c r="E96">
        <f t="shared" si="4"/>
        <v>8.4641354156923809E-3</v>
      </c>
    </row>
    <row r="97" spans="1:5" x14ac:dyDescent="0.3">
      <c r="A97" s="5">
        <f>lookups!F98</f>
        <v>40245</v>
      </c>
      <c r="B97">
        <f>lookups!G98</f>
        <v>2.3782125047947869E-2</v>
      </c>
      <c r="C97">
        <f>lookups!H98</f>
        <v>3.493941955480416E-2</v>
      </c>
      <c r="D97">
        <f>lookups!I98</f>
        <v>1.0585010868537989E-2</v>
      </c>
      <c r="E97">
        <f t="shared" si="4"/>
        <v>1.0643511955391788E-2</v>
      </c>
    </row>
    <row r="98" spans="1:5" x14ac:dyDescent="0.3">
      <c r="A98" s="5">
        <f>lookups!F99</f>
        <v>40238</v>
      </c>
      <c r="B98">
        <f>lookups!G99</f>
        <v>-2.6778882938026122E-3</v>
      </c>
      <c r="C98">
        <f>lookups!H99</f>
        <v>7.0050251256281393E-2</v>
      </c>
      <c r="D98">
        <f>lookups!I99</f>
        <v>3.1688767550702025E-2</v>
      </c>
      <c r="E98">
        <f t="shared" si="4"/>
        <v>3.3857644305772233E-2</v>
      </c>
    </row>
    <row r="99" spans="1:5" x14ac:dyDescent="0.3">
      <c r="A99" s="5">
        <f>lookups!F100</f>
        <v>40231</v>
      </c>
      <c r="B99">
        <f>lookups!G100</f>
        <v>-3.4311856652687709E-3</v>
      </c>
      <c r="C99">
        <f>lookups!H100</f>
        <v>1.4633151481160478E-2</v>
      </c>
      <c r="D99">
        <f>lookups!I100</f>
        <v>-3.5946759933936125E-3</v>
      </c>
      <c r="E99">
        <f t="shared" si="4"/>
        <v>-4.9541435927329741E-3</v>
      </c>
    </row>
    <row r="100" spans="1:5" x14ac:dyDescent="0.3">
      <c r="A100" s="5">
        <f>lookups!F101</f>
        <v>40225</v>
      </c>
      <c r="B100">
        <f>lookups!G101</f>
        <v>3.4714003944773135E-2</v>
      </c>
      <c r="C100">
        <f>lookups!H101</f>
        <v>6.4142036124794745E-3</v>
      </c>
      <c r="D100">
        <f>lookups!I101</f>
        <v>2.8682790325804564E-2</v>
      </c>
      <c r="E100">
        <f t="shared" si="4"/>
        <v>3.0551069358385023E-2</v>
      </c>
    </row>
    <row r="101" spans="1:5" x14ac:dyDescent="0.3">
      <c r="A101" s="5">
        <f>lookups!F102</f>
        <v>40217</v>
      </c>
      <c r="B101">
        <f>lookups!G102</f>
        <v>-3.1458906802987927E-3</v>
      </c>
      <c r="C101">
        <f>lookups!H102</f>
        <v>2.5144660704892168E-2</v>
      </c>
      <c r="D101">
        <f>lookups!I102</f>
        <v>1.2958088681919428E-2</v>
      </c>
      <c r="E101">
        <f t="shared" si="4"/>
        <v>1.3253897550111374E-2</v>
      </c>
    </row>
    <row r="102" spans="1:5" x14ac:dyDescent="0.3">
      <c r="A102" s="5">
        <f>lookups!F103</f>
        <v>40210</v>
      </c>
      <c r="B102">
        <f>lookups!G103</f>
        <v>-5.8639562157935332E-3</v>
      </c>
      <c r="C102">
        <f>lookups!H103</f>
        <v>1.7720434712779069E-2</v>
      </c>
      <c r="D102">
        <f>lookups!I103</f>
        <v>-6.836919364568597E-3</v>
      </c>
      <c r="E102">
        <f t="shared" si="4"/>
        <v>-8.5206113010254571E-3</v>
      </c>
    </row>
    <row r="103" spans="1:5" x14ac:dyDescent="0.3">
      <c r="A103" s="5">
        <f>lookups!F104</f>
        <v>40203</v>
      </c>
      <c r="B103">
        <f>lookups!G104</f>
        <v>-2.6636225266362359E-2</v>
      </c>
      <c r="C103">
        <f>lookups!H104</f>
        <v>-2.8754159733777044E-2</v>
      </c>
      <c r="D103">
        <f>lookups!I104</f>
        <v>-1.6707859614434127E-2</v>
      </c>
      <c r="E103">
        <f t="shared" si="4"/>
        <v>-1.9378645575877543E-2</v>
      </c>
    </row>
    <row r="104" spans="1:5" x14ac:dyDescent="0.3">
      <c r="A104" s="5">
        <f>lookups!F105</f>
        <v>40197</v>
      </c>
      <c r="B104">
        <f>lookups!G105</f>
        <v>-6.1763655837201011E-2</v>
      </c>
      <c r="C104">
        <f>lookups!H105</f>
        <v>-3.9744357898941519E-2</v>
      </c>
      <c r="D104">
        <f>lookups!I105</f>
        <v>-3.8954869358669778E-2</v>
      </c>
      <c r="E104">
        <f t="shared" si="4"/>
        <v>-4.3850356294536756E-2</v>
      </c>
    </row>
    <row r="105" spans="1:5" x14ac:dyDescent="0.3">
      <c r="A105" s="5">
        <f>lookups!F106</f>
        <v>40189</v>
      </c>
      <c r="B105">
        <f>lookups!G106</f>
        <v>6.4678404599354394E-3</v>
      </c>
      <c r="C105">
        <f>lookups!H106</f>
        <v>-2.8521536670547125E-2</v>
      </c>
      <c r="D105">
        <f>lookups!I106</f>
        <v>-8.1047969088681501E-3</v>
      </c>
      <c r="E105">
        <f t="shared" si="4"/>
        <v>-9.9152765997549651E-3</v>
      </c>
    </row>
    <row r="106" spans="1:5" x14ac:dyDescent="0.3">
      <c r="A106" s="5">
        <f>lookups!F107</f>
        <v>40182</v>
      </c>
      <c r="B106">
        <f>lookups!G107</f>
        <v>6.14605929139545E-3</v>
      </c>
      <c r="C106">
        <f>lookups!H107</f>
        <v>5.9038789948768385E-3</v>
      </c>
      <c r="D106">
        <f>lookups!I107</f>
        <v>2.8098052514291309E-2</v>
      </c>
      <c r="E106">
        <f t="shared" si="4"/>
        <v>2.9907857765720441E-2</v>
      </c>
    </row>
    <row r="107" spans="1:5" x14ac:dyDescent="0.3">
      <c r="A107" s="5">
        <f>lookups!F108</f>
        <v>40175</v>
      </c>
      <c r="B107">
        <f>lookups!G108</f>
        <v>-1.6708140774973297E-2</v>
      </c>
      <c r="C107">
        <f>lookups!H108</f>
        <v>8.1160846040333363E-3</v>
      </c>
      <c r="D107">
        <f>lookups!I108</f>
        <v>-9.2157050974369589E-3</v>
      </c>
      <c r="E107">
        <f t="shared" si="4"/>
        <v>-1.1137275607180655E-2</v>
      </c>
    </row>
    <row r="108" spans="1:5" x14ac:dyDescent="0.3">
      <c r="A108" s="5">
        <f>lookups!F109</f>
        <v>40168</v>
      </c>
      <c r="B108">
        <f>lookups!G109</f>
        <v>2.1052631578947305E-2</v>
      </c>
      <c r="C108">
        <f>lookups!H109</f>
        <v>6.9605934655653276E-2</v>
      </c>
      <c r="D108">
        <f>lookups!I109</f>
        <v>2.057411580288046E-2</v>
      </c>
      <c r="E108">
        <f t="shared" si="4"/>
        <v>2.1631527383168508E-2</v>
      </c>
    </row>
    <row r="109" spans="1:5" x14ac:dyDescent="0.3">
      <c r="A109" s="5">
        <f>lookups!F110</f>
        <v>40161</v>
      </c>
      <c r="B109">
        <f>lookups!G110</f>
        <v>1.698043558508678E-2</v>
      </c>
      <c r="C109">
        <f>lookups!H110</f>
        <v>3.9085195161885633E-3</v>
      </c>
      <c r="D109">
        <f>lookups!I110</f>
        <v>-2.7357107962872611E-3</v>
      </c>
      <c r="E109">
        <f t="shared" si="4"/>
        <v>-4.0092818759159873E-3</v>
      </c>
    </row>
    <row r="110" spans="1:5" x14ac:dyDescent="0.3">
      <c r="A110" s="5">
        <f>lookups!F111</f>
        <v>40154</v>
      </c>
      <c r="B110">
        <f>lookups!G111</f>
        <v>-4.4101433296582504E-3</v>
      </c>
      <c r="C110">
        <f>lookups!H111</f>
        <v>7.0209031434499318E-3</v>
      </c>
      <c r="D110">
        <f>lookups!I111</f>
        <v>8.8010952474075097E-4</v>
      </c>
      <c r="E110">
        <f t="shared" si="4"/>
        <v>-3.1879522785173832E-5</v>
      </c>
    </row>
    <row r="111" spans="1:5" x14ac:dyDescent="0.3">
      <c r="A111" s="5">
        <f>lookups!F112</f>
        <v>40147</v>
      </c>
      <c r="B111">
        <f>lookups!G112</f>
        <v>2.6018099547511362E-2</v>
      </c>
      <c r="C111">
        <f>lookups!H112</f>
        <v>-3.6241541931515381E-2</v>
      </c>
      <c r="D111">
        <f>lookups!I112</f>
        <v>1.3077075490390404E-2</v>
      </c>
      <c r="E111">
        <f t="shared" si="4"/>
        <v>1.3384783039429447E-2</v>
      </c>
    </row>
    <row r="112" spans="1:5" x14ac:dyDescent="0.3">
      <c r="A112" s="5">
        <f>lookups!F113</f>
        <v>40140</v>
      </c>
      <c r="B112">
        <f>lookups!G113</f>
        <v>-1.3392857142857123E-2</v>
      </c>
      <c r="C112">
        <f>lookups!H113</f>
        <v>3.3431054878362682E-3</v>
      </c>
      <c r="D112">
        <f>lookups!I113</f>
        <v>1.2895546076777647E-3</v>
      </c>
      <c r="E112">
        <f t="shared" si="4"/>
        <v>4.1851006844554131E-4</v>
      </c>
    </row>
    <row r="113" spans="1:5" x14ac:dyDescent="0.3">
      <c r="A113" s="5">
        <f>lookups!F114</f>
        <v>40133</v>
      </c>
      <c r="B113">
        <f>lookups!G114</f>
        <v>4.1090773253641922E-3</v>
      </c>
      <c r="C113">
        <f>lookups!H114</f>
        <v>-2.2178636089318027E-2</v>
      </c>
      <c r="D113">
        <f>lookups!I114</f>
        <v>-1.6835016835017003E-3</v>
      </c>
      <c r="E113">
        <f t="shared" si="4"/>
        <v>-2.8518518518518706E-3</v>
      </c>
    </row>
    <row r="114" spans="1:5" x14ac:dyDescent="0.3">
      <c r="A114" s="5">
        <f>lookups!F115</f>
        <v>40126</v>
      </c>
      <c r="B114">
        <f>lookups!G115</f>
        <v>3.8804811796662786E-2</v>
      </c>
      <c r="C114">
        <f>lookups!H115</f>
        <v>5.2007830273530571E-2</v>
      </c>
      <c r="D114">
        <f>lookups!I115</f>
        <v>2.3203972033640757E-2</v>
      </c>
      <c r="E114">
        <f t="shared" si="4"/>
        <v>2.4524369237004833E-2</v>
      </c>
    </row>
    <row r="115" spans="1:5" x14ac:dyDescent="0.3">
      <c r="A115" s="5">
        <f>lookups!F116</f>
        <v>40119</v>
      </c>
      <c r="B115">
        <f>lookups!G116</f>
        <v>2.8332003192338424E-2</v>
      </c>
      <c r="C115">
        <f>lookups!H116</f>
        <v>3.0982381497845296E-2</v>
      </c>
      <c r="D115">
        <f>lookups!I116</f>
        <v>3.448637316561836E-2</v>
      </c>
      <c r="E115">
        <f t="shared" si="4"/>
        <v>3.6935010482180196E-2</v>
      </c>
    </row>
    <row r="116" spans="1:5" x14ac:dyDescent="0.3">
      <c r="A116" s="5">
        <f>lookups!F117</f>
        <v>40112</v>
      </c>
      <c r="B116">
        <f>lookups!G117</f>
        <v>-1.0268562401263885E-2</v>
      </c>
      <c r="C116">
        <f>lookups!H117</f>
        <v>-7.5678128466269992E-2</v>
      </c>
      <c r="D116">
        <f>lookups!I117</f>
        <v>-4.1783848935315351E-2</v>
      </c>
      <c r="E116">
        <f t="shared" si="4"/>
        <v>-4.6962233828846893E-2</v>
      </c>
    </row>
    <row r="117" spans="1:5" x14ac:dyDescent="0.3">
      <c r="A117" s="5">
        <f>lookups!F118</f>
        <v>40105</v>
      </c>
      <c r="B117">
        <f>lookups!G118</f>
        <v>5.7644110275689178E-2</v>
      </c>
      <c r="C117">
        <f>lookups!H118</f>
        <v>8.4477008037618345E-2</v>
      </c>
      <c r="D117">
        <f>lookups!I118</f>
        <v>-7.4768218522580001E-3</v>
      </c>
      <c r="E117">
        <f t="shared" si="4"/>
        <v>-9.2245040374838022E-3</v>
      </c>
    </row>
    <row r="118" spans="1:5" x14ac:dyDescent="0.3">
      <c r="A118" s="5">
        <f>lookups!F119</f>
        <v>40098</v>
      </c>
      <c r="B118">
        <f>lookups!G119</f>
        <v>3.6812472932005257E-2</v>
      </c>
      <c r="C118">
        <f>lookups!H119</f>
        <v>-1.2686244871518152E-2</v>
      </c>
      <c r="D118">
        <f>lookups!I119</f>
        <v>1.5180649731808521E-2</v>
      </c>
      <c r="E118">
        <f t="shared" si="4"/>
        <v>1.5698714704989375E-2</v>
      </c>
    </row>
    <row r="119" spans="1:5" x14ac:dyDescent="0.3">
      <c r="A119" s="5">
        <f>lookups!F120</f>
        <v>40091</v>
      </c>
      <c r="B119">
        <f>lookups!G120</f>
        <v>2.3946784922394639E-2</v>
      </c>
      <c r="C119">
        <f>lookups!H120</f>
        <v>3.0083968192181485E-2</v>
      </c>
      <c r="D119">
        <f>lookups!I120</f>
        <v>4.6605232496557632E-2</v>
      </c>
      <c r="E119">
        <f t="shared" si="4"/>
        <v>5.0265755746213399E-2</v>
      </c>
    </row>
    <row r="120" spans="1:5" x14ac:dyDescent="0.3">
      <c r="A120" s="5">
        <f>lookups!F121</f>
        <v>40084</v>
      </c>
      <c r="B120">
        <f>lookups!G121</f>
        <v>-2.338674750974444E-2</v>
      </c>
      <c r="C120">
        <f>lookups!H121</f>
        <v>1.3926477221470447E-2</v>
      </c>
      <c r="D120">
        <f>lookups!I121</f>
        <v>-1.8811057992101459E-2</v>
      </c>
      <c r="E120">
        <f t="shared" si="4"/>
        <v>-2.1692163791311607E-2</v>
      </c>
    </row>
    <row r="121" spans="1:5" x14ac:dyDescent="0.3">
      <c r="A121" s="5">
        <f>lookups!F122</f>
        <v>40077</v>
      </c>
      <c r="B121">
        <f>lookups!G122</f>
        <v>1.1831726555652917E-2</v>
      </c>
      <c r="C121">
        <f>lookups!H122</f>
        <v>-1.4338112704234657E-2</v>
      </c>
      <c r="D121">
        <f>lookups!I122</f>
        <v>-2.1259281863493067E-2</v>
      </c>
      <c r="E121">
        <f t="shared" si="4"/>
        <v>-2.4385210049842378E-2</v>
      </c>
    </row>
    <row r="122" spans="1:5" x14ac:dyDescent="0.3">
      <c r="A122" s="5">
        <f>lookups!F123</f>
        <v>40070</v>
      </c>
      <c r="B122">
        <f>lookups!G123</f>
        <v>1.6028495102404249E-2</v>
      </c>
      <c r="C122">
        <f>lookups!H123</f>
        <v>7.471779251030275E-2</v>
      </c>
      <c r="D122">
        <f>lookups!I123</f>
        <v>2.3422860712054964E-2</v>
      </c>
      <c r="E122">
        <f t="shared" si="4"/>
        <v>2.4765146783260462E-2</v>
      </c>
    </row>
    <row r="123" spans="1:5" x14ac:dyDescent="0.3">
      <c r="A123" s="5">
        <f>lookups!F124</f>
        <v>40064</v>
      </c>
      <c r="B123">
        <f>lookups!G124</f>
        <v>9.4382022471910503E-3</v>
      </c>
      <c r="C123">
        <f>lookups!H124</f>
        <v>1.0806568461724345E-2</v>
      </c>
      <c r="D123">
        <f>lookups!I124</f>
        <v>2.6611093299134438E-2</v>
      </c>
      <c r="E123">
        <f t="shared" si="4"/>
        <v>2.8272202629047883E-2</v>
      </c>
    </row>
    <row r="124" spans="1:5" x14ac:dyDescent="0.3">
      <c r="A124" s="5">
        <f>lookups!F125</f>
        <v>40056</v>
      </c>
      <c r="B124">
        <f>lookups!G125</f>
        <v>-2.2421524663677446E-3</v>
      </c>
      <c r="C124">
        <f>lookups!H125</f>
        <v>1.5721368968435779E-3</v>
      </c>
      <c r="D124">
        <f>lookups!I125</f>
        <v>-1.2766406414855538E-2</v>
      </c>
      <c r="E124">
        <f t="shared" si="4"/>
        <v>-1.5043047056341092E-2</v>
      </c>
    </row>
    <row r="125" spans="1:5" x14ac:dyDescent="0.3">
      <c r="A125" s="5">
        <f>lookups!F126</f>
        <v>40049</v>
      </c>
      <c r="B125">
        <f>lookups!G126</f>
        <v>1.0879419764279329E-2</v>
      </c>
      <c r="C125">
        <f>lookups!H126</f>
        <v>4.8608579414265579E-3</v>
      </c>
      <c r="D125">
        <f>lookups!I126</f>
        <v>3.9190763690287525E-3</v>
      </c>
      <c r="E125">
        <f t="shared" si="4"/>
        <v>3.3109840059316279E-3</v>
      </c>
    </row>
    <row r="126" spans="1:5" x14ac:dyDescent="0.3">
      <c r="A126" s="5">
        <f>lookups!F127</f>
        <v>40042</v>
      </c>
      <c r="B126">
        <f>lookups!G127</f>
        <v>3.6167214654767479E-2</v>
      </c>
      <c r="C126">
        <f>lookups!H127</f>
        <v>1.4673242909987817E-2</v>
      </c>
      <c r="D126">
        <f>lookups!I127</f>
        <v>2.1642679363705227E-2</v>
      </c>
      <c r="E126">
        <f t="shared" si="4"/>
        <v>2.280694730007575E-2</v>
      </c>
    </row>
    <row r="127" spans="1:5" x14ac:dyDescent="0.3">
      <c r="A127" s="5">
        <f>lookups!F128</f>
        <v>40035</v>
      </c>
      <c r="B127">
        <f>lookups!G128</f>
        <v>5.6683986773735208E-3</v>
      </c>
      <c r="C127">
        <f>lookups!H128</f>
        <v>7.641175374293283E-3</v>
      </c>
      <c r="D127">
        <f>lookups!I128</f>
        <v>-3.9879284328519565E-3</v>
      </c>
      <c r="E127">
        <f t="shared" si="4"/>
        <v>-5.3867212761371528E-3</v>
      </c>
    </row>
    <row r="128" spans="1:5" x14ac:dyDescent="0.3">
      <c r="A128" s="5">
        <f>lookups!F129</f>
        <v>40028</v>
      </c>
      <c r="B128">
        <f>lookups!G129</f>
        <v>1.893043066729896E-3</v>
      </c>
      <c r="C128">
        <f>lookups!H129</f>
        <v>1.296331256686176E-2</v>
      </c>
      <c r="D128">
        <f>lookups!I129</f>
        <v>2.4174853736615494E-2</v>
      </c>
      <c r="E128">
        <f t="shared" si="4"/>
        <v>2.5592339110277043E-2</v>
      </c>
    </row>
    <row r="129" spans="1:5" x14ac:dyDescent="0.3">
      <c r="A129" s="5">
        <f>lookups!F130</f>
        <v>40021</v>
      </c>
      <c r="B129">
        <f>lookups!G130</f>
        <v>2.8476506881821889E-3</v>
      </c>
      <c r="C129">
        <f>lookups!H130</f>
        <v>2.1272493573264797E-2</v>
      </c>
      <c r="D129">
        <f>lookups!I130</f>
        <v>7.6751946607341234E-3</v>
      </c>
      <c r="E129">
        <f t="shared" si="4"/>
        <v>7.4427141268075371E-3</v>
      </c>
    </row>
    <row r="130" spans="1:5" x14ac:dyDescent="0.3">
      <c r="A130" s="5">
        <f>lookups!F131</f>
        <v>40014</v>
      </c>
      <c r="B130">
        <f>lookups!G131</f>
        <v>-3.4814475492441509E-2</v>
      </c>
      <c r="C130">
        <f>lookups!H131</f>
        <v>5.4343406965713381E-2</v>
      </c>
      <c r="D130">
        <f>lookups!I131</f>
        <v>4.1714947856315278E-2</v>
      </c>
      <c r="E130">
        <f t="shared" si="4"/>
        <v>4.4886442641946807E-2</v>
      </c>
    </row>
    <row r="131" spans="1:5" x14ac:dyDescent="0.3">
      <c r="A131" s="5">
        <f>lookups!F132</f>
        <v>40007</v>
      </c>
      <c r="B131">
        <f>lookups!G132</f>
        <v>8.4990059642146981E-2</v>
      </c>
      <c r="C131">
        <f>lookups!H132</f>
        <v>9.5457244655582044E-2</v>
      </c>
      <c r="D131">
        <f>lookups!I132</f>
        <v>7.0188492063492022E-2</v>
      </c>
      <c r="E131">
        <f t="shared" si="4"/>
        <v>7.6207341269841231E-2</v>
      </c>
    </row>
    <row r="132" spans="1:5" x14ac:dyDescent="0.3">
      <c r="A132" s="5">
        <f>lookups!F133</f>
        <v>40000</v>
      </c>
      <c r="B132">
        <f>lookups!G133</f>
        <v>-4.1904761904761854E-2</v>
      </c>
      <c r="C132">
        <f>lookups!H133</f>
        <v>-1.0721104420619826E-2</v>
      </c>
      <c r="D132">
        <f>lookups!I133</f>
        <v>-2.0646101530240501E-2</v>
      </c>
      <c r="E132">
        <f t="shared" ref="E132:E195" si="5">D132*$F$3+$F$4</f>
        <v>-2.3710711683264555E-2</v>
      </c>
    </row>
    <row r="133" spans="1:5" x14ac:dyDescent="0.3">
      <c r="A133" s="5">
        <f>lookups!F134</f>
        <v>39993</v>
      </c>
      <c r="B133">
        <f>lookups!G134</f>
        <v>9.5328884652047541E-4</v>
      </c>
      <c r="C133">
        <f>lookups!H134</f>
        <v>-1.6963834548473215E-2</v>
      </c>
      <c r="D133">
        <f>lookups!I134</f>
        <v>-2.2090261282660326E-2</v>
      </c>
      <c r="E133">
        <f t="shared" si="5"/>
        <v>-2.5299287410926363E-2</v>
      </c>
    </row>
    <row r="134" spans="1:5" x14ac:dyDescent="0.3">
      <c r="A134" s="5">
        <f>lookups!F135</f>
        <v>39986</v>
      </c>
      <c r="B134">
        <f>lookups!G135</f>
        <v>-3.0050855293573677E-2</v>
      </c>
      <c r="C134">
        <f>lookups!H135</f>
        <v>2.1231109472908186E-2</v>
      </c>
      <c r="D134">
        <f>lookups!I135</f>
        <v>-2.1332069210712565E-3</v>
      </c>
      <c r="E134">
        <f t="shared" si="5"/>
        <v>-3.3465276131783824E-3</v>
      </c>
    </row>
    <row r="135" spans="1:5" x14ac:dyDescent="0.3">
      <c r="A135" s="5">
        <f>lookups!F136</f>
        <v>39979</v>
      </c>
      <c r="B135">
        <f>lookups!G136</f>
        <v>3.196564885496174E-2</v>
      </c>
      <c r="C135">
        <f>lookups!H136</f>
        <v>1.8316943172434482E-2</v>
      </c>
      <c r="D135">
        <f>lookups!I136</f>
        <v>-2.6534379326257629E-2</v>
      </c>
      <c r="E135">
        <f t="shared" si="5"/>
        <v>-3.0187817258883396E-2</v>
      </c>
    </row>
    <row r="136" spans="1:5" x14ac:dyDescent="0.3">
      <c r="A136" s="5">
        <f>lookups!F137</f>
        <v>39972</v>
      </c>
      <c r="B136">
        <f>lookups!G137</f>
        <v>5.37958773252891E-2</v>
      </c>
      <c r="C136">
        <f>lookups!H137</f>
        <v>-5.3233830845771012E-2</v>
      </c>
      <c r="D136">
        <f>lookups!I137</f>
        <v>5.5684454756380966E-3</v>
      </c>
      <c r="E136">
        <f t="shared" si="5"/>
        <v>5.1252900232019068E-3</v>
      </c>
    </row>
    <row r="137" spans="1:5" x14ac:dyDescent="0.3">
      <c r="A137" s="5">
        <f>lookups!F138</f>
        <v>39965</v>
      </c>
      <c r="B137">
        <f>lookups!G138</f>
        <v>5.9669685668620194E-2</v>
      </c>
      <c r="C137">
        <f>lookups!H138</f>
        <v>6.5263476680799334E-2</v>
      </c>
      <c r="D137">
        <f>lookups!I138</f>
        <v>2.1811284969179747E-2</v>
      </c>
      <c r="E137">
        <f t="shared" si="5"/>
        <v>2.2992413466097723E-2</v>
      </c>
    </row>
    <row r="138" spans="1:5" x14ac:dyDescent="0.3">
      <c r="A138" s="5">
        <f>lookups!F139</f>
        <v>39959</v>
      </c>
      <c r="B138">
        <f>lookups!G139</f>
        <v>5.7464788732394342E-2</v>
      </c>
      <c r="C138">
        <f>lookups!H139</f>
        <v>0.10861171730736958</v>
      </c>
      <c r="D138">
        <f>lookups!I139</f>
        <v>3.9428289797930054E-2</v>
      </c>
      <c r="E138">
        <f t="shared" si="5"/>
        <v>4.2371118777723059E-2</v>
      </c>
    </row>
    <row r="139" spans="1:5" x14ac:dyDescent="0.3">
      <c r="A139" s="5">
        <f>lookups!F140</f>
        <v>39951</v>
      </c>
      <c r="B139">
        <f>lookups!G140</f>
        <v>-1.6620498614958488E-2</v>
      </c>
      <c r="C139">
        <f>lookups!H140</f>
        <v>6.7193011926758187E-4</v>
      </c>
      <c r="D139">
        <f>lookups!I140</f>
        <v>3.4619188921859688E-3</v>
      </c>
      <c r="E139">
        <f t="shared" si="5"/>
        <v>2.808110781404566E-3</v>
      </c>
    </row>
    <row r="140" spans="1:5" x14ac:dyDescent="0.3">
      <c r="A140" s="5">
        <f>lookups!F141</f>
        <v>39944</v>
      </c>
      <c r="B140">
        <f>lookups!G141</f>
        <v>4.0945790080738224E-2</v>
      </c>
      <c r="C140">
        <f>lookups!H141</f>
        <v>-5.237185609678445E-2</v>
      </c>
      <c r="D140">
        <f>lookups!I141</f>
        <v>-4.5888875781526492E-2</v>
      </c>
      <c r="E140">
        <f t="shared" si="5"/>
        <v>-5.1477763359679143E-2</v>
      </c>
    </row>
    <row r="141" spans="1:5" x14ac:dyDescent="0.3">
      <c r="A141" s="5">
        <f>lookups!F142</f>
        <v>39937</v>
      </c>
      <c r="B141">
        <f>lookups!G142</f>
        <v>-4.0398450470392942E-2</v>
      </c>
      <c r="C141">
        <f>lookups!H142</f>
        <v>1.5272727272727278E-2</v>
      </c>
      <c r="D141">
        <f>lookups!I142</f>
        <v>5.7905902907774878E-2</v>
      </c>
      <c r="E141">
        <f t="shared" si="5"/>
        <v>6.2696493198552375E-2</v>
      </c>
    </row>
    <row r="142" spans="1:5" x14ac:dyDescent="0.3">
      <c r="A142" s="5">
        <f>lookups!F143</f>
        <v>39930</v>
      </c>
      <c r="B142">
        <f>lookups!G143</f>
        <v>-3.2137118371719411E-2</v>
      </c>
      <c r="C142">
        <f>lookups!H143</f>
        <v>2.6970954356846474E-2</v>
      </c>
      <c r="D142">
        <f>lookups!I143</f>
        <v>1.4175420832805851E-2</v>
      </c>
      <c r="E142">
        <f t="shared" si="5"/>
        <v>1.4592962916086437E-2</v>
      </c>
    </row>
    <row r="143" spans="1:5" x14ac:dyDescent="0.3">
      <c r="A143" s="5">
        <f>lookups!F144</f>
        <v>39923</v>
      </c>
      <c r="B143">
        <f>lookups!G144</f>
        <v>8.9264877479579993E-2</v>
      </c>
      <c r="C143">
        <f>lookups!H144</f>
        <v>3.9156877447304745E-3</v>
      </c>
      <c r="D143">
        <f>lookups!I144</f>
        <v>-4.7864970399294051E-3</v>
      </c>
      <c r="E143">
        <f t="shared" si="5"/>
        <v>-6.2651467439223457E-3</v>
      </c>
    </row>
    <row r="144" spans="1:5" x14ac:dyDescent="0.3">
      <c r="A144" s="5">
        <f>lookups!F145</f>
        <v>39916</v>
      </c>
      <c r="B144">
        <f>lookups!G145</f>
        <v>-2.391799544419124E-2</v>
      </c>
      <c r="C144">
        <f>lookups!H145</f>
        <v>3.2160976868174346E-2</v>
      </c>
      <c r="D144">
        <f>lookups!I145</f>
        <v>1.4828071072478544E-2</v>
      </c>
      <c r="E144">
        <f t="shared" si="5"/>
        <v>1.53108781797264E-2</v>
      </c>
    </row>
    <row r="145" spans="1:5" x14ac:dyDescent="0.3">
      <c r="A145" s="5">
        <f>lookups!F146</f>
        <v>39909</v>
      </c>
      <c r="B145">
        <f>lookups!G146</f>
        <v>4.8984468339307072E-2</v>
      </c>
      <c r="C145">
        <f>lookups!H146</f>
        <v>3.0848329048843222E-2</v>
      </c>
      <c r="D145">
        <f>lookups!I146</f>
        <v>1.8354595157511207E-2</v>
      </c>
      <c r="E145">
        <f t="shared" si="5"/>
        <v>1.9190054673262329E-2</v>
      </c>
    </row>
    <row r="146" spans="1:5" x14ac:dyDescent="0.3">
      <c r="A146" s="5">
        <f>lookups!F147</f>
        <v>39902</v>
      </c>
      <c r="B146">
        <f>lookups!G147</f>
        <v>3.3971587399629223E-2</v>
      </c>
      <c r="C146">
        <f>lookups!H147</f>
        <v>8.554657428791379E-2</v>
      </c>
      <c r="D146">
        <f>lookups!I147</f>
        <v>3.2526881720429938E-2</v>
      </c>
      <c r="E146">
        <f t="shared" si="5"/>
        <v>3.4779569892472932E-2</v>
      </c>
    </row>
    <row r="147" spans="1:5" x14ac:dyDescent="0.3">
      <c r="A147" s="5">
        <f>lookups!F148</f>
        <v>39895</v>
      </c>
      <c r="B147">
        <f>lookups!G148</f>
        <v>6.3033486539724279E-2</v>
      </c>
      <c r="C147">
        <f>lookups!H148</f>
        <v>5.1821862348178184E-2</v>
      </c>
      <c r="D147">
        <f>lookups!I148</f>
        <v>6.3921063921063892E-2</v>
      </c>
      <c r="E147">
        <f t="shared" si="5"/>
        <v>6.9313170313170289E-2</v>
      </c>
    </row>
    <row r="148" spans="1:5" x14ac:dyDescent="0.3">
      <c r="A148" s="5">
        <f>lookups!F149</f>
        <v>39888</v>
      </c>
      <c r="B148">
        <f>lookups!G149</f>
        <v>2.4209818426361884E-2</v>
      </c>
      <c r="C148">
        <f>lookups!H149</f>
        <v>5.8949624866023578E-2</v>
      </c>
      <c r="D148">
        <f>lookups!I149</f>
        <v>1.5243902439024556E-2</v>
      </c>
      <c r="E148">
        <f t="shared" si="5"/>
        <v>1.5768292682927013E-2</v>
      </c>
    </row>
    <row r="149" spans="1:5" x14ac:dyDescent="0.3">
      <c r="A149" s="5">
        <f>lookups!F150</f>
        <v>39881</v>
      </c>
      <c r="B149">
        <f>lookups!G150</f>
        <v>9.0175953079178778E-2</v>
      </c>
      <c r="C149">
        <f>lookups!H150</f>
        <v>0.12463837994214085</v>
      </c>
      <c r="D149">
        <f>lookups!I150</f>
        <v>0.10402308062189446</v>
      </c>
      <c r="E149">
        <f t="shared" si="5"/>
        <v>0.11342538868408392</v>
      </c>
    </row>
    <row r="150" spans="1:5" x14ac:dyDescent="0.3">
      <c r="A150" s="5">
        <f>lookups!F151</f>
        <v>39874</v>
      </c>
      <c r="B150">
        <f>lookups!G151</f>
        <v>-5.4091539528432687E-2</v>
      </c>
      <c r="C150">
        <f>lookups!H151</f>
        <v>-4.4899838821091477E-2</v>
      </c>
      <c r="D150">
        <f>lookups!I151</f>
        <v>-6.7692767483562483E-2</v>
      </c>
      <c r="E150">
        <f t="shared" si="5"/>
        <v>-7.546204423191874E-2</v>
      </c>
    </row>
    <row r="151" spans="1:5" x14ac:dyDescent="0.3">
      <c r="A151" s="5">
        <f>lookups!F152</f>
        <v>39867</v>
      </c>
      <c r="B151">
        <f>lookups!G152</f>
        <v>-0.10267579340385814</v>
      </c>
      <c r="C151">
        <f>lookups!H152</f>
        <v>-2.0744081172491581E-2</v>
      </c>
      <c r="D151">
        <f>lookups!I152</f>
        <v>-4.5091324200913198E-2</v>
      </c>
      <c r="E151">
        <f t="shared" si="5"/>
        <v>-5.0600456621004521E-2</v>
      </c>
    </row>
    <row r="152" spans="1:5" x14ac:dyDescent="0.3">
      <c r="A152" s="5">
        <f>lookups!F153</f>
        <v>39861</v>
      </c>
      <c r="B152">
        <f>lookups!G153</f>
        <v>-5.0797401063201388E-2</v>
      </c>
      <c r="C152">
        <f>lookups!H153</f>
        <v>-8.0257154707590164E-2</v>
      </c>
      <c r="D152">
        <f>lookups!I153</f>
        <v>-6.4477372847416878E-2</v>
      </c>
      <c r="E152">
        <f t="shared" si="5"/>
        <v>-7.1925110132158576E-2</v>
      </c>
    </row>
    <row r="153" spans="1:5" x14ac:dyDescent="0.3">
      <c r="A153" s="5">
        <f>lookups!F154</f>
        <v>39853</v>
      </c>
      <c r="B153">
        <f>lookups!G154</f>
        <v>-2.8686173264486518E-2</v>
      </c>
      <c r="C153">
        <f>lookups!H154</f>
        <v>-5.568158383171852E-3</v>
      </c>
      <c r="D153">
        <f>lookups!I154</f>
        <v>-4.8520259113425723E-2</v>
      </c>
      <c r="E153">
        <f t="shared" si="5"/>
        <v>-5.4372285024768298E-2</v>
      </c>
    </row>
    <row r="154" spans="1:5" x14ac:dyDescent="0.3">
      <c r="A154" s="5">
        <f>lookups!F155</f>
        <v>39846</v>
      </c>
      <c r="B154">
        <f>lookups!G155</f>
        <v>0.14973614775725591</v>
      </c>
      <c r="C154">
        <f>lookups!H155</f>
        <v>0.10631987223363003</v>
      </c>
      <c r="D154">
        <f>lookups!I155</f>
        <v>5.0013336889837286E-2</v>
      </c>
      <c r="E154">
        <f t="shared" si="5"/>
        <v>5.401467057882102E-2</v>
      </c>
    </row>
    <row r="155" spans="1:5" x14ac:dyDescent="0.3">
      <c r="A155" s="5">
        <f>lookups!F156</f>
        <v>39839</v>
      </c>
      <c r="B155">
        <f>lookups!G156</f>
        <v>-5.9016393442622855E-3</v>
      </c>
      <c r="C155">
        <f>lookups!H156</f>
        <v>2.0132666123588848E-2</v>
      </c>
      <c r="D155">
        <f>lookups!I156</f>
        <v>-3.3231423634188487E-3</v>
      </c>
      <c r="E155">
        <f t="shared" si="5"/>
        <v>-4.6554565997607338E-3</v>
      </c>
    </row>
    <row r="156" spans="1:5" x14ac:dyDescent="0.3">
      <c r="A156" s="5">
        <f>lookups!F157</f>
        <v>39833</v>
      </c>
      <c r="B156">
        <f>lookups!G157</f>
        <v>-0.12757437070938218</v>
      </c>
      <c r="C156">
        <f>lookups!H157</f>
        <v>7.3185962283002545E-2</v>
      </c>
      <c r="D156">
        <f>lookups!I157</f>
        <v>-2.2987012987012934E-2</v>
      </c>
      <c r="E156">
        <f t="shared" si="5"/>
        <v>-2.6285714285714232E-2</v>
      </c>
    </row>
    <row r="157" spans="1:5" x14ac:dyDescent="0.3">
      <c r="A157" s="5">
        <f>lookups!F158</f>
        <v>39825</v>
      </c>
      <c r="B157">
        <f>lookups!G158</f>
        <v>9.8209127671866972E-3</v>
      </c>
      <c r="C157">
        <f>lookups!H158</f>
        <v>-9.1043251220342944E-2</v>
      </c>
      <c r="D157">
        <f>lookups!I158</f>
        <v>-4.5138888888888895E-2</v>
      </c>
      <c r="E157">
        <f t="shared" si="5"/>
        <v>-5.065277777777779E-2</v>
      </c>
    </row>
    <row r="158" spans="1:5" x14ac:dyDescent="0.3">
      <c r="A158" s="5">
        <f>lookups!F159</f>
        <v>39818</v>
      </c>
      <c r="B158">
        <f>lookups!G159</f>
        <v>-3.9933444259567519E-2</v>
      </c>
      <c r="C158">
        <f>lookups!H159</f>
        <v>-1.9261273510084035E-3</v>
      </c>
      <c r="D158">
        <f>lookups!I159</f>
        <v>-4.1711229946524125E-2</v>
      </c>
      <c r="E158">
        <f t="shared" si="5"/>
        <v>-4.6882352941176542E-2</v>
      </c>
    </row>
    <row r="159" spans="1:5" x14ac:dyDescent="0.3">
      <c r="A159" s="5">
        <f>lookups!F160</f>
        <v>39811</v>
      </c>
      <c r="B159">
        <f>lookups!G160</f>
        <v>6.3089622641509441E-2</v>
      </c>
      <c r="C159">
        <f>lookups!H160</f>
        <v>5.7639304973037771E-2</v>
      </c>
      <c r="D159">
        <f>lookups!I160</f>
        <v>6.6539923954372623E-2</v>
      </c>
      <c r="E159">
        <f t="shared" si="5"/>
        <v>7.2193916349809886E-2</v>
      </c>
    </row>
    <row r="160" spans="1:5" x14ac:dyDescent="0.3">
      <c r="A160" s="5">
        <f>lookups!F161</f>
        <v>39804</v>
      </c>
      <c r="B160">
        <f>lookups!G161</f>
        <v>0</v>
      </c>
      <c r="C160">
        <f>lookups!H161</f>
        <v>-4.6612589969153413E-2</v>
      </c>
      <c r="D160">
        <f>lookups!I161</f>
        <v>-1.164975573092813E-2</v>
      </c>
      <c r="E160">
        <f t="shared" si="5"/>
        <v>-1.3814731304020944E-2</v>
      </c>
    </row>
    <row r="161" spans="1:5" x14ac:dyDescent="0.3">
      <c r="A161" s="5">
        <f>lookups!F162</f>
        <v>39797</v>
      </c>
      <c r="B161">
        <f>lookups!G162</f>
        <v>-1.2230634828188749E-2</v>
      </c>
      <c r="C161">
        <f>lookups!H162</f>
        <v>-8.4126818039133536E-2</v>
      </c>
      <c r="D161">
        <f>lookups!I162</f>
        <v>-1.0011262670504104E-3</v>
      </c>
      <c r="E161">
        <f t="shared" si="5"/>
        <v>-2.1012388937554517E-3</v>
      </c>
    </row>
    <row r="162" spans="1:5" x14ac:dyDescent="0.3">
      <c r="A162" s="5">
        <f>lookups!F163</f>
        <v>39790</v>
      </c>
      <c r="B162">
        <f>lookups!G163</f>
        <v>-2.5539160045402909E-2</v>
      </c>
      <c r="C162">
        <f>lookups!H163</f>
        <v>4.5394880770072102E-2</v>
      </c>
      <c r="D162">
        <f>lookups!I163</f>
        <v>1.2159594680177247E-2</v>
      </c>
      <c r="E162">
        <f t="shared" si="5"/>
        <v>1.2375554148194974E-2</v>
      </c>
    </row>
    <row r="163" spans="1:5" x14ac:dyDescent="0.3">
      <c r="A163" s="5">
        <f>lookups!F164</f>
        <v>39783</v>
      </c>
      <c r="B163">
        <f>lookups!G164</f>
        <v>-1.7289459007250346E-2</v>
      </c>
      <c r="C163">
        <f>lookups!H164</f>
        <v>1.4312659491845183E-2</v>
      </c>
      <c r="D163">
        <f>lookups!I164</f>
        <v>-2.3983187044133981E-2</v>
      </c>
      <c r="E163">
        <f t="shared" si="5"/>
        <v>-2.7381505748547381E-2</v>
      </c>
    </row>
    <row r="164" spans="1:5" x14ac:dyDescent="0.3">
      <c r="A164" s="5">
        <f>lookups!F165</f>
        <v>39776</v>
      </c>
      <c r="B164">
        <f>lookups!G165</f>
        <v>2.7507163323782259E-2</v>
      </c>
      <c r="C164">
        <f>lookups!H165</f>
        <v>0.12227617980326227</v>
      </c>
      <c r="D164">
        <f>lookups!I165</f>
        <v>0.13291316526610636</v>
      </c>
      <c r="E164">
        <f t="shared" si="5"/>
        <v>0.145204481792717</v>
      </c>
    </row>
    <row r="165" spans="1:5" x14ac:dyDescent="0.3">
      <c r="A165" s="5">
        <f>lookups!F166</f>
        <v>39769</v>
      </c>
      <c r="B165">
        <f>lookups!G166</f>
        <v>-1.2450481041313095E-2</v>
      </c>
      <c r="C165">
        <f>lookups!H166</f>
        <v>-8.4890610756608961E-2</v>
      </c>
      <c r="D165">
        <f>lookups!I166</f>
        <v>-8.2026227822062162E-2</v>
      </c>
      <c r="E165">
        <f t="shared" si="5"/>
        <v>-9.1228850604268386E-2</v>
      </c>
    </row>
    <row r="166" spans="1:5" x14ac:dyDescent="0.3">
      <c r="A166" s="5">
        <f>lookups!F167</f>
        <v>39762</v>
      </c>
      <c r="B166">
        <f>lookups!G167</f>
        <v>-6.7053854276663119E-2</v>
      </c>
      <c r="C166">
        <f>lookups!H167</f>
        <v>-8.143186100062802E-2</v>
      </c>
      <c r="D166">
        <f>lookups!I167</f>
        <v>-7.7123872804935933E-2</v>
      </c>
      <c r="E166">
        <f t="shared" si="5"/>
        <v>-8.5836260085429536E-2</v>
      </c>
    </row>
    <row r="167" spans="1:5" x14ac:dyDescent="0.3">
      <c r="A167" s="5">
        <f>lookups!F168</f>
        <v>39755</v>
      </c>
      <c r="B167">
        <f>lookups!G168</f>
        <v>-3.7112353838332501E-2</v>
      </c>
      <c r="C167">
        <f>lookups!H168</f>
        <v>-8.6964831804281287E-2</v>
      </c>
      <c r="D167">
        <f>lookups!I168</f>
        <v>-3.0595813204508819E-2</v>
      </c>
      <c r="E167">
        <f t="shared" si="5"/>
        <v>-3.4655394524959707E-2</v>
      </c>
    </row>
    <row r="168" spans="1:5" x14ac:dyDescent="0.3">
      <c r="A168" s="5">
        <f>lookups!F169</f>
        <v>39748</v>
      </c>
      <c r="B168">
        <f>lookups!G169</f>
        <v>1.7063081695967004E-2</v>
      </c>
      <c r="C168">
        <f>lookups!H169</f>
        <v>0.11639816494185422</v>
      </c>
      <c r="D168">
        <f>lookups!I169</f>
        <v>0.11247600767754308</v>
      </c>
      <c r="E168">
        <f t="shared" si="5"/>
        <v>0.12272360844529739</v>
      </c>
    </row>
    <row r="169" spans="1:5" x14ac:dyDescent="0.3">
      <c r="A169" s="5">
        <f>lookups!F170</f>
        <v>39741</v>
      </c>
      <c r="B169">
        <f>lookups!G170</f>
        <v>-8.2542694497153637E-2</v>
      </c>
      <c r="C169">
        <f>lookups!H170</f>
        <v>-1.0556317956296843E-2</v>
      </c>
      <c r="D169">
        <f>lookups!I170</f>
        <v>-6.6196678217230159E-2</v>
      </c>
      <c r="E169">
        <f t="shared" si="5"/>
        <v>-7.3816346038953179E-2</v>
      </c>
    </row>
    <row r="170" spans="1:5" x14ac:dyDescent="0.3">
      <c r="A170" s="5">
        <f>lookups!F171</f>
        <v>39734</v>
      </c>
      <c r="B170">
        <f>lookups!G171</f>
        <v>0.11298838437169995</v>
      </c>
      <c r="C170">
        <f>lookups!H171</f>
        <v>6.2672615253877564E-3</v>
      </c>
      <c r="D170">
        <f>lookups!I171</f>
        <v>5.3101799421165205E-2</v>
      </c>
      <c r="E170">
        <f t="shared" si="5"/>
        <v>5.7411979363281726E-2</v>
      </c>
    </row>
    <row r="171" spans="1:5" x14ac:dyDescent="0.3">
      <c r="A171" s="5">
        <f>lookups!F172</f>
        <v>39727</v>
      </c>
      <c r="B171">
        <f>lookups!G172</f>
        <v>-0.18291630716134591</v>
      </c>
      <c r="C171">
        <f>lookups!H172</f>
        <v>-2.859866539561445E-3</v>
      </c>
      <c r="D171">
        <f>lookups!I172</f>
        <v>-0.197920872022608</v>
      </c>
      <c r="E171">
        <f t="shared" si="5"/>
        <v>-0.2187129592248688</v>
      </c>
    </row>
    <row r="172" spans="1:5" x14ac:dyDescent="0.3">
      <c r="A172" s="5">
        <f>lookups!F173</f>
        <v>39720</v>
      </c>
      <c r="B172">
        <f>lookups!G173</f>
        <v>-3.9370078740157452E-2</v>
      </c>
      <c r="C172">
        <f>lookups!H173</f>
        <v>-0.24302437459910201</v>
      </c>
      <c r="D172">
        <f>lookups!I173</f>
        <v>-8.6904432771173226E-2</v>
      </c>
      <c r="E172">
        <f t="shared" si="5"/>
        <v>-9.6594876048290562E-2</v>
      </c>
    </row>
    <row r="173" spans="1:5" x14ac:dyDescent="0.3">
      <c r="A173" s="5">
        <f>lookups!F174</f>
        <v>39713</v>
      </c>
      <c r="B173">
        <f>lookups!G174</f>
        <v>8.889891696750897E-2</v>
      </c>
      <c r="C173">
        <f>lookups!H174</f>
        <v>-8.9900758902510175E-2</v>
      </c>
      <c r="D173">
        <f>lookups!I174</f>
        <v>-2.6379542395693116E-2</v>
      </c>
      <c r="E173">
        <f t="shared" si="5"/>
        <v>-3.0017496635262431E-2</v>
      </c>
    </row>
    <row r="174" spans="1:5" x14ac:dyDescent="0.3">
      <c r="A174" s="5">
        <f>lookups!F175</f>
        <v>39706</v>
      </c>
      <c r="B174">
        <f>lookups!G175</f>
        <v>-8.9190300041101456E-2</v>
      </c>
      <c r="C174">
        <f>lookups!H175</f>
        <v>-5.3917846047635505E-2</v>
      </c>
      <c r="D174">
        <f>lookups!I175</f>
        <v>-9.9493648396552399E-3</v>
      </c>
      <c r="E174">
        <f t="shared" si="5"/>
        <v>-1.1944301323620767E-2</v>
      </c>
    </row>
    <row r="175" spans="1:5" x14ac:dyDescent="0.3">
      <c r="A175" s="5">
        <f>lookups!F176</f>
        <v>39699</v>
      </c>
      <c r="B175">
        <f>lookups!G176</f>
        <v>7.7025232403718391E-2</v>
      </c>
      <c r="C175">
        <f>lookups!H176</f>
        <v>-7.0163050455771009E-2</v>
      </c>
      <c r="D175">
        <f>lookups!I176</f>
        <v>1.3413755851638414E-2</v>
      </c>
      <c r="E175">
        <f t="shared" si="5"/>
        <v>1.3755131436802258E-2</v>
      </c>
    </row>
    <row r="176" spans="1:5" x14ac:dyDescent="0.3">
      <c r="A176" s="5">
        <f>lookups!F177</f>
        <v>39693</v>
      </c>
      <c r="B176">
        <f>lookups!G177</f>
        <v>-6.0316139767054883E-2</v>
      </c>
      <c r="C176">
        <f>lookups!H177</f>
        <v>-5.5191654536632669E-2</v>
      </c>
      <c r="D176">
        <f>lookups!I177</f>
        <v>-3.3918942424769574E-2</v>
      </c>
      <c r="E176">
        <f t="shared" si="5"/>
        <v>-3.8310836667246537E-2</v>
      </c>
    </row>
    <row r="177" spans="1:5" x14ac:dyDescent="0.3">
      <c r="A177" s="5">
        <f>lookups!F178</f>
        <v>39685</v>
      </c>
      <c r="B177">
        <f>lookups!G178</f>
        <v>-1.9575856443719432E-2</v>
      </c>
      <c r="C177">
        <f>lookups!H178</f>
        <v>-4.1060835175061081E-2</v>
      </c>
      <c r="D177">
        <f>lookups!I178</f>
        <v>-6.5664420252288828E-3</v>
      </c>
      <c r="E177">
        <f t="shared" si="5"/>
        <v>-8.2230862277517715E-3</v>
      </c>
    </row>
    <row r="178" spans="1:5" x14ac:dyDescent="0.3">
      <c r="A178" s="5">
        <f>lookups!F179</f>
        <v>39678</v>
      </c>
      <c r="B178">
        <f>lookups!G179</f>
        <v>4.9180327868852871E-3</v>
      </c>
      <c r="C178">
        <f>lookups!H179</f>
        <v>5.9677041890943737E-3</v>
      </c>
      <c r="D178">
        <f>lookups!I179</f>
        <v>-4.0444023750107472E-3</v>
      </c>
      <c r="E178">
        <f t="shared" si="5"/>
        <v>-5.4488426125118223E-3</v>
      </c>
    </row>
    <row r="179" spans="1:5" x14ac:dyDescent="0.3">
      <c r="A179" s="5">
        <f>lookups!F180</f>
        <v>39671</v>
      </c>
      <c r="B179">
        <f>lookups!G180</f>
        <v>-1.1345218800648345E-2</v>
      </c>
      <c r="C179">
        <f>lookups!H180</f>
        <v>3.6506973923589946E-2</v>
      </c>
      <c r="D179">
        <f>lookups!I180</f>
        <v>6.2343060005195161E-3</v>
      </c>
      <c r="E179">
        <f t="shared" si="5"/>
        <v>5.8577366005714681E-3</v>
      </c>
    </row>
    <row r="180" spans="1:5" x14ac:dyDescent="0.3">
      <c r="A180" s="5">
        <f>lookups!F181</f>
        <v>39664</v>
      </c>
      <c r="B180">
        <f>lookups!G181</f>
        <v>0.10573476702508958</v>
      </c>
      <c r="C180">
        <f>lookups!H181</f>
        <v>8.2305066946705113E-2</v>
      </c>
      <c r="D180">
        <f>lookups!I181</f>
        <v>2.5392879339429988E-2</v>
      </c>
      <c r="E180">
        <f t="shared" si="5"/>
        <v>2.6932167273372987E-2</v>
      </c>
    </row>
    <row r="181" spans="1:5" x14ac:dyDescent="0.3">
      <c r="A181" s="5">
        <f>lookups!F182</f>
        <v>39657</v>
      </c>
      <c r="B181">
        <f>lookups!G182</f>
        <v>-2.7450980392156821E-2</v>
      </c>
      <c r="C181">
        <f>lookups!H182</f>
        <v>-3.3677934927379805E-2</v>
      </c>
      <c r="D181">
        <f>lookups!I182</f>
        <v>5.4454561685413272E-3</v>
      </c>
      <c r="E181">
        <f t="shared" si="5"/>
        <v>4.9900017853954605E-3</v>
      </c>
    </row>
    <row r="182" spans="1:5" x14ac:dyDescent="0.3">
      <c r="A182" s="5">
        <f>lookups!F183</f>
        <v>39650</v>
      </c>
      <c r="B182">
        <f>lookups!G183</f>
        <v>1.1458792419568002E-2</v>
      </c>
      <c r="C182">
        <f>lookups!H183</f>
        <v>-1.836633046943106E-2</v>
      </c>
      <c r="D182">
        <f>lookups!I183</f>
        <v>-4.0010669511870087E-3</v>
      </c>
      <c r="E182">
        <f t="shared" si="5"/>
        <v>-5.4011736463057099E-3</v>
      </c>
    </row>
    <row r="183" spans="1:5" x14ac:dyDescent="0.3">
      <c r="A183" s="5">
        <f>lookups!F184</f>
        <v>39643</v>
      </c>
      <c r="B183">
        <f>lookups!G184</f>
        <v>2.4379232505643465E-2</v>
      </c>
      <c r="C183">
        <f>lookups!H184</f>
        <v>-4.3017159199237362E-2</v>
      </c>
      <c r="D183">
        <f>lookups!I184</f>
        <v>1.7275687409551342E-2</v>
      </c>
      <c r="E183">
        <f t="shared" si="5"/>
        <v>1.8003256150506478E-2</v>
      </c>
    </row>
    <row r="184" spans="1:5" x14ac:dyDescent="0.3">
      <c r="A184" s="5">
        <f>lookups!F185</f>
        <v>39636</v>
      </c>
      <c r="B184">
        <f>lookups!G185</f>
        <v>-2.8082492321193531E-2</v>
      </c>
      <c r="C184">
        <f>lookups!H185</f>
        <v>1.4445451798126412E-2</v>
      </c>
      <c r="D184">
        <f>lookups!I185</f>
        <v>-1.9510464703795697E-2</v>
      </c>
      <c r="E184">
        <f t="shared" si="5"/>
        <v>-2.2461511174175268E-2</v>
      </c>
    </row>
    <row r="185" spans="1:5" x14ac:dyDescent="0.3">
      <c r="A185" s="5">
        <f>lookups!F186</f>
        <v>39629</v>
      </c>
      <c r="B185">
        <f>lookups!G186</f>
        <v>-5.9818481848184793E-2</v>
      </c>
      <c r="C185">
        <f>lookups!H186</f>
        <v>1.8135654697135255E-4</v>
      </c>
      <c r="D185">
        <f>lookups!I186</f>
        <v>-9.57400087834861E-3</v>
      </c>
      <c r="E185">
        <f t="shared" si="5"/>
        <v>-1.1531400966183471E-2</v>
      </c>
    </row>
    <row r="186" spans="1:5" x14ac:dyDescent="0.3">
      <c r="A186" s="5">
        <f>lookups!F187</f>
        <v>39622</v>
      </c>
      <c r="B186">
        <f>lookups!G187</f>
        <v>-2.139685102947118E-2</v>
      </c>
      <c r="C186">
        <f>lookups!H187</f>
        <v>-2.9567053854276781E-2</v>
      </c>
      <c r="D186">
        <f>lookups!I187</f>
        <v>-3.0816378649868092E-2</v>
      </c>
      <c r="E186">
        <f t="shared" si="5"/>
        <v>-3.4898016514854906E-2</v>
      </c>
    </row>
    <row r="187" spans="1:5" x14ac:dyDescent="0.3">
      <c r="A187" s="5">
        <f>lookups!F188</f>
        <v>39615</v>
      </c>
      <c r="B187">
        <f>lookups!G188</f>
        <v>-2.8627450980392172E-2</v>
      </c>
      <c r="C187">
        <f>lookups!H188</f>
        <v>1.6821760916249234E-2</v>
      </c>
      <c r="D187">
        <f>lookups!I188</f>
        <v>-2.8691913345460549E-2</v>
      </c>
      <c r="E187">
        <f t="shared" si="5"/>
        <v>-3.2561104680006607E-2</v>
      </c>
    </row>
    <row r="188" spans="1:5" x14ac:dyDescent="0.3">
      <c r="A188" s="5">
        <f>lookups!F189</f>
        <v>39608</v>
      </c>
      <c r="B188">
        <f>lookups!G189</f>
        <v>5.7213930348258661E-2</v>
      </c>
      <c r="C188">
        <f>lookups!H189</f>
        <v>-7.1452309737454339E-2</v>
      </c>
      <c r="D188">
        <f>lookups!I189</f>
        <v>-1.0737589824068347E-3</v>
      </c>
      <c r="E188">
        <f t="shared" si="5"/>
        <v>-2.181134880647518E-3</v>
      </c>
    </row>
    <row r="189" spans="1:5" x14ac:dyDescent="0.3">
      <c r="A189" s="5">
        <f>lookups!F190</f>
        <v>39601</v>
      </c>
      <c r="B189">
        <f>lookups!G190</f>
        <v>-2.9376257545271647E-2</v>
      </c>
      <c r="C189">
        <f>lookups!H190</f>
        <v>-1.6505965026965198E-2</v>
      </c>
      <c r="D189">
        <f>lookups!I190</f>
        <v>-2.8876233255795369E-2</v>
      </c>
      <c r="E189">
        <f t="shared" si="5"/>
        <v>-3.2763856581374907E-2</v>
      </c>
    </row>
    <row r="190" spans="1:5" x14ac:dyDescent="0.3">
      <c r="A190" s="5">
        <f>lookups!F191</f>
        <v>39595</v>
      </c>
      <c r="B190">
        <f>lookups!G191</f>
        <v>9.7521332791548968E-3</v>
      </c>
      <c r="C190">
        <f>lookups!H191</f>
        <v>4.1827468785471084E-2</v>
      </c>
      <c r="D190">
        <f>lookups!I191</f>
        <v>1.9628690602764422E-2</v>
      </c>
      <c r="E190">
        <f t="shared" si="5"/>
        <v>2.0591559663040864E-2</v>
      </c>
    </row>
    <row r="191" spans="1:5" x14ac:dyDescent="0.3">
      <c r="A191" s="5">
        <f>lookups!F192</f>
        <v>39587</v>
      </c>
      <c r="B191">
        <f>lookups!G192</f>
        <v>-6.4614215127327984E-2</v>
      </c>
      <c r="C191">
        <f>lookups!H192</f>
        <v>-3.4361812900750861E-2</v>
      </c>
      <c r="D191">
        <f>lookups!I192</f>
        <v>-3.5116792929292949E-2</v>
      </c>
      <c r="E191">
        <f t="shared" si="5"/>
        <v>-3.9628472222222245E-2</v>
      </c>
    </row>
    <row r="192" spans="1:5" x14ac:dyDescent="0.3">
      <c r="A192" s="5">
        <f>lookups!F193</f>
        <v>39580</v>
      </c>
      <c r="B192">
        <f>lookups!G193</f>
        <v>2.4133904242895968E-2</v>
      </c>
      <c r="C192">
        <f>lookups!H193</f>
        <v>2.2756571941034708E-2</v>
      </c>
      <c r="D192">
        <f>lookups!I193</f>
        <v>2.7070838061274142E-2</v>
      </c>
      <c r="E192">
        <f t="shared" si="5"/>
        <v>2.8777921867401558E-2</v>
      </c>
    </row>
    <row r="193" spans="1:5" x14ac:dyDescent="0.3">
      <c r="A193" s="5">
        <f>lookups!F194</f>
        <v>39573</v>
      </c>
      <c r="B193">
        <f>lookups!G194</f>
        <v>5.0860719874805385E-3</v>
      </c>
      <c r="C193">
        <f>lookups!H194</f>
        <v>1.386599988634425E-2</v>
      </c>
      <c r="D193">
        <f>lookups!I194</f>
        <v>-1.8456642800318276E-2</v>
      </c>
      <c r="E193">
        <f t="shared" si="5"/>
        <v>-2.1302307080350105E-2</v>
      </c>
    </row>
    <row r="194" spans="1:5" x14ac:dyDescent="0.3">
      <c r="A194" s="5">
        <f>lookups!F195</f>
        <v>39566</v>
      </c>
      <c r="B194">
        <f>lookups!G195</f>
        <v>-1.9562715765247471E-2</v>
      </c>
      <c r="C194">
        <f>lookups!H195</f>
        <v>6.6032592233597906E-2</v>
      </c>
      <c r="D194">
        <f>lookups!I195</f>
        <v>1.3627933231191014E-2</v>
      </c>
      <c r="E194">
        <f t="shared" si="5"/>
        <v>1.3990726554310117E-2</v>
      </c>
    </row>
    <row r="195" spans="1:5" x14ac:dyDescent="0.3">
      <c r="A195" s="5">
        <f>lookups!F196</f>
        <v>39559</v>
      </c>
      <c r="B195">
        <f>lookups!G196</f>
        <v>-5.7208237986269483E-3</v>
      </c>
      <c r="C195">
        <f>lookups!H196</f>
        <v>5.3952241093091484E-2</v>
      </c>
      <c r="D195">
        <f>lookups!I196</f>
        <v>8.1294203723274519E-3</v>
      </c>
      <c r="E195">
        <f t="shared" si="5"/>
        <v>7.9423624095601962E-3</v>
      </c>
    </row>
    <row r="196" spans="1:5" x14ac:dyDescent="0.3">
      <c r="A196" s="5">
        <f>lookups!F197</f>
        <v>39552</v>
      </c>
      <c r="B196">
        <f>lookups!G197</f>
        <v>6.0679611650485438E-2</v>
      </c>
      <c r="C196">
        <f>lookups!H197</f>
        <v>9.4479385045422859E-2</v>
      </c>
      <c r="D196">
        <f>lookups!I197</f>
        <v>3.8234301147873066E-2</v>
      </c>
      <c r="E196">
        <f t="shared" ref="E196:E259" si="6">D196*$F$3+$F$4</f>
        <v>4.1057731262660373E-2</v>
      </c>
    </row>
    <row r="197" spans="1:5" x14ac:dyDescent="0.3">
      <c r="A197" s="5">
        <f>lookups!F198</f>
        <v>39545</v>
      </c>
      <c r="B197">
        <f>lookups!G198</f>
        <v>-3.0207924676343648E-2</v>
      </c>
      <c r="C197">
        <f>lookups!H198</f>
        <v>-3.8823213326168733E-2</v>
      </c>
      <c r="D197">
        <f>lookups!I198</f>
        <v>-2.5657894736842025E-2</v>
      </c>
      <c r="E197">
        <f t="shared" si="6"/>
        <v>-2.9223684210526232E-2</v>
      </c>
    </row>
    <row r="198" spans="1:5" x14ac:dyDescent="0.3">
      <c r="A198" s="5">
        <f>lookups!F199</f>
        <v>39538</v>
      </c>
      <c r="B198">
        <f>lookups!G199</f>
        <v>4.4672131147540983E-2</v>
      </c>
      <c r="C198">
        <f>lookups!H199</f>
        <v>7.0463042853034091E-2</v>
      </c>
      <c r="D198">
        <f>lookups!I199</f>
        <v>4.0917651087142626E-2</v>
      </c>
      <c r="E198">
        <f t="shared" si="6"/>
        <v>4.4009416195856889E-2</v>
      </c>
    </row>
    <row r="199" spans="1:5" x14ac:dyDescent="0.3">
      <c r="A199" s="5">
        <f>lookups!F200</f>
        <v>39531</v>
      </c>
      <c r="B199">
        <f>lookups!G200</f>
        <v>-4.3512348098784903E-2</v>
      </c>
      <c r="C199">
        <f>lookups!H200</f>
        <v>7.3065349895841347E-2</v>
      </c>
      <c r="D199">
        <f>lookups!I200</f>
        <v>-4.3467143952953648E-3</v>
      </c>
      <c r="E199">
        <f t="shared" si="6"/>
        <v>-5.7813858348249019E-3</v>
      </c>
    </row>
    <row r="200" spans="1:5" x14ac:dyDescent="0.3">
      <c r="A200" s="5">
        <f>lookups!F201</f>
        <v>39524</v>
      </c>
      <c r="B200">
        <f>lookups!G201</f>
        <v>4.3780687397708684E-2</v>
      </c>
      <c r="C200">
        <f>lookups!H201</f>
        <v>5.2627304474945333E-2</v>
      </c>
      <c r="D200">
        <f>lookups!I201</f>
        <v>2.4090075936108974E-2</v>
      </c>
      <c r="E200">
        <f t="shared" si="6"/>
        <v>2.5499083529719874E-2</v>
      </c>
    </row>
    <row r="201" spans="1:5" x14ac:dyDescent="0.3">
      <c r="A201" s="5">
        <f>lookups!F202</f>
        <v>39517</v>
      </c>
      <c r="B201">
        <f>lookups!G202</f>
        <v>3.2840722495895668E-3</v>
      </c>
      <c r="C201">
        <f>lookups!H202</f>
        <v>3.5663218100765372E-2</v>
      </c>
      <c r="D201">
        <f>lookups!I202</f>
        <v>-6.97775839511666E-4</v>
      </c>
      <c r="E201">
        <f t="shared" si="6"/>
        <v>-1.7675534234628328E-3</v>
      </c>
    </row>
    <row r="202" spans="1:5" x14ac:dyDescent="0.3">
      <c r="A202" s="5">
        <f>lookups!F203</f>
        <v>39510</v>
      </c>
      <c r="B202">
        <f>lookups!G203</f>
        <v>2.4390243902438952E-2</v>
      </c>
      <c r="C202">
        <f>lookups!H203</f>
        <v>-2.2205773501110311E-2</v>
      </c>
      <c r="D202">
        <f>lookups!I203</f>
        <v>-3.077183193845634E-2</v>
      </c>
      <c r="E202">
        <f t="shared" si="6"/>
        <v>-3.4849015132301979E-2</v>
      </c>
    </row>
    <row r="203" spans="1:5" x14ac:dyDescent="0.3">
      <c r="A203" s="5">
        <f>lookups!F204</f>
        <v>39503</v>
      </c>
      <c r="B203">
        <f>lookups!G204</f>
        <v>-1.6949152542372885E-2</v>
      </c>
      <c r="C203">
        <f>lookups!H204</f>
        <v>4.6565673954208957E-2</v>
      </c>
      <c r="D203">
        <f>lookups!I204</f>
        <v>-1.3263263263263174E-2</v>
      </c>
      <c r="E203">
        <f t="shared" si="6"/>
        <v>-1.5589589589589493E-2</v>
      </c>
    </row>
    <row r="204" spans="1:5" x14ac:dyDescent="0.3">
      <c r="A204" s="5">
        <f>lookups!F205</f>
        <v>39497</v>
      </c>
      <c r="B204">
        <f>lookups!G205</f>
        <v>-2.2626262626262574E-2</v>
      </c>
      <c r="C204">
        <f>lookups!H205</f>
        <v>-4.1498226218958725E-2</v>
      </c>
      <c r="D204">
        <f>lookups!I205</f>
        <v>3.5998325659271041E-3</v>
      </c>
      <c r="E204">
        <f t="shared" si="6"/>
        <v>2.9598158225198146E-3</v>
      </c>
    </row>
    <row r="205" spans="1:5" x14ac:dyDescent="0.3">
      <c r="A205" s="5">
        <f>lookups!F206</f>
        <v>39489</v>
      </c>
      <c r="B205">
        <f>lookups!G206</f>
        <v>-4.8250904704463604E-3</v>
      </c>
      <c r="C205">
        <f>lookups!H206</f>
        <v>-6.801048836447169E-3</v>
      </c>
      <c r="D205">
        <f>lookups!I206</f>
        <v>1.5558578473048786E-2</v>
      </c>
      <c r="E205">
        <f t="shared" si="6"/>
        <v>1.6114436320353667E-2</v>
      </c>
    </row>
    <row r="206" spans="1:5" x14ac:dyDescent="0.3">
      <c r="A206" s="5">
        <f>lookups!F207</f>
        <v>39482</v>
      </c>
      <c r="B206">
        <f>lookups!G207</f>
        <v>-6.1863447755563954E-2</v>
      </c>
      <c r="C206">
        <f>lookups!H207</f>
        <v>-6.1808118081180856E-2</v>
      </c>
      <c r="D206">
        <f>lookups!I207</f>
        <v>-4.6685038093694203E-2</v>
      </c>
      <c r="E206">
        <f t="shared" si="6"/>
        <v>-5.2353541903063627E-2</v>
      </c>
    </row>
    <row r="207" spans="1:5" x14ac:dyDescent="0.3">
      <c r="A207" s="5">
        <f>lookups!F208</f>
        <v>39475</v>
      </c>
      <c r="B207">
        <f>lookups!G208</f>
        <v>-7.566248256624819E-2</v>
      </c>
      <c r="C207">
        <f>lookups!H208</f>
        <v>2.8788358114520837E-2</v>
      </c>
      <c r="D207">
        <f>lookups!I208</f>
        <v>4.9149659863945587E-2</v>
      </c>
      <c r="E207">
        <f t="shared" si="6"/>
        <v>5.306462585034015E-2</v>
      </c>
    </row>
    <row r="208" spans="1:5" x14ac:dyDescent="0.3">
      <c r="A208" s="5">
        <f>lookups!F209</f>
        <v>39469</v>
      </c>
      <c r="B208">
        <f>lookups!G209</f>
        <v>-2.087682672233776E-3</v>
      </c>
      <c r="C208">
        <f>lookups!H209</f>
        <v>-0.19429044797043274</v>
      </c>
      <c r="D208">
        <f>lookups!I209</f>
        <v>7.4530968902594905E-3</v>
      </c>
      <c r="E208">
        <f t="shared" si="6"/>
        <v>7.1984065792854409E-3</v>
      </c>
    </row>
    <row r="209" spans="1:5" x14ac:dyDescent="0.3">
      <c r="A209" s="5">
        <f>lookups!F210</f>
        <v>39461</v>
      </c>
      <c r="B209">
        <f>lookups!G210</f>
        <v>-2.6752455130375979E-2</v>
      </c>
      <c r="C209">
        <f>lookups!H210</f>
        <v>-6.5614766299493796E-2</v>
      </c>
      <c r="D209">
        <f>lookups!I210</f>
        <v>-5.7717145624798127E-2</v>
      </c>
      <c r="E209">
        <f t="shared" si="6"/>
        <v>-6.4488860187277952E-2</v>
      </c>
    </row>
    <row r="210" spans="1:5" x14ac:dyDescent="0.3">
      <c r="A210" s="5">
        <f>lookups!F211</f>
        <v>39454</v>
      </c>
      <c r="B210">
        <f>lookups!G211</f>
        <v>-1.3694054776219109E-2</v>
      </c>
      <c r="C210">
        <f>lookups!H211</f>
        <v>-4.0888584318428553E-2</v>
      </c>
      <c r="D210">
        <f>lookups!I211</f>
        <v>-8.2459370746937894E-3</v>
      </c>
      <c r="E210">
        <f t="shared" si="6"/>
        <v>-1.0070530782163169E-2</v>
      </c>
    </row>
    <row r="211" spans="1:5" x14ac:dyDescent="0.3">
      <c r="A211" s="5">
        <f>lookups!F212</f>
        <v>39447</v>
      </c>
      <c r="B211">
        <f>lookups!G212</f>
        <v>-4.8012718600953831E-2</v>
      </c>
      <c r="C211">
        <f>lookups!H212</f>
        <v>-9.8996655518394552E-2</v>
      </c>
      <c r="D211">
        <f>lookups!I212</f>
        <v>-4.0629800307219605E-2</v>
      </c>
      <c r="E211">
        <f t="shared" si="6"/>
        <v>-4.5692780337941573E-2</v>
      </c>
    </row>
    <row r="212" spans="1:5" x14ac:dyDescent="0.3">
      <c r="A212" s="5">
        <f>lookups!F213</f>
        <v>39440</v>
      </c>
      <c r="B212">
        <f>lookups!G213</f>
        <v>1.5923566878981118E-3</v>
      </c>
      <c r="C212">
        <f>lookups!H213</f>
        <v>3.0542446577230983E-2</v>
      </c>
      <c r="D212">
        <f>lookups!I213</f>
        <v>-5.6514434091951204E-3</v>
      </c>
      <c r="E212">
        <f t="shared" si="6"/>
        <v>-7.2165877501146327E-3</v>
      </c>
    </row>
    <row r="213" spans="1:5" x14ac:dyDescent="0.3">
      <c r="A213" s="5">
        <f>lookups!F214</f>
        <v>39433</v>
      </c>
      <c r="B213">
        <f>lookups!G214</f>
        <v>2.1470396877033188E-2</v>
      </c>
      <c r="C213">
        <f>lookups!H214</f>
        <v>1.8524519334629546E-2</v>
      </c>
      <c r="D213">
        <f>lookups!I214</f>
        <v>1.1901081916537805E-2</v>
      </c>
      <c r="E213">
        <f t="shared" si="6"/>
        <v>1.2091190108191586E-2</v>
      </c>
    </row>
    <row r="214" spans="1:5" x14ac:dyDescent="0.3">
      <c r="A214" s="5">
        <f>lookups!F215</f>
        <v>39426</v>
      </c>
      <c r="B214">
        <f>lookups!G215</f>
        <v>2.2281343531759167E-2</v>
      </c>
      <c r="C214">
        <f>lookups!H215</f>
        <v>-2.0161930465153213E-2</v>
      </c>
      <c r="D214">
        <f>lookups!I215</f>
        <v>-2.4794634109578658E-2</v>
      </c>
      <c r="E214">
        <f t="shared" si="6"/>
        <v>-2.8274097520536529E-2</v>
      </c>
    </row>
    <row r="215" spans="1:5" x14ac:dyDescent="0.3">
      <c r="A215" s="5">
        <f>lookups!F216</f>
        <v>39419</v>
      </c>
      <c r="B215">
        <f>lookups!G216</f>
        <v>2.7682843472317111E-2</v>
      </c>
      <c r="C215">
        <f>lookups!H216</f>
        <v>6.6301771809050891E-2</v>
      </c>
      <c r="D215">
        <f>lookups!I216</f>
        <v>1.51480376405783E-2</v>
      </c>
      <c r="E215">
        <f t="shared" si="6"/>
        <v>1.566284140463613E-2</v>
      </c>
    </row>
    <row r="216" spans="1:5" x14ac:dyDescent="0.3">
      <c r="A216" s="5">
        <f>lookups!F217</f>
        <v>39412</v>
      </c>
      <c r="B216">
        <f>lookups!G217</f>
        <v>-1.4814814814814739E-2</v>
      </c>
      <c r="C216">
        <f>lookups!H217</f>
        <v>6.227896661271945E-2</v>
      </c>
      <c r="D216">
        <f>lookups!I217</f>
        <v>3.140534995660068E-2</v>
      </c>
      <c r="E216">
        <f t="shared" si="6"/>
        <v>3.3545884952260747E-2</v>
      </c>
    </row>
    <row r="217" spans="1:5" x14ac:dyDescent="0.3">
      <c r="A217" s="5">
        <f>lookups!F218</f>
        <v>39405</v>
      </c>
      <c r="B217">
        <f>lookups!G218</f>
        <v>6.7385444743933872E-4</v>
      </c>
      <c r="C217">
        <f>lookups!H218</f>
        <v>3.096032628846879E-2</v>
      </c>
      <c r="D217">
        <f>lookups!I218</f>
        <v>-1.1389343942585176E-2</v>
      </c>
      <c r="E217">
        <f t="shared" si="6"/>
        <v>-1.3528278336843697E-2</v>
      </c>
    </row>
    <row r="218" spans="1:5" x14ac:dyDescent="0.3">
      <c r="A218" s="5">
        <f>lookups!F219</f>
        <v>39398</v>
      </c>
      <c r="B218">
        <f>lookups!G219</f>
        <v>1.4007516228220026E-2</v>
      </c>
      <c r="C218">
        <f>lookups!H219</f>
        <v>6.1555679910463255E-3</v>
      </c>
      <c r="D218">
        <f>lookups!I219</f>
        <v>4.4663845792195043E-3</v>
      </c>
      <c r="E218">
        <f t="shared" si="6"/>
        <v>3.9130230371414547E-3</v>
      </c>
    </row>
    <row r="219" spans="1:5" x14ac:dyDescent="0.3">
      <c r="A219" s="5">
        <f>lookups!F220</f>
        <v>39391</v>
      </c>
      <c r="B219">
        <f>lookups!G220</f>
        <v>-8.9863184079601907E-2</v>
      </c>
      <c r="C219">
        <f>lookups!H220</f>
        <v>-0.11975261343112033</v>
      </c>
      <c r="D219">
        <f>lookups!I220</f>
        <v>-4.0018053257108423E-2</v>
      </c>
      <c r="E219">
        <f t="shared" si="6"/>
        <v>-4.5019858582819268E-2</v>
      </c>
    </row>
    <row r="220" spans="1:5" x14ac:dyDescent="0.3">
      <c r="A220" s="5">
        <f>lookups!F221</f>
        <v>39384</v>
      </c>
      <c r="B220">
        <f>lookups!G221</f>
        <v>5.78947368421052E-2</v>
      </c>
      <c r="C220">
        <f>lookups!H221</f>
        <v>1.7146356399265227E-2</v>
      </c>
      <c r="D220">
        <f>lookups!I221</f>
        <v>-1.5769600947656736E-2</v>
      </c>
      <c r="E220">
        <f t="shared" si="6"/>
        <v>-1.8346561042422414E-2</v>
      </c>
    </row>
    <row r="221" spans="1:5" x14ac:dyDescent="0.3">
      <c r="A221" s="5">
        <f>lookups!F222</f>
        <v>39377</v>
      </c>
      <c r="B221">
        <f>lookups!G222</f>
        <v>0.16119174942704351</v>
      </c>
      <c r="C221">
        <f>lookups!H222</f>
        <v>8.3805961143960328E-2</v>
      </c>
      <c r="D221">
        <f>lookups!I222</f>
        <v>2.6367781155015192E-2</v>
      </c>
      <c r="E221">
        <f t="shared" si="6"/>
        <v>2.8004559270516712E-2</v>
      </c>
    </row>
    <row r="222" spans="1:5" x14ac:dyDescent="0.3">
      <c r="A222" s="5">
        <f>lookups!F223</f>
        <v>39370</v>
      </c>
      <c r="B222">
        <f>lookups!G223</f>
        <v>0</v>
      </c>
      <c r="C222">
        <f>lookups!H223</f>
        <v>1.893520226238788E-2</v>
      </c>
      <c r="D222">
        <f>lookups!I223</f>
        <v>-4.2560931247726405E-2</v>
      </c>
      <c r="E222">
        <f t="shared" si="6"/>
        <v>-4.7817024372499052E-2</v>
      </c>
    </row>
    <row r="223" spans="1:5" x14ac:dyDescent="0.3">
      <c r="A223" s="5">
        <f>lookups!F224</f>
        <v>39363</v>
      </c>
      <c r="B223">
        <f>lookups!G224</f>
        <v>1.0810810810810855E-2</v>
      </c>
      <c r="C223">
        <f>lookups!H224</f>
        <v>3.5918991211310571E-2</v>
      </c>
      <c r="D223">
        <f>lookups!I224</f>
        <v>3.0650222578996389E-3</v>
      </c>
      <c r="E223">
        <f t="shared" si="6"/>
        <v>2.371524483689603E-3</v>
      </c>
    </row>
    <row r="224" spans="1:5" x14ac:dyDescent="0.3">
      <c r="A224" s="5">
        <f>lookups!F225</f>
        <v>39356</v>
      </c>
      <c r="B224">
        <f>lookups!G225</f>
        <v>1.2905748924520856E-2</v>
      </c>
      <c r="C224">
        <f>lookups!H225</f>
        <v>5.1989816427710167E-2</v>
      </c>
      <c r="D224">
        <f>lookups!I225</f>
        <v>2.1392367322599914E-2</v>
      </c>
      <c r="E224">
        <f t="shared" si="6"/>
        <v>2.2531604054859908E-2</v>
      </c>
    </row>
    <row r="225" spans="1:5" x14ac:dyDescent="0.3">
      <c r="A225" s="5">
        <f>lookups!F226</f>
        <v>39349</v>
      </c>
      <c r="B225">
        <f>lookups!G226</f>
        <v>2.8559935639581691E-2</v>
      </c>
      <c r="C225">
        <f>lookups!H226</f>
        <v>6.4697909979313739E-2</v>
      </c>
      <c r="D225">
        <f>lookups!I226</f>
        <v>4.0413111809608744E-3</v>
      </c>
      <c r="E225">
        <f t="shared" si="6"/>
        <v>3.4454422990569623E-3</v>
      </c>
    </row>
    <row r="226" spans="1:5" x14ac:dyDescent="0.3">
      <c r="A226" s="5">
        <f>lookups!F227</f>
        <v>39342</v>
      </c>
      <c r="B226">
        <f>lookups!G227</f>
        <v>-1.3492063492063487E-2</v>
      </c>
      <c r="C226">
        <f>lookups!H227</f>
        <v>3.8444444444444427E-2</v>
      </c>
      <c r="D226">
        <f>lookups!I227</f>
        <v>2.5479662317728264E-2</v>
      </c>
      <c r="E226">
        <f t="shared" si="6"/>
        <v>2.7027628549501092E-2</v>
      </c>
    </row>
    <row r="227" spans="1:5" x14ac:dyDescent="0.3">
      <c r="A227" s="5">
        <f>lookups!F228</f>
        <v>39335</v>
      </c>
      <c r="B227">
        <f>lookups!G228</f>
        <v>2.1069692058346821E-2</v>
      </c>
      <c r="C227">
        <f>lookups!H228</f>
        <v>5.3452984783456843E-2</v>
      </c>
      <c r="D227">
        <f>lookups!I228</f>
        <v>1.932253774544327E-2</v>
      </c>
      <c r="E227">
        <f t="shared" si="6"/>
        <v>2.0254791519987599E-2</v>
      </c>
    </row>
    <row r="228" spans="1:5" x14ac:dyDescent="0.3">
      <c r="A228" s="5">
        <f>lookups!F229</f>
        <v>39329</v>
      </c>
      <c r="B228">
        <f>lookups!G229</f>
        <v>-1.0028078620136383E-2</v>
      </c>
      <c r="C228">
        <f>lookups!H229</f>
        <v>-4.8485298485298492E-2</v>
      </c>
      <c r="D228">
        <f>lookups!I229</f>
        <v>-1.0297305667389272E-2</v>
      </c>
      <c r="E228">
        <f t="shared" si="6"/>
        <v>-1.2327036234128199E-2</v>
      </c>
    </row>
    <row r="229" spans="1:5" x14ac:dyDescent="0.3">
      <c r="A229" s="5">
        <f>lookups!F230</f>
        <v>39321</v>
      </c>
      <c r="B229">
        <f>lookups!G230</f>
        <v>-2.8000000000000112E-3</v>
      </c>
      <c r="C229">
        <f>lookups!H230</f>
        <v>2.348202750968921E-2</v>
      </c>
      <c r="D229">
        <f>lookups!I230</f>
        <v>-4.9306625577813156E-3</v>
      </c>
      <c r="E229">
        <f t="shared" si="6"/>
        <v>-6.4237288135594473E-3</v>
      </c>
    </row>
    <row r="230" spans="1:5" x14ac:dyDescent="0.3">
      <c r="A230" s="5">
        <f>lookups!F231</f>
        <v>39314</v>
      </c>
      <c r="B230">
        <f>lookups!G231</f>
        <v>1.9575856443719432E-2</v>
      </c>
      <c r="C230">
        <f>lookups!H231</f>
        <v>0.10849970516384475</v>
      </c>
      <c r="D230">
        <f>lookups!I231</f>
        <v>2.4952621604548413E-2</v>
      </c>
      <c r="E230">
        <f t="shared" si="6"/>
        <v>2.6447883765003254E-2</v>
      </c>
    </row>
    <row r="231" spans="1:5" x14ac:dyDescent="0.3">
      <c r="A231" s="5">
        <f>lookups!F232</f>
        <v>39307</v>
      </c>
      <c r="B231">
        <f>lookups!G232</f>
        <v>-1.2484897301651178E-2</v>
      </c>
      <c r="C231">
        <f>lookups!H232</f>
        <v>-2.3525540840667925E-2</v>
      </c>
      <c r="D231">
        <f>lookups!I232</f>
        <v>0</v>
      </c>
      <c r="E231">
        <f t="shared" si="6"/>
        <v>-1E-3</v>
      </c>
    </row>
    <row r="232" spans="1:5" x14ac:dyDescent="0.3">
      <c r="A232" s="5">
        <f>lookups!F233</f>
        <v>39300</v>
      </c>
      <c r="B232">
        <f>lookups!G233</f>
        <v>-8.3865814696485966E-3</v>
      </c>
      <c r="C232">
        <f>lookups!H233</f>
        <v>-5.1937924042735686E-2</v>
      </c>
      <c r="D232">
        <f>lookups!I233</f>
        <v>6.3572790845517887E-3</v>
      </c>
      <c r="E232">
        <f t="shared" si="6"/>
        <v>5.9930069930069678E-3</v>
      </c>
    </row>
    <row r="233" spans="1:5" x14ac:dyDescent="0.3">
      <c r="A233" s="5">
        <f>lookups!F234</f>
        <v>39293</v>
      </c>
      <c r="B233">
        <f>lookups!G234</f>
        <v>-1.4948859166011115E-2</v>
      </c>
      <c r="C233">
        <f>lookups!H234</f>
        <v>-8.3416726233023694E-2</v>
      </c>
      <c r="D233">
        <f>lookups!I234</f>
        <v>-9.055831167808422E-3</v>
      </c>
      <c r="E233">
        <f t="shared" si="6"/>
        <v>-1.0961414284589265E-2</v>
      </c>
    </row>
    <row r="234" spans="1:5" x14ac:dyDescent="0.3">
      <c r="A234" s="5">
        <f>lookups!F235</f>
        <v>39286</v>
      </c>
      <c r="B234">
        <f>lookups!G235</f>
        <v>-5.6771799628942396E-2</v>
      </c>
      <c r="C234">
        <f>lookups!H235</f>
        <v>7.1530758226033119E-4</v>
      </c>
      <c r="D234">
        <f>lookups!I235</f>
        <v>-5.4641554381002135E-2</v>
      </c>
      <c r="E234">
        <f t="shared" si="6"/>
        <v>-6.1105709819102356E-2</v>
      </c>
    </row>
    <row r="235" spans="1:5" x14ac:dyDescent="0.3">
      <c r="A235" s="5">
        <f>lookups!F236</f>
        <v>39279</v>
      </c>
      <c r="B235">
        <f>lookups!G236</f>
        <v>4.49786739046142E-2</v>
      </c>
      <c r="C235">
        <f>lookups!H236</f>
        <v>4.3673012318029288E-2</v>
      </c>
      <c r="D235">
        <f>lookups!I236</f>
        <v>-8.7078444395246E-3</v>
      </c>
      <c r="E235">
        <f t="shared" si="6"/>
        <v>-1.0578628883477062E-2</v>
      </c>
    </row>
    <row r="236" spans="1:5" x14ac:dyDescent="0.3">
      <c r="A236" s="5">
        <f>lookups!F237</f>
        <v>39272</v>
      </c>
      <c r="B236">
        <f>lookups!G237</f>
        <v>-5.0154320987655307E-3</v>
      </c>
      <c r="C236">
        <f>lookups!H237</f>
        <v>4.1035206341804631E-2</v>
      </c>
      <c r="D236">
        <f>lookups!I237</f>
        <v>1.2250690968850274E-2</v>
      </c>
      <c r="E236">
        <f t="shared" si="6"/>
        <v>1.2475760065735302E-2</v>
      </c>
    </row>
    <row r="237" spans="1:5" x14ac:dyDescent="0.3">
      <c r="A237" s="5">
        <f>lookups!F238</f>
        <v>39265</v>
      </c>
      <c r="B237">
        <f>lookups!G238</f>
        <v>1.6869360533542696E-2</v>
      </c>
      <c r="C237">
        <f>lookups!H238</f>
        <v>8.4084590108686408E-2</v>
      </c>
      <c r="D237">
        <f>lookups!I238</f>
        <v>1.6940139775144473E-2</v>
      </c>
      <c r="E237">
        <f t="shared" si="6"/>
        <v>1.7634153752658921E-2</v>
      </c>
    </row>
    <row r="238" spans="1:5" x14ac:dyDescent="0.3">
      <c r="A238" s="5">
        <f>lookups!F239</f>
        <v>39258</v>
      </c>
      <c r="B238">
        <f>lookups!G239</f>
        <v>-3.9215686274515933E-4</v>
      </c>
      <c r="C238">
        <f>lookups!H239</f>
        <v>-7.7746196288246677E-3</v>
      </c>
      <c r="D238">
        <f>lookups!I239</f>
        <v>-8.3491461100579617E-4</v>
      </c>
      <c r="E238">
        <f t="shared" si="6"/>
        <v>-1.9184060721063759E-3</v>
      </c>
    </row>
    <row r="239" spans="1:5" x14ac:dyDescent="0.3">
      <c r="A239" s="5">
        <f>lookups!F240</f>
        <v>39251</v>
      </c>
      <c r="B239">
        <f>lookups!G240</f>
        <v>-3.2992036405005726E-2</v>
      </c>
      <c r="C239">
        <f>lookups!H240</f>
        <v>2.0735557641437041E-2</v>
      </c>
      <c r="D239">
        <f>lookups!I240</f>
        <v>-1.642403882045531E-2</v>
      </c>
      <c r="E239">
        <f t="shared" si="6"/>
        <v>-1.9066442702500842E-2</v>
      </c>
    </row>
    <row r="240" spans="1:5" x14ac:dyDescent="0.3">
      <c r="A240" s="5">
        <f>lookups!F241</f>
        <v>39244</v>
      </c>
      <c r="B240">
        <f>lookups!G241</f>
        <v>1.4621008080030881E-2</v>
      </c>
      <c r="C240">
        <f>lookups!H241</f>
        <v>-3.2047575782605066E-2</v>
      </c>
      <c r="D240">
        <f>lookups!I241</f>
        <v>1.7779803966263771E-2</v>
      </c>
      <c r="E240">
        <f t="shared" si="6"/>
        <v>1.8557784362890149E-2</v>
      </c>
    </row>
    <row r="241" spans="1:5" x14ac:dyDescent="0.3">
      <c r="A241" s="5">
        <f>lookups!F242</f>
        <v>39237</v>
      </c>
      <c r="B241">
        <f>lookups!G242</f>
        <v>-1.7391304347826118E-2</v>
      </c>
      <c r="C241">
        <f>lookups!H242</f>
        <v>5.1411202778983825E-2</v>
      </c>
      <c r="D241">
        <f>lookups!I242</f>
        <v>-1.9737822136153563E-2</v>
      </c>
      <c r="E241">
        <f t="shared" si="6"/>
        <v>-2.2711604349768922E-2</v>
      </c>
    </row>
    <row r="242" spans="1:5" x14ac:dyDescent="0.3">
      <c r="A242" s="5">
        <f>lookups!F243</f>
        <v>39231</v>
      </c>
      <c r="B242">
        <f>lookups!G243</f>
        <v>3.4142640364188109E-3</v>
      </c>
      <c r="C242">
        <f>lookups!H243</f>
        <v>4.2081447963800957E-2</v>
      </c>
      <c r="D242">
        <f>lookups!I243</f>
        <v>1.573611741564521E-2</v>
      </c>
      <c r="E242">
        <f t="shared" si="6"/>
        <v>1.6309729157209733E-2</v>
      </c>
    </row>
    <row r="243" spans="1:5" x14ac:dyDescent="0.3">
      <c r="A243" s="5">
        <f>lookups!F244</f>
        <v>39223</v>
      </c>
      <c r="B243">
        <f>lookups!G244</f>
        <v>-1.1252813203300852E-2</v>
      </c>
      <c r="C243">
        <f>lookups!H244</f>
        <v>3.2710280373831772E-2</v>
      </c>
      <c r="D243">
        <f>lookups!I244</f>
        <v>-6.0906835100383652E-3</v>
      </c>
      <c r="E243">
        <f t="shared" si="6"/>
        <v>-7.6997518610422023E-3</v>
      </c>
    </row>
    <row r="244" spans="1:5" x14ac:dyDescent="0.3">
      <c r="A244" s="5">
        <f>lookups!F245</f>
        <v>39216</v>
      </c>
      <c r="B244">
        <f>lookups!G245</f>
        <v>1.1265490048817551E-3</v>
      </c>
      <c r="C244">
        <f>lookups!H245</f>
        <v>1.1724659606656532E-2</v>
      </c>
      <c r="D244">
        <f>lookups!I245</f>
        <v>1.1715481171548274E-2</v>
      </c>
      <c r="E244">
        <f t="shared" si="6"/>
        <v>1.1887029288703103E-2</v>
      </c>
    </row>
    <row r="245" spans="1:5" x14ac:dyDescent="0.3">
      <c r="A245" s="5">
        <f>lookups!F246</f>
        <v>39209</v>
      </c>
      <c r="B245">
        <f>lookups!G246</f>
        <v>1.1009870918754713E-2</v>
      </c>
      <c r="C245">
        <f>lookups!H246</f>
        <v>7.8743370053039566E-2</v>
      </c>
      <c r="D245">
        <f>lookups!I246</f>
        <v>-3.8022813688221572E-4</v>
      </c>
      <c r="E245">
        <f t="shared" si="6"/>
        <v>-1.4182509505704373E-3</v>
      </c>
    </row>
    <row r="246" spans="1:5" x14ac:dyDescent="0.3">
      <c r="A246" s="5">
        <f>lookups!F247</f>
        <v>39202</v>
      </c>
      <c r="B246">
        <f>lookups!G247</f>
        <v>1.4637904468412904E-2</v>
      </c>
      <c r="C246">
        <f>lookups!H247</f>
        <v>8.8495575221238867E-3</v>
      </c>
      <c r="D246">
        <f>lookups!I247</f>
        <v>9.2869752091488834E-3</v>
      </c>
      <c r="E246">
        <f t="shared" si="6"/>
        <v>9.215672730063771E-3</v>
      </c>
    </row>
    <row r="247" spans="1:5" x14ac:dyDescent="0.3">
      <c r="A247" s="5">
        <f>lookups!F248</f>
        <v>39195</v>
      </c>
      <c r="B247">
        <f>lookups!G248</f>
        <v>3.7569944044764242E-2</v>
      </c>
      <c r="C247">
        <f>lookups!H248</f>
        <v>9.8451452469763848E-2</v>
      </c>
      <c r="D247">
        <f>lookups!I248</f>
        <v>6.1003861003860391E-3</v>
      </c>
      <c r="E247">
        <f t="shared" si="6"/>
        <v>5.7104247104246431E-3</v>
      </c>
    </row>
    <row r="248" spans="1:5" x14ac:dyDescent="0.3">
      <c r="A248" s="5">
        <f>lookups!F249</f>
        <v>39188</v>
      </c>
      <c r="B248">
        <f>lookups!G249</f>
        <v>1.4598540145985378E-2</v>
      </c>
      <c r="C248">
        <f>lookups!H249</f>
        <v>8.0902461257975587E-3</v>
      </c>
      <c r="D248">
        <f>lookups!I249</f>
        <v>2.2745221923866649E-2</v>
      </c>
      <c r="E248">
        <f t="shared" si="6"/>
        <v>2.4019744116253315E-2</v>
      </c>
    </row>
    <row r="249" spans="1:5" x14ac:dyDescent="0.3">
      <c r="A249" s="5">
        <f>lookups!F250</f>
        <v>39181</v>
      </c>
      <c r="B249">
        <f>lookups!G250</f>
        <v>2.0316944331572819E-3</v>
      </c>
      <c r="C249">
        <f>lookups!H250</f>
        <v>-4.6915725456125032E-2</v>
      </c>
      <c r="D249">
        <f>lookups!I250</f>
        <v>7.4793125397835591E-3</v>
      </c>
      <c r="E249">
        <f t="shared" si="6"/>
        <v>7.227243793761916E-3</v>
      </c>
    </row>
    <row r="250" spans="1:5" x14ac:dyDescent="0.3">
      <c r="A250" s="5">
        <f>lookups!F251</f>
        <v>39174</v>
      </c>
      <c r="B250">
        <f>lookups!G251</f>
        <v>2.4562864279766856E-2</v>
      </c>
      <c r="C250">
        <f>lookups!H251</f>
        <v>1.9034971226206274E-2</v>
      </c>
      <c r="D250">
        <f>lookups!I251</f>
        <v>1.5760122848137097E-2</v>
      </c>
      <c r="E250">
        <f t="shared" si="6"/>
        <v>1.6336135132950808E-2</v>
      </c>
    </row>
    <row r="251" spans="1:5" x14ac:dyDescent="0.3">
      <c r="A251" s="5">
        <f>lookups!F252</f>
        <v>39167</v>
      </c>
      <c r="B251">
        <f>lookups!G252</f>
        <v>-5.3830227743270811E-3</v>
      </c>
      <c r="C251">
        <f>lookups!H252</f>
        <v>-6.4870808136339017E-3</v>
      </c>
      <c r="D251">
        <f>lookups!I252</f>
        <v>-9.6846486313429941E-3</v>
      </c>
      <c r="E251">
        <f t="shared" si="6"/>
        <v>-1.1653113494477296E-2</v>
      </c>
    </row>
    <row r="252" spans="1:5" x14ac:dyDescent="0.3">
      <c r="A252" s="5">
        <f>lookups!F253</f>
        <v>39160</v>
      </c>
      <c r="B252">
        <f>lookups!G253</f>
        <v>2.5042444821731746E-2</v>
      </c>
      <c r="C252">
        <f>lookups!H253</f>
        <v>4.3842534144382043E-2</v>
      </c>
      <c r="D252">
        <f>lookups!I253</f>
        <v>3.504266423660015E-2</v>
      </c>
      <c r="E252">
        <f t="shared" si="6"/>
        <v>3.7546930660260165E-2</v>
      </c>
    </row>
    <row r="253" spans="1:5" x14ac:dyDescent="0.3">
      <c r="A253" s="5">
        <f>lookups!F254</f>
        <v>39153</v>
      </c>
      <c r="B253">
        <f>lookups!G254</f>
        <v>1.7006802721088073E-3</v>
      </c>
      <c r="C253">
        <f>lookups!H254</f>
        <v>1.8349696119682013E-2</v>
      </c>
      <c r="D253">
        <f>lookups!I254</f>
        <v>-1.2031429039122712E-2</v>
      </c>
      <c r="E253">
        <f t="shared" si="6"/>
        <v>-1.4234571943034985E-2</v>
      </c>
    </row>
    <row r="254" spans="1:5" x14ac:dyDescent="0.3">
      <c r="A254" s="5">
        <f>lookups!F255</f>
        <v>39146</v>
      </c>
      <c r="B254">
        <f>lookups!G255</f>
        <v>-1.7133305474300049E-2</v>
      </c>
      <c r="C254">
        <f>lookups!H255</f>
        <v>2.9974720115565297E-2</v>
      </c>
      <c r="D254">
        <f>lookups!I255</f>
        <v>1.5205650186954821E-2</v>
      </c>
      <c r="E254">
        <f t="shared" si="6"/>
        <v>1.5726215205650304E-2</v>
      </c>
    </row>
    <row r="255" spans="1:5" x14ac:dyDescent="0.3">
      <c r="A255" s="5">
        <f>lookups!F256</f>
        <v>39139</v>
      </c>
      <c r="B255">
        <f>lookups!G256</f>
        <v>-3.9341629867523098E-2</v>
      </c>
      <c r="C255">
        <f>lookups!H256</f>
        <v>-4.1094309130786127E-2</v>
      </c>
      <c r="D255">
        <f>lookups!I256</f>
        <v>-4.5674411228292799E-2</v>
      </c>
      <c r="E255">
        <f t="shared" si="6"/>
        <v>-5.1241852351122087E-2</v>
      </c>
    </row>
    <row r="256" spans="1:5" x14ac:dyDescent="0.3">
      <c r="A256" s="5">
        <f>lookups!F257</f>
        <v>39133</v>
      </c>
      <c r="B256">
        <f>lookups!G257</f>
        <v>5.6519983851433418E-3</v>
      </c>
      <c r="C256">
        <f>lookups!H257</f>
        <v>5.0060606060606007E-2</v>
      </c>
      <c r="D256">
        <f>lookups!I257</f>
        <v>-2.9253636938646787E-3</v>
      </c>
      <c r="E256">
        <f t="shared" si="6"/>
        <v>-4.2179000632511466E-3</v>
      </c>
    </row>
    <row r="257" spans="1:5" x14ac:dyDescent="0.3">
      <c r="A257" s="5">
        <f>lookups!F258</f>
        <v>39125</v>
      </c>
      <c r="B257">
        <f>lookups!G258</f>
        <v>-5.2208835341365067E-3</v>
      </c>
      <c r="C257">
        <f>lookups!H258</f>
        <v>1.8770066683131588E-2</v>
      </c>
      <c r="D257">
        <f>lookups!I258</f>
        <v>1.2406947890818835E-2</v>
      </c>
      <c r="E257">
        <f t="shared" si="6"/>
        <v>1.264764267990072E-2</v>
      </c>
    </row>
    <row r="258" spans="1:5" x14ac:dyDescent="0.3">
      <c r="A258" s="5">
        <f>lookups!F259</f>
        <v>39118</v>
      </c>
      <c r="B258">
        <f>lookups!G259</f>
        <v>-3.9722329348245322E-2</v>
      </c>
      <c r="C258">
        <f>lookups!H259</f>
        <v>-1.7471487503033217E-2</v>
      </c>
      <c r="D258">
        <f>lookups!I259</f>
        <v>-5.9675366008911518E-3</v>
      </c>
      <c r="E258">
        <f t="shared" si="6"/>
        <v>-7.5642902609802673E-3</v>
      </c>
    </row>
    <row r="259" spans="1:5" x14ac:dyDescent="0.3">
      <c r="A259" s="5">
        <f>lookups!F260</f>
        <v>39111</v>
      </c>
      <c r="B259">
        <f>lookups!G260</f>
        <v>-1.3693419551160116E-2</v>
      </c>
      <c r="C259">
        <f>lookups!H260</f>
        <v>-7.4662813102120001E-3</v>
      </c>
      <c r="D259">
        <f>lookups!I260</f>
        <v>1.8806744487678401E-2</v>
      </c>
      <c r="E259">
        <f t="shared" si="6"/>
        <v>1.9687418936446242E-2</v>
      </c>
    </row>
    <row r="260" spans="1:5" x14ac:dyDescent="0.3">
      <c r="A260" s="5">
        <f>lookups!F261</f>
        <v>39104</v>
      </c>
      <c r="B260">
        <f>lookups!G261</f>
        <v>-1.6092814371257477E-2</v>
      </c>
      <c r="C260">
        <f>lookups!H261</f>
        <v>-3.5203903799233036E-2</v>
      </c>
      <c r="D260">
        <f>lookups!I261</f>
        <v>-4.7599838644615039E-3</v>
      </c>
      <c r="E260">
        <f t="shared" ref="E260:E323" si="7">D260*$F$3+$F$4</f>
        <v>-6.2359822509076551E-3</v>
      </c>
    </row>
    <row r="261" spans="1:5" x14ac:dyDescent="0.3">
      <c r="A261" s="5">
        <f>lookups!F262</f>
        <v>39098</v>
      </c>
      <c r="B261">
        <f>lookups!G262</f>
        <v>-3.3569563595673203E-3</v>
      </c>
      <c r="C261">
        <f>lookups!H262</f>
        <v>-6.4659856552923306E-2</v>
      </c>
      <c r="D261">
        <f>lookups!I262</f>
        <v>-2.9761904761903988E-3</v>
      </c>
      <c r="E261">
        <f t="shared" si="7"/>
        <v>-4.2738095238094385E-3</v>
      </c>
    </row>
    <row r="262" spans="1:5" x14ac:dyDescent="0.3">
      <c r="A262" s="5">
        <f>lookups!F263</f>
        <v>39090</v>
      </c>
      <c r="B262">
        <f>lookups!G263</f>
        <v>5.3024351924587501E-2</v>
      </c>
      <c r="C262">
        <f>lookups!H263</f>
        <v>0.11242746615087038</v>
      </c>
      <c r="D262">
        <f>lookups!I263</f>
        <v>1.9183472700442607E-2</v>
      </c>
      <c r="E262">
        <f t="shared" si="7"/>
        <v>2.0101819970486868E-2</v>
      </c>
    </row>
    <row r="263" spans="1:5" x14ac:dyDescent="0.3">
      <c r="A263" s="5">
        <f>lookups!F264</f>
        <v>39085</v>
      </c>
      <c r="B263">
        <f>lookups!G264</f>
        <v>-7.4074074074073192E-3</v>
      </c>
      <c r="C263">
        <f>lookups!H264</f>
        <v>2.5451460429038145E-3</v>
      </c>
      <c r="D263">
        <f>lookups!I264</f>
        <v>-7.5665120820111679E-3</v>
      </c>
      <c r="E263">
        <f t="shared" si="7"/>
        <v>-9.3231632902122837E-3</v>
      </c>
    </row>
    <row r="264" spans="1:5" x14ac:dyDescent="0.3">
      <c r="A264" s="5">
        <f>lookups!F265</f>
        <v>39077</v>
      </c>
      <c r="B264">
        <f>lookups!G265</f>
        <v>7.4626865671640896E-3</v>
      </c>
      <c r="C264">
        <f>lookups!H265</f>
        <v>3.2149111833875497E-2</v>
      </c>
      <c r="D264">
        <f>lookups!I265</f>
        <v>6.1394891944990182E-3</v>
      </c>
      <c r="E264">
        <f t="shared" si="7"/>
        <v>5.7534381139489202E-3</v>
      </c>
    </row>
    <row r="265" spans="1:5" x14ac:dyDescent="0.3">
      <c r="A265" s="5">
        <f>lookups!F266</f>
        <v>39069</v>
      </c>
      <c r="B265">
        <f>lookups!G266</f>
        <v>-1.8125723100655567E-2</v>
      </c>
      <c r="C265">
        <f>lookups!H266</f>
        <v>-6.2946899542843798E-2</v>
      </c>
      <c r="D265">
        <f>lookups!I266</f>
        <v>-1.1170471102477009E-2</v>
      </c>
      <c r="E265">
        <f t="shared" si="7"/>
        <v>-1.3287518212724711E-2</v>
      </c>
    </row>
    <row r="266" spans="1:5" x14ac:dyDescent="0.3">
      <c r="A266" s="5">
        <f>lookups!F267</f>
        <v>39062</v>
      </c>
      <c r="B266">
        <f>lookups!G267</f>
        <v>2.6524148851939752E-2</v>
      </c>
      <c r="C266">
        <f>lookups!H267</f>
        <v>-6.1742777260018773E-3</v>
      </c>
      <c r="D266">
        <f>lookups!I267</f>
        <v>1.2125184335572702E-2</v>
      </c>
      <c r="E266">
        <f t="shared" si="7"/>
        <v>1.2337702769129974E-2</v>
      </c>
    </row>
    <row r="267" spans="1:5" x14ac:dyDescent="0.3">
      <c r="A267" s="5">
        <f>lookups!F268</f>
        <v>39055</v>
      </c>
      <c r="B267">
        <f>lookups!G268</f>
        <v>9.5923261390888082E-3</v>
      </c>
      <c r="C267">
        <f>lookups!H268</f>
        <v>-3.3442179934692028E-2</v>
      </c>
      <c r="D267">
        <f>lookups!I268</f>
        <v>8.5936208891092894E-3</v>
      </c>
      <c r="E267">
        <f t="shared" si="7"/>
        <v>8.4529829780202181E-3</v>
      </c>
    </row>
    <row r="268" spans="1:5" x14ac:dyDescent="0.3">
      <c r="A268" s="5">
        <f>lookups!F269</f>
        <v>39048</v>
      </c>
      <c r="B268">
        <f>lookups!G269</f>
        <v>-2.1509581540868232E-2</v>
      </c>
      <c r="C268">
        <f>lookups!H269</f>
        <v>-3.4784560143626825E-3</v>
      </c>
      <c r="D268">
        <f>lookups!I269</f>
        <v>-9.9058940069345004E-4</v>
      </c>
      <c r="E268">
        <f t="shared" si="7"/>
        <v>-2.0896483407627951E-3</v>
      </c>
    </row>
    <row r="269" spans="1:5" x14ac:dyDescent="0.3">
      <c r="A269" s="5">
        <f>lookups!F270</f>
        <v>39041</v>
      </c>
      <c r="B269">
        <f>lookups!G270</f>
        <v>1.2272367379255689E-2</v>
      </c>
      <c r="C269">
        <f>lookups!H270</f>
        <v>6.7433225535992458E-2</v>
      </c>
      <c r="D269">
        <f>lookups!I270</f>
        <v>-4.9504950495051381E-4</v>
      </c>
      <c r="E269">
        <f t="shared" si="7"/>
        <v>-1.5445544554455652E-3</v>
      </c>
    </row>
    <row r="270" spans="1:5" x14ac:dyDescent="0.3">
      <c r="A270" s="5">
        <f>lookups!F271</f>
        <v>39034</v>
      </c>
      <c r="B270">
        <f>lookups!G271</f>
        <v>9.1889732321214709E-3</v>
      </c>
      <c r="C270">
        <f>lookups!H271</f>
        <v>3.2780801583374458E-2</v>
      </c>
      <c r="D270">
        <f>lookups!I271</f>
        <v>1.5841086245914009E-2</v>
      </c>
      <c r="E270">
        <f t="shared" si="7"/>
        <v>1.6425194870505411E-2</v>
      </c>
    </row>
    <row r="271" spans="1:5" x14ac:dyDescent="0.3">
      <c r="A271" s="5">
        <f>lookups!F272</f>
        <v>39027</v>
      </c>
      <c r="B271">
        <f>lookups!G272</f>
        <v>1.7479674796747956E-2</v>
      </c>
      <c r="C271">
        <f>lookups!H272</f>
        <v>6.1728395061728433E-2</v>
      </c>
      <c r="D271">
        <f>lookups!I272</f>
        <v>1.2388629613916064E-2</v>
      </c>
      <c r="E271">
        <f t="shared" si="7"/>
        <v>1.262749257530767E-2</v>
      </c>
    </row>
    <row r="272" spans="1:5" x14ac:dyDescent="0.3">
      <c r="A272" s="5">
        <f>lookups!F273</f>
        <v>39020</v>
      </c>
      <c r="B272">
        <f>lookups!G273</f>
        <v>1.401483924154987E-2</v>
      </c>
      <c r="C272">
        <f>lookups!H273</f>
        <v>-2.6342710997442485E-2</v>
      </c>
      <c r="D272">
        <f>lookups!I273</f>
        <v>-9.9134671931446431E-3</v>
      </c>
      <c r="E272">
        <f t="shared" si="7"/>
        <v>-1.1904813912459108E-2</v>
      </c>
    </row>
    <row r="273" spans="1:5" x14ac:dyDescent="0.3">
      <c r="A273" s="5">
        <f>lookups!F274</f>
        <v>39013</v>
      </c>
      <c r="B273">
        <f>lookups!G274</f>
        <v>-3.2867707477402751E-3</v>
      </c>
      <c r="C273">
        <f>lookups!H274</f>
        <v>5.6584362139917403E-3</v>
      </c>
      <c r="D273">
        <f>lookups!I274</f>
        <v>7.7893489120311717E-3</v>
      </c>
      <c r="E273">
        <f t="shared" si="7"/>
        <v>7.5682838032342893E-3</v>
      </c>
    </row>
    <row r="274" spans="1:5" x14ac:dyDescent="0.3">
      <c r="A274" s="5">
        <f>lookups!F275</f>
        <v>39006</v>
      </c>
      <c r="B274">
        <f>lookups!G275</f>
        <v>2.0584602717167852E-3</v>
      </c>
      <c r="C274">
        <f>lookups!H275</f>
        <v>6.5789473684210689E-2</v>
      </c>
      <c r="D274">
        <f>lookups!I275</f>
        <v>1.526329178326063E-3</v>
      </c>
      <c r="E274">
        <f t="shared" si="7"/>
        <v>6.7896209615866932E-4</v>
      </c>
    </row>
    <row r="275" spans="1:5" x14ac:dyDescent="0.3">
      <c r="A275" s="5">
        <f>lookups!F276</f>
        <v>38999</v>
      </c>
      <c r="B275">
        <f>lookups!G276</f>
        <v>1.8021793797150031E-2</v>
      </c>
      <c r="C275">
        <f>lookups!H276</f>
        <v>1.0806317539484439E-2</v>
      </c>
      <c r="D275">
        <f>lookups!I276</f>
        <v>1.2014073629108432E-2</v>
      </c>
      <c r="E275">
        <f t="shared" si="7"/>
        <v>1.2215480992019277E-2</v>
      </c>
    </row>
    <row r="276" spans="1:5" x14ac:dyDescent="0.3">
      <c r="A276" s="5">
        <f>lookups!F277</f>
        <v>38992</v>
      </c>
      <c r="B276">
        <f>lookups!G277</f>
        <v>1.9222554463904282E-2</v>
      </c>
      <c r="C276">
        <f>lookups!H277</f>
        <v>-3.5928943502070224E-2</v>
      </c>
      <c r="D276">
        <f>lookups!I277</f>
        <v>1.0755486165322186E-2</v>
      </c>
      <c r="E276">
        <f t="shared" si="7"/>
        <v>1.0831034781854407E-2</v>
      </c>
    </row>
    <row r="277" spans="1:5" x14ac:dyDescent="0.3">
      <c r="A277" s="5">
        <f>lookups!F278</f>
        <v>38985</v>
      </c>
      <c r="B277">
        <f>lookups!G278</f>
        <v>2.5854513584574929E-2</v>
      </c>
      <c r="C277">
        <f>lookups!H278</f>
        <v>5.4507042253521189E-2</v>
      </c>
      <c r="D277">
        <f>lookups!I278</f>
        <v>1.6039481801357253E-2</v>
      </c>
      <c r="E277">
        <f t="shared" si="7"/>
        <v>1.6643429981492978E-2</v>
      </c>
    </row>
    <row r="278" spans="1:5" x14ac:dyDescent="0.3">
      <c r="A278" s="5">
        <f>lookups!F279</f>
        <v>38978</v>
      </c>
      <c r="B278">
        <f>lookups!G279</f>
        <v>-7.3945193562417648E-3</v>
      </c>
      <c r="C278">
        <f>lookups!H279</f>
        <v>-1.4846676841959113E-2</v>
      </c>
      <c r="D278">
        <f>lookups!I279</f>
        <v>-3.6877688998156266E-3</v>
      </c>
      <c r="E278">
        <f t="shared" si="7"/>
        <v>-5.0565457897971894E-3</v>
      </c>
    </row>
    <row r="279" spans="1:5" x14ac:dyDescent="0.3">
      <c r="A279" s="5">
        <f>lookups!F280</f>
        <v>38971</v>
      </c>
      <c r="B279">
        <f>lookups!G280</f>
        <v>4.8813868613138536E-2</v>
      </c>
      <c r="C279">
        <f>lookups!H280</f>
        <v>2.1834680277895816E-2</v>
      </c>
      <c r="D279">
        <f>lookups!I280</f>
        <v>1.7329164805716817E-2</v>
      </c>
      <c r="E279">
        <f t="shared" si="7"/>
        <v>1.8062081286288501E-2</v>
      </c>
    </row>
    <row r="280" spans="1:5" x14ac:dyDescent="0.3">
      <c r="A280" s="5">
        <f>lookups!F281</f>
        <v>38965</v>
      </c>
      <c r="B280">
        <f>lookups!G281</f>
        <v>-9.0415913200723001E-3</v>
      </c>
      <c r="C280">
        <f>lookups!H281</f>
        <v>6.060150375939851E-2</v>
      </c>
      <c r="D280">
        <f>lookups!I281</f>
        <v>-8.6779420880191624E-3</v>
      </c>
      <c r="E280">
        <f t="shared" si="7"/>
        <v>-1.0545736296821078E-2</v>
      </c>
    </row>
    <row r="281" spans="1:5" x14ac:dyDescent="0.3">
      <c r="A281" s="5">
        <f>lookups!F282</f>
        <v>38957</v>
      </c>
      <c r="B281">
        <f>lookups!G282</f>
        <v>-4.5187528242196165E-4</v>
      </c>
      <c r="C281">
        <f>lookups!H282</f>
        <v>-5.3843852826802189E-3</v>
      </c>
      <c r="D281">
        <f>lookups!I282</f>
        <v>1.2371134020618643E-2</v>
      </c>
      <c r="E281">
        <f t="shared" si="7"/>
        <v>1.2608247422680508E-2</v>
      </c>
    </row>
    <row r="282" spans="1:5" x14ac:dyDescent="0.3">
      <c r="A282" s="5">
        <f>lookups!F283</f>
        <v>38950</v>
      </c>
      <c r="B282">
        <f>lookups!G283</f>
        <v>2.2644927536232206E-3</v>
      </c>
      <c r="C282">
        <f>lookups!H283</f>
        <v>1.2263436790310406E-2</v>
      </c>
      <c r="D282">
        <f>lookups!I283</f>
        <v>-6.6785396260017815E-3</v>
      </c>
      <c r="E282">
        <f t="shared" si="7"/>
        <v>-8.3463935886019594E-3</v>
      </c>
    </row>
    <row r="283" spans="1:5" x14ac:dyDescent="0.3">
      <c r="A283" s="5">
        <f>lookups!F284</f>
        <v>38943</v>
      </c>
      <c r="B283">
        <f>lookups!G284</f>
        <v>5.9500959692898196E-2</v>
      </c>
      <c r="C283">
        <f>lookups!H284</f>
        <v>6.7043618739903055E-2</v>
      </c>
      <c r="D283">
        <f>lookups!I284</f>
        <v>2.8953637529778236E-2</v>
      </c>
      <c r="E283">
        <f t="shared" si="7"/>
        <v>3.0849001282756063E-2</v>
      </c>
    </row>
    <row r="284" spans="1:5" x14ac:dyDescent="0.3">
      <c r="A284" s="5">
        <f>lookups!F285</f>
        <v>38936</v>
      </c>
      <c r="B284">
        <f>lookups!G285</f>
        <v>5.7915057915058398E-3</v>
      </c>
      <c r="C284">
        <f>lookups!H285</f>
        <v>-6.8192081890712145E-2</v>
      </c>
      <c r="D284">
        <f>lookups!I285</f>
        <v>-9.2592592592592241E-3</v>
      </c>
      <c r="E284">
        <f t="shared" si="7"/>
        <v>-1.1185185185185149E-2</v>
      </c>
    </row>
    <row r="285" spans="1:5" x14ac:dyDescent="0.3">
      <c r="A285" s="5">
        <f>lookups!F286</f>
        <v>38929</v>
      </c>
      <c r="B285">
        <f>lookups!G286</f>
        <v>1.9342359767891271E-3</v>
      </c>
      <c r="C285">
        <f>lookups!H286</f>
        <v>4.1385797146888351E-2</v>
      </c>
      <c r="D285">
        <f>lookups!I286</f>
        <v>1.6366612111292291E-3</v>
      </c>
      <c r="E285">
        <f t="shared" si="7"/>
        <v>8.0032733224215218E-4</v>
      </c>
    </row>
    <row r="286" spans="1:5" x14ac:dyDescent="0.3">
      <c r="A286" s="5">
        <f>lookups!F287</f>
        <v>38922</v>
      </c>
      <c r="B286">
        <f>lookups!G287</f>
        <v>1.5717092337917498E-2</v>
      </c>
      <c r="C286">
        <f>lookups!H287</f>
        <v>8.0270956816257441E-2</v>
      </c>
      <c r="D286">
        <f>lookups!I287</f>
        <v>3.2579100553938582E-2</v>
      </c>
      <c r="E286">
        <f t="shared" si="7"/>
        <v>3.483701060933244E-2</v>
      </c>
    </row>
    <row r="287" spans="1:5" x14ac:dyDescent="0.3">
      <c r="A287" s="5">
        <f>lookups!F288</f>
        <v>38915</v>
      </c>
      <c r="B287">
        <f>lookups!G288</f>
        <v>7.101525512887942E-2</v>
      </c>
      <c r="C287">
        <f>lookups!H288</f>
        <v>0.19825487012987003</v>
      </c>
      <c r="D287">
        <f>lookups!I288</f>
        <v>3.4859619370642978E-3</v>
      </c>
      <c r="E287">
        <f t="shared" si="7"/>
        <v>2.8345581307707281E-3</v>
      </c>
    </row>
    <row r="288" spans="1:5" x14ac:dyDescent="0.3">
      <c r="A288" s="5">
        <f>lookups!F289</f>
        <v>38908</v>
      </c>
      <c r="B288">
        <f>lookups!G289</f>
        <v>-4.3281328636134847E-2</v>
      </c>
      <c r="C288">
        <f>lookups!H289</f>
        <v>-8.5374907201187844E-2</v>
      </c>
      <c r="D288">
        <f>lookups!I289</f>
        <v>-2.4448529411764675E-2</v>
      </c>
      <c r="E288">
        <f t="shared" si="7"/>
        <v>-2.7893382352941146E-2</v>
      </c>
    </row>
    <row r="289" spans="1:5" x14ac:dyDescent="0.3">
      <c r="A289" s="5">
        <f>lookups!F290</f>
        <v>38901</v>
      </c>
      <c r="B289">
        <f>lookups!G290</f>
        <v>0</v>
      </c>
      <c r="C289">
        <f>lookups!H290</f>
        <v>-3.2675044883303417E-2</v>
      </c>
      <c r="D289">
        <f>lookups!I290</f>
        <v>-5.2116668190546524E-3</v>
      </c>
      <c r="E289">
        <f t="shared" si="7"/>
        <v>-6.7328335009601186E-3</v>
      </c>
    </row>
    <row r="290" spans="1:5" x14ac:dyDescent="0.3">
      <c r="A290" s="5">
        <f>lookups!F291</f>
        <v>38894</v>
      </c>
      <c r="B290">
        <f>lookups!G291</f>
        <v>3.5435122459614367E-2</v>
      </c>
      <c r="C290">
        <f>lookups!H291</f>
        <v>-2.6564138413142188E-2</v>
      </c>
      <c r="D290">
        <f>lookups!I291</f>
        <v>2.2818666417282311E-2</v>
      </c>
      <c r="E290">
        <f t="shared" si="7"/>
        <v>2.4100533059010543E-2</v>
      </c>
    </row>
    <row r="291" spans="1:5" x14ac:dyDescent="0.3">
      <c r="A291" s="5">
        <f>lookups!F292</f>
        <v>38887</v>
      </c>
      <c r="B291">
        <f>lookups!G292</f>
        <v>1.8037135278514579E-2</v>
      </c>
      <c r="C291">
        <f>lookups!H292</f>
        <v>2.2150768131475564E-2</v>
      </c>
      <c r="D291">
        <f>lookups!I292</f>
        <v>-1.6805153580430642E-3</v>
      </c>
      <c r="E291">
        <f t="shared" si="7"/>
        <v>-2.8485668938473705E-3</v>
      </c>
    </row>
    <row r="292" spans="1:5" x14ac:dyDescent="0.3">
      <c r="A292" s="5">
        <f>lookups!F293</f>
        <v>38880</v>
      </c>
      <c r="B292">
        <f>lookups!G293</f>
        <v>8.0213903743316644E-3</v>
      </c>
      <c r="C292">
        <f>lookups!H293</f>
        <v>-2.8293699010588483E-2</v>
      </c>
      <c r="D292">
        <f>lookups!I293</f>
        <v>-1.2122342409548253E-3</v>
      </c>
      <c r="E292">
        <f t="shared" si="7"/>
        <v>-2.3334576650503079E-3</v>
      </c>
    </row>
    <row r="293" spans="1:5" x14ac:dyDescent="0.3">
      <c r="A293" s="5">
        <f>lookups!F294</f>
        <v>38873</v>
      </c>
      <c r="B293">
        <f>lookups!G294</f>
        <v>-3.6579082946934613E-2</v>
      </c>
      <c r="C293">
        <f>lookups!H294</f>
        <v>-3.9353009838252448E-2</v>
      </c>
      <c r="D293">
        <f>lookups!I294</f>
        <v>-2.8271112722000766E-2</v>
      </c>
      <c r="E293">
        <f t="shared" si="7"/>
        <v>-3.2098223994200842E-2</v>
      </c>
    </row>
    <row r="294" spans="1:5" x14ac:dyDescent="0.3">
      <c r="A294" s="5">
        <f>lookups!F295</f>
        <v>38867</v>
      </c>
      <c r="B294">
        <f>lookups!G295</f>
        <v>-4.053386060306477E-2</v>
      </c>
      <c r="C294">
        <f>lookups!H295</f>
        <v>-2.9768645850186109E-2</v>
      </c>
      <c r="D294">
        <f>lookups!I295</f>
        <v>4.8256396248748173E-3</v>
      </c>
      <c r="E294">
        <f t="shared" si="7"/>
        <v>4.3082035873622995E-3</v>
      </c>
    </row>
    <row r="295" spans="1:5" x14ac:dyDescent="0.3">
      <c r="A295" s="5">
        <f>lookups!F296</f>
        <v>38859</v>
      </c>
      <c r="B295">
        <f>lookups!G296</f>
        <v>5.1455301455301562E-2</v>
      </c>
      <c r="C295">
        <f>lookups!H296</f>
        <v>-1.482307937519923E-2</v>
      </c>
      <c r="D295">
        <f>lookups!I296</f>
        <v>1.0023910244620227E-2</v>
      </c>
      <c r="E295">
        <f t="shared" si="7"/>
        <v>1.0026301269082251E-2</v>
      </c>
    </row>
    <row r="296" spans="1:5" x14ac:dyDescent="0.3">
      <c r="A296" s="5">
        <f>lookups!F297</f>
        <v>38852</v>
      </c>
      <c r="B296">
        <f>lookups!G297</f>
        <v>-2.2854240731335847E-2</v>
      </c>
      <c r="C296">
        <f>lookups!H297</f>
        <v>-4.7083839611178631E-2</v>
      </c>
      <c r="D296">
        <f>lookups!I297</f>
        <v>-1.6550601428959016E-2</v>
      </c>
      <c r="E296">
        <f t="shared" si="7"/>
        <v>-1.920566157185492E-2</v>
      </c>
    </row>
    <row r="297" spans="1:5" x14ac:dyDescent="0.3">
      <c r="A297" s="5">
        <f>lookups!F298</f>
        <v>38845</v>
      </c>
      <c r="B297">
        <f>lookups!G298</f>
        <v>-2.6211671612264967E-2</v>
      </c>
      <c r="C297">
        <f>lookups!H298</f>
        <v>-5.8352402745995395E-2</v>
      </c>
      <c r="D297">
        <f>lookups!I298</f>
        <v>-2.4783912506614943E-2</v>
      </c>
      <c r="E297">
        <f t="shared" si="7"/>
        <v>-2.8262303757276439E-2</v>
      </c>
    </row>
    <row r="298" spans="1:5" x14ac:dyDescent="0.3">
      <c r="A298" s="5">
        <f>lookups!F299</f>
        <v>38838</v>
      </c>
      <c r="B298">
        <f>lookups!G299</f>
        <v>-1.4619883040935708E-2</v>
      </c>
      <c r="C298">
        <f>lookups!H299</f>
        <v>2.1326321939818992E-2</v>
      </c>
      <c r="D298">
        <f>lookups!I299</f>
        <v>8.0014224751066097E-3</v>
      </c>
      <c r="E298">
        <f t="shared" si="7"/>
        <v>7.8015647226172711E-3</v>
      </c>
    </row>
    <row r="299" spans="1:5" x14ac:dyDescent="0.3">
      <c r="A299" s="5">
        <f>lookups!F300</f>
        <v>38831</v>
      </c>
      <c r="B299">
        <f>lookups!G300</f>
        <v>-0.11053315994798442</v>
      </c>
      <c r="C299">
        <f>lookups!H300</f>
        <v>4.9999999999999857E-2</v>
      </c>
      <c r="D299">
        <f>lookups!I300</f>
        <v>2.4955436720142704E-3</v>
      </c>
      <c r="E299">
        <f t="shared" si="7"/>
        <v>1.7450980392156976E-3</v>
      </c>
    </row>
    <row r="300" spans="1:5" x14ac:dyDescent="0.3">
      <c r="A300" s="5">
        <f>lookups!F301</f>
        <v>38824</v>
      </c>
      <c r="B300">
        <f>lookups!G301</f>
        <v>3.0434782608695777E-3</v>
      </c>
      <c r="C300">
        <f>lookups!H301</f>
        <v>8.5073472544469775E-3</v>
      </c>
      <c r="D300">
        <f>lookups!I301</f>
        <v>1.8888485288775864E-2</v>
      </c>
      <c r="E300">
        <f t="shared" si="7"/>
        <v>1.9777333817653453E-2</v>
      </c>
    </row>
    <row r="301" spans="1:5" x14ac:dyDescent="0.3">
      <c r="A301" s="5">
        <f>lookups!F302</f>
        <v>38817</v>
      </c>
      <c r="B301">
        <f>lookups!G302</f>
        <v>-6.4794816414686218E-3</v>
      </c>
      <c r="C301">
        <f>lookups!H302</f>
        <v>-4.7443642257256502E-2</v>
      </c>
      <c r="D301">
        <f>lookups!I302</f>
        <v>-6.4062077054948454E-3</v>
      </c>
      <c r="E301">
        <f t="shared" si="7"/>
        <v>-8.0468284760443314E-3</v>
      </c>
    </row>
    <row r="302" spans="1:5" x14ac:dyDescent="0.3">
      <c r="A302" s="5">
        <f>lookups!F303</f>
        <v>38810</v>
      </c>
      <c r="B302">
        <f>lookups!G303</f>
        <v>1.2975778546711757E-3</v>
      </c>
      <c r="C302">
        <f>lookups!H303</f>
        <v>0.1126229508196722</v>
      </c>
      <c r="D302">
        <f>lookups!I303</f>
        <v>-2.1607994958134052E-3</v>
      </c>
      <c r="E302">
        <f t="shared" si="7"/>
        <v>-3.376879445394746E-3</v>
      </c>
    </row>
    <row r="303" spans="1:5" x14ac:dyDescent="0.3">
      <c r="A303" s="5">
        <f>lookups!F304</f>
        <v>38803</v>
      </c>
      <c r="B303">
        <f>lookups!G304</f>
        <v>7.4074074074074823E-3</v>
      </c>
      <c r="C303">
        <f>lookups!H304</f>
        <v>4.6132738809809594E-2</v>
      </c>
      <c r="D303">
        <f>lookups!I304</f>
        <v>-2.9622980251347618E-3</v>
      </c>
      <c r="E303">
        <f t="shared" si="7"/>
        <v>-4.2585278276482379E-3</v>
      </c>
    </row>
    <row r="304" spans="1:5" x14ac:dyDescent="0.3">
      <c r="A304" s="5">
        <f>lookups!F305</f>
        <v>38796</v>
      </c>
      <c r="B304">
        <f>lookups!G305</f>
        <v>-1.7971758664955144E-2</v>
      </c>
      <c r="C304">
        <f>lookups!H305</f>
        <v>-7.2825568452854164E-2</v>
      </c>
      <c r="D304">
        <f>lookups!I305</f>
        <v>-3.1319910514540877E-3</v>
      </c>
      <c r="E304">
        <f t="shared" si="7"/>
        <v>-4.4451901565994972E-3</v>
      </c>
    </row>
    <row r="305" spans="1:5" x14ac:dyDescent="0.3">
      <c r="A305" s="5">
        <f>lookups!F306</f>
        <v>38789</v>
      </c>
      <c r="B305">
        <f>lookups!G306</f>
        <v>1.2126461671719409E-2</v>
      </c>
      <c r="C305">
        <f>lookups!H306</f>
        <v>2.3267165636186131E-2</v>
      </c>
      <c r="D305">
        <f>lookups!I306</f>
        <v>1.9802883737908394E-2</v>
      </c>
      <c r="E305">
        <f t="shared" si="7"/>
        <v>2.0783172111699236E-2</v>
      </c>
    </row>
    <row r="306" spans="1:5" x14ac:dyDescent="0.3">
      <c r="A306" s="5">
        <f>lookups!F307</f>
        <v>38782</v>
      </c>
      <c r="B306">
        <f>lookups!G307</f>
        <v>9.1783216783217162E-3</v>
      </c>
      <c r="C306">
        <f>lookups!H307</f>
        <v>-6.6808381415122964E-2</v>
      </c>
      <c r="D306">
        <f>lookups!I307</f>
        <v>-1.2759752096245039E-3</v>
      </c>
      <c r="E306">
        <f t="shared" si="7"/>
        <v>-2.4035727305869543E-3</v>
      </c>
    </row>
    <row r="307" spans="1:5" x14ac:dyDescent="0.3">
      <c r="A307" s="5">
        <f>lookups!F308</f>
        <v>38775</v>
      </c>
      <c r="B307">
        <f>lookups!G308</f>
        <v>1.104728236853734E-2</v>
      </c>
      <c r="C307">
        <f>lookups!H308</f>
        <v>-5.2374100719424471E-2</v>
      </c>
      <c r="D307">
        <f>lookups!I308</f>
        <v>-5.077983315197699E-3</v>
      </c>
      <c r="E307">
        <f t="shared" si="7"/>
        <v>-6.5857816467174693E-3</v>
      </c>
    </row>
    <row r="308" spans="1:5" x14ac:dyDescent="0.3">
      <c r="A308" s="5">
        <f>lookups!F309</f>
        <v>38769</v>
      </c>
      <c r="B308">
        <f>lookups!G309</f>
        <v>-2.6443367122081212E-3</v>
      </c>
      <c r="C308">
        <f>lookups!H309</f>
        <v>1.6676418958455244E-2</v>
      </c>
      <c r="D308">
        <f>lookups!I309</f>
        <v>4.6460781634326785E-3</v>
      </c>
      <c r="E308">
        <f t="shared" si="7"/>
        <v>4.1106859797759463E-3</v>
      </c>
    </row>
    <row r="309" spans="1:5" x14ac:dyDescent="0.3">
      <c r="A309" s="5">
        <f>lookups!F310</f>
        <v>38761</v>
      </c>
      <c r="B309">
        <f>lookups!G310</f>
        <v>3.9823008849557461E-3</v>
      </c>
      <c r="C309">
        <f>lookups!H310</f>
        <v>4.4301863733577848E-2</v>
      </c>
      <c r="D309">
        <f>lookups!I310</f>
        <v>1.7142327650111141E-2</v>
      </c>
      <c r="E309">
        <f t="shared" si="7"/>
        <v>1.7856560415122257E-2</v>
      </c>
    </row>
    <row r="310" spans="1:5" x14ac:dyDescent="0.3">
      <c r="A310" s="5">
        <f>lookups!F311</f>
        <v>38754</v>
      </c>
      <c r="B310">
        <f>lookups!G311</f>
        <v>-3.0874785591766676E-2</v>
      </c>
      <c r="C310">
        <f>lookups!H311</f>
        <v>-6.3251287922152288E-2</v>
      </c>
      <c r="D310">
        <f>lookups!I311</f>
        <v>2.9739776951673551E-3</v>
      </c>
      <c r="E310">
        <f t="shared" si="7"/>
        <v>2.2713754646840911E-3</v>
      </c>
    </row>
    <row r="311" spans="1:5" x14ac:dyDescent="0.3">
      <c r="A311" s="5">
        <f>lookups!F312</f>
        <v>38747</v>
      </c>
      <c r="B311">
        <f>lookups!G312</f>
        <v>-8.9247768805780208E-3</v>
      </c>
      <c r="C311">
        <f>lookups!H312</f>
        <v>-2.4268379728765413E-3</v>
      </c>
      <c r="D311">
        <f>lookups!I312</f>
        <v>-1.7710425415373487E-2</v>
      </c>
      <c r="E311">
        <f t="shared" si="7"/>
        <v>-2.0481467956910838E-2</v>
      </c>
    </row>
    <row r="312" spans="1:5" x14ac:dyDescent="0.3">
      <c r="A312" s="5">
        <f>lookups!F313</f>
        <v>38740</v>
      </c>
      <c r="B312">
        <f>lookups!G313</f>
        <v>5.2325581395348916E-2</v>
      </c>
      <c r="C312">
        <f>lookups!H313</f>
        <v>-5.3378378378378416E-2</v>
      </c>
      <c r="D312">
        <f>lookups!I313</f>
        <v>2.0400558919422562E-2</v>
      </c>
      <c r="E312">
        <f t="shared" si="7"/>
        <v>2.1440614811364819E-2</v>
      </c>
    </row>
    <row r="313" spans="1:5" x14ac:dyDescent="0.3">
      <c r="A313" s="5">
        <f>lookups!F314</f>
        <v>38734</v>
      </c>
      <c r="B313">
        <f>lookups!G314</f>
        <v>-2.8670721112076462E-2</v>
      </c>
      <c r="C313">
        <f>lookups!H314</f>
        <v>-0.11100432484382503</v>
      </c>
      <c r="D313">
        <f>lookups!I314</f>
        <v>-2.0975832193342557E-2</v>
      </c>
      <c r="E313">
        <f t="shared" si="7"/>
        <v>-2.4073415412676817E-2</v>
      </c>
    </row>
    <row r="314" spans="1:5" x14ac:dyDescent="0.3">
      <c r="A314" s="5">
        <f>lookups!F315</f>
        <v>38726</v>
      </c>
      <c r="B314">
        <f>lookups!G315</f>
        <v>1.0092145677928935E-2</v>
      </c>
      <c r="C314">
        <f>lookups!H315</f>
        <v>0.12168171405470964</v>
      </c>
      <c r="D314">
        <f>lookups!I315</f>
        <v>1.8273184102330091E-3</v>
      </c>
      <c r="E314">
        <f t="shared" si="7"/>
        <v>1.0100502512563102E-3</v>
      </c>
    </row>
    <row r="315" spans="1:5" x14ac:dyDescent="0.3">
      <c r="A315" s="5">
        <f>lookups!F316</f>
        <v>38720</v>
      </c>
      <c r="B315">
        <f>lookups!G316</f>
        <v>2.9358626919602466E-2</v>
      </c>
      <c r="C315">
        <f>lookups!H316</f>
        <v>6.1355835240274485E-2</v>
      </c>
      <c r="D315">
        <f>lookups!I316</f>
        <v>3.1573986804901116E-2</v>
      </c>
      <c r="E315">
        <f t="shared" si="7"/>
        <v>3.373138548539123E-2</v>
      </c>
    </row>
    <row r="316" spans="1:5" x14ac:dyDescent="0.3">
      <c r="A316" s="5">
        <f>lookups!F317</f>
        <v>38713</v>
      </c>
      <c r="B316">
        <f>lookups!G317</f>
        <v>-1.8617021276595664E-2</v>
      </c>
      <c r="C316">
        <f>lookups!H317</f>
        <v>-1.9904681805438768E-2</v>
      </c>
      <c r="D316">
        <f>lookups!I317</f>
        <v>-1.7774486206258117E-2</v>
      </c>
      <c r="E316">
        <f t="shared" si="7"/>
        <v>-2.055193482688393E-2</v>
      </c>
    </row>
    <row r="317" spans="1:5" x14ac:dyDescent="0.3">
      <c r="A317" s="5">
        <f>lookups!F318</f>
        <v>38705</v>
      </c>
      <c r="B317">
        <f>lookups!G318</f>
        <v>-9.6575943810361022E-3</v>
      </c>
      <c r="C317">
        <f>lookups!H318</f>
        <v>3.152111046847899E-2</v>
      </c>
      <c r="D317">
        <f>lookups!I318</f>
        <v>3.157503714710152E-3</v>
      </c>
      <c r="E317">
        <f t="shared" si="7"/>
        <v>2.4732540861811675E-3</v>
      </c>
    </row>
    <row r="318" spans="1:5" x14ac:dyDescent="0.3">
      <c r="A318" s="5">
        <f>lookups!F319</f>
        <v>38698</v>
      </c>
      <c r="B318">
        <f>lookups!G319</f>
        <v>-2.8985507246376798E-2</v>
      </c>
      <c r="C318">
        <f>lookups!H319</f>
        <v>-4.3297828192004555E-2</v>
      </c>
      <c r="D318">
        <f>lookups!I319</f>
        <v>5.6032872618603713E-3</v>
      </c>
      <c r="E318">
        <f t="shared" si="7"/>
        <v>5.1636159880464085E-3</v>
      </c>
    </row>
    <row r="319" spans="1:5" x14ac:dyDescent="0.3">
      <c r="A319" s="5">
        <f>lookups!F320</f>
        <v>38691</v>
      </c>
      <c r="B319">
        <f>lookups!G320</f>
        <v>-1.09612141652613E-2</v>
      </c>
      <c r="C319">
        <f>lookups!H320</f>
        <v>2.3357870894677318E-2</v>
      </c>
      <c r="D319">
        <f>lookups!I320</f>
        <v>-4.1848786385195094E-3</v>
      </c>
      <c r="E319">
        <f t="shared" si="7"/>
        <v>-5.6033665023714607E-3</v>
      </c>
    </row>
    <row r="320" spans="1:5" x14ac:dyDescent="0.3">
      <c r="A320" s="5">
        <f>lookups!F321</f>
        <v>38684</v>
      </c>
      <c r="B320">
        <f>lookups!G321</f>
        <v>8.9323692045936744E-3</v>
      </c>
      <c r="C320">
        <f>lookups!H321</f>
        <v>4.74495848161329E-2</v>
      </c>
      <c r="D320">
        <f>lookups!I321</f>
        <v>-2.1343726800297324E-3</v>
      </c>
      <c r="E320">
        <f t="shared" si="7"/>
        <v>-3.3478099480327059E-3</v>
      </c>
    </row>
    <row r="321" spans="1:5" x14ac:dyDescent="0.3">
      <c r="A321" s="5">
        <f>lookups!F322</f>
        <v>38677</v>
      </c>
      <c r="B321">
        <f>lookups!G322</f>
        <v>-1.0938157341186286E-2</v>
      </c>
      <c r="C321">
        <f>lookups!H322</f>
        <v>7.4056378404204468E-2</v>
      </c>
      <c r="D321">
        <f>lookups!I322</f>
        <v>1.5932874516828625E-2</v>
      </c>
      <c r="E321">
        <f t="shared" si="7"/>
        <v>1.6526161968511487E-2</v>
      </c>
    </row>
    <row r="322" spans="1:5" x14ac:dyDescent="0.3">
      <c r="A322" s="5">
        <f>lookups!F323</f>
        <v>38670</v>
      </c>
      <c r="B322">
        <f>lookups!G323</f>
        <v>3.2132001736864889E-2</v>
      </c>
      <c r="C322">
        <f>lookups!H323</f>
        <v>4.9122807017543818E-2</v>
      </c>
      <c r="D322">
        <f>lookups!I323</f>
        <v>1.1057096558955263E-2</v>
      </c>
      <c r="E322">
        <f t="shared" si="7"/>
        <v>1.1162806214850791E-2</v>
      </c>
    </row>
    <row r="323" spans="1:5" x14ac:dyDescent="0.3">
      <c r="A323" s="5">
        <f>lookups!F324</f>
        <v>38663</v>
      </c>
      <c r="B323">
        <f>lookups!G324</f>
        <v>2.310084406930251E-2</v>
      </c>
      <c r="C323">
        <f>lookups!H324</f>
        <v>6.3897763578275191E-3</v>
      </c>
      <c r="D323">
        <f>lookups!I324</f>
        <v>1.3525263259588362E-2</v>
      </c>
      <c r="E323">
        <f t="shared" si="7"/>
        <v>1.3877789585547199E-2</v>
      </c>
    </row>
    <row r="324" spans="1:5" x14ac:dyDescent="0.3">
      <c r="A324" s="5">
        <f>lookups!F325</f>
        <v>38656</v>
      </c>
      <c r="B324">
        <f>lookups!G325</f>
        <v>4.4063079777365628E-2</v>
      </c>
      <c r="C324">
        <f>lookups!H325</f>
        <v>0.12271096847272041</v>
      </c>
      <c r="D324">
        <f>lookups!I325</f>
        <v>1.9300837026095599E-2</v>
      </c>
      <c r="E324">
        <f t="shared" ref="E324:E387" si="8">D324*$F$3+$F$4</f>
        <v>2.0230920728705158E-2</v>
      </c>
    </row>
    <row r="325" spans="1:5" x14ac:dyDescent="0.3">
      <c r="A325" s="5">
        <f>lookups!F326</f>
        <v>38649</v>
      </c>
      <c r="B325">
        <f>lookups!G326</f>
        <v>3.0592734225621268E-2</v>
      </c>
      <c r="C325">
        <f>lookups!H326</f>
        <v>-2.1429891003140654E-2</v>
      </c>
      <c r="D325">
        <f>lookups!I326</f>
        <v>1.4181563966843122E-2</v>
      </c>
      <c r="E325">
        <f t="shared" si="8"/>
        <v>1.4599720363527437E-2</v>
      </c>
    </row>
    <row r="326" spans="1:5" x14ac:dyDescent="0.3">
      <c r="A326" s="5">
        <f>lookups!F327</f>
        <v>38642</v>
      </c>
      <c r="B326">
        <f>lookups!G327</f>
        <v>4.3206913106098614E-3</v>
      </c>
      <c r="C326">
        <f>lookups!H327</f>
        <v>3.0654988575780643E-2</v>
      </c>
      <c r="D326">
        <f>lookups!I327</f>
        <v>-4.5730191867979714E-3</v>
      </c>
      <c r="E326">
        <f t="shared" si="8"/>
        <v>-6.0303211054777688E-3</v>
      </c>
    </row>
    <row r="327" spans="1:5" x14ac:dyDescent="0.3">
      <c r="A327" s="5">
        <f>lookups!F328</f>
        <v>38635</v>
      </c>
      <c r="B327">
        <f>lookups!G328</f>
        <v>3.3718689788052375E-3</v>
      </c>
      <c r="C327">
        <f>lookups!H328</f>
        <v>5.2715975145319754E-2</v>
      </c>
      <c r="D327">
        <f>lookups!I328</f>
        <v>-7.8903244895946068E-3</v>
      </c>
      <c r="E327">
        <f t="shared" si="8"/>
        <v>-9.6793569385540679E-3</v>
      </c>
    </row>
    <row r="328" spans="1:5" x14ac:dyDescent="0.3">
      <c r="A328" s="5">
        <f>lookups!F329</f>
        <v>38628</v>
      </c>
      <c r="B328">
        <f>lookups!G329</f>
        <v>-4.419889502762419E-2</v>
      </c>
      <c r="C328">
        <f>lookups!H329</f>
        <v>-4.3153049482163405E-2</v>
      </c>
      <c r="D328">
        <f>lookups!I329</f>
        <v>-2.7900287631831226E-2</v>
      </c>
      <c r="E328">
        <f t="shared" si="8"/>
        <v>-3.1690316395014351E-2</v>
      </c>
    </row>
    <row r="329" spans="1:5" x14ac:dyDescent="0.3">
      <c r="A329" s="5">
        <f>lookups!F330</f>
        <v>38621</v>
      </c>
      <c r="B329">
        <f>lookups!G330</f>
        <v>1.7806935332708482E-2</v>
      </c>
      <c r="C329">
        <f>lookups!H330</f>
        <v>7.730962504831824E-3</v>
      </c>
      <c r="D329">
        <f>lookups!I330</f>
        <v>1.3211579560909263E-2</v>
      </c>
      <c r="E329">
        <f t="shared" si="8"/>
        <v>1.3532737517000189E-2</v>
      </c>
    </row>
    <row r="330" spans="1:5" x14ac:dyDescent="0.3">
      <c r="A330" s="5">
        <f>lookups!F331</f>
        <v>38614</v>
      </c>
      <c r="B330">
        <f>lookups!G331</f>
        <v>-3.0440708768741557E-2</v>
      </c>
      <c r="C330">
        <f>lookups!H331</f>
        <v>3.8955823293172792E-2</v>
      </c>
      <c r="D330">
        <f>lookups!I331</f>
        <v>-1.6716018721940968E-2</v>
      </c>
      <c r="E330">
        <f t="shared" si="8"/>
        <v>-1.9387620594135069E-2</v>
      </c>
    </row>
    <row r="331" spans="1:5" x14ac:dyDescent="0.3">
      <c r="A331" s="5">
        <f>lookups!F332</f>
        <v>38607</v>
      </c>
      <c r="B331">
        <f>lookups!G332</f>
        <v>-1.9162210338680912E-2</v>
      </c>
      <c r="C331">
        <f>lookups!H332</f>
        <v>-2.0040080160320926E-3</v>
      </c>
      <c r="D331">
        <f>lookups!I332</f>
        <v>-4.5640391746696206E-3</v>
      </c>
      <c r="E331">
        <f t="shared" si="8"/>
        <v>-6.0204430921365834E-3</v>
      </c>
    </row>
    <row r="332" spans="1:5" x14ac:dyDescent="0.3">
      <c r="A332" s="5">
        <f>lookups!F333</f>
        <v>38601</v>
      </c>
      <c r="B332">
        <f>lookups!G333</f>
        <v>-1.6220955721174813E-2</v>
      </c>
      <c r="C332">
        <f>lookups!H333</f>
        <v>0.11012235817575074</v>
      </c>
      <c r="D332">
        <f>lookups!I333</f>
        <v>1.9089147286821692E-2</v>
      </c>
      <c r="E332">
        <f t="shared" si="8"/>
        <v>1.9998062015503863E-2</v>
      </c>
    </row>
    <row r="333" spans="1:5" x14ac:dyDescent="0.3">
      <c r="A333" s="5">
        <f>lookups!F334</f>
        <v>38593</v>
      </c>
      <c r="B333">
        <f>lookups!G334</f>
        <v>1.7566974088712845E-3</v>
      </c>
      <c r="C333">
        <f>lookups!H334</f>
        <v>1.0566546762590064E-2</v>
      </c>
      <c r="D333">
        <f>lookups!I334</f>
        <v>1.2459531050721043E-2</v>
      </c>
      <c r="E333">
        <f t="shared" si="8"/>
        <v>1.2705484155793149E-2</v>
      </c>
    </row>
    <row r="334" spans="1:5" x14ac:dyDescent="0.3">
      <c r="A334" s="5">
        <f>lookups!F335</f>
        <v>38586</v>
      </c>
      <c r="B334">
        <f>lookups!G335</f>
        <v>9.3085106382979101E-3</v>
      </c>
      <c r="C334">
        <f>lookups!H335</f>
        <v>-2.0192954902401483E-3</v>
      </c>
      <c r="D334">
        <f>lookups!I335</f>
        <v>-1.3930540775853706E-2</v>
      </c>
      <c r="E334">
        <f t="shared" si="8"/>
        <v>-1.6323594853439077E-2</v>
      </c>
    </row>
    <row r="335" spans="1:5" x14ac:dyDescent="0.3">
      <c r="A335" s="5">
        <f>lookups!F336</f>
        <v>38579</v>
      </c>
      <c r="B335">
        <f>lookups!G336</f>
        <v>-9.2226613965744782E-3</v>
      </c>
      <c r="C335">
        <f>lookups!H336</f>
        <v>-5.7996877091233108E-3</v>
      </c>
      <c r="D335">
        <f>lookups!I336</f>
        <v>-4.81370944449793E-3</v>
      </c>
      <c r="E335">
        <f t="shared" si="8"/>
        <v>-6.2950803889477236E-3</v>
      </c>
    </row>
    <row r="336" spans="1:5" x14ac:dyDescent="0.3">
      <c r="A336" s="5">
        <f>lookups!F337</f>
        <v>38572</v>
      </c>
      <c r="B336">
        <f>lookups!G337</f>
        <v>-2.5673940949935876E-2</v>
      </c>
      <c r="C336">
        <f>lookups!H337</f>
        <v>7.2231523558957095E-2</v>
      </c>
      <c r="D336">
        <f>lookups!I337</f>
        <v>1.446201311222577E-3</v>
      </c>
      <c r="E336">
        <f t="shared" si="8"/>
        <v>5.9082144234483486E-4</v>
      </c>
    </row>
    <row r="337" spans="1:5" x14ac:dyDescent="0.3">
      <c r="A337" s="5">
        <f>lookups!F338</f>
        <v>38565</v>
      </c>
      <c r="B337">
        <f>lookups!G338</f>
        <v>8.3951762523191212E-2</v>
      </c>
      <c r="C337">
        <f>lookups!H338</f>
        <v>7.9556412729027345E-3</v>
      </c>
      <c r="D337">
        <f>lookups!I338</f>
        <v>-6.8939103791650601E-3</v>
      </c>
      <c r="E337">
        <f t="shared" si="8"/>
        <v>-8.583301417081567E-3</v>
      </c>
    </row>
    <row r="338" spans="1:5" x14ac:dyDescent="0.3">
      <c r="A338" s="5">
        <f>lookups!F339</f>
        <v>38558</v>
      </c>
      <c r="B338">
        <f>lookups!G339</f>
        <v>-2.7752081406106507E-3</v>
      </c>
      <c r="C338">
        <f>lookups!H339</f>
        <v>-3.0614629586352006E-2</v>
      </c>
      <c r="D338">
        <f>lookups!I339</f>
        <v>1.5343306482546661E-3</v>
      </c>
      <c r="E338">
        <f t="shared" si="8"/>
        <v>6.8776371308013279E-4</v>
      </c>
    </row>
    <row r="339" spans="1:5" x14ac:dyDescent="0.3">
      <c r="A339" s="5">
        <f>lookups!F340</f>
        <v>38551</v>
      </c>
      <c r="B339">
        <f>lookups!G340</f>
        <v>-4.14555504375863E-3</v>
      </c>
      <c r="C339">
        <f>lookups!H340</f>
        <v>5.8896312793862975E-2</v>
      </c>
      <c r="D339">
        <f>lookups!I340</f>
        <v>5.7870370370369821E-3</v>
      </c>
      <c r="E339">
        <f t="shared" si="8"/>
        <v>5.3657407407406805E-3</v>
      </c>
    </row>
    <row r="340" spans="1:5" x14ac:dyDescent="0.3">
      <c r="A340" s="5">
        <f>lookups!F341</f>
        <v>38544</v>
      </c>
      <c r="B340">
        <f>lookups!G341</f>
        <v>2.7935606060606053E-2</v>
      </c>
      <c r="C340">
        <f>lookups!H341</f>
        <v>8.6290322580644993E-2</v>
      </c>
      <c r="D340">
        <f>lookups!I341</f>
        <v>1.2500000000000011E-2</v>
      </c>
      <c r="E340">
        <f t="shared" si="8"/>
        <v>1.2750000000000015E-2</v>
      </c>
    </row>
    <row r="341" spans="1:5" x14ac:dyDescent="0.3">
      <c r="A341" s="5">
        <f>lookups!F342</f>
        <v>38538</v>
      </c>
      <c r="B341">
        <f>lookups!G342</f>
        <v>1.5384615384615398E-2</v>
      </c>
      <c r="C341">
        <f>lookups!H342</f>
        <v>4.7887323943662054E-2</v>
      </c>
      <c r="D341">
        <f>lookups!I342</f>
        <v>1.4966795519873179E-2</v>
      </c>
      <c r="E341">
        <f t="shared" si="8"/>
        <v>1.5463475071860498E-2</v>
      </c>
    </row>
    <row r="342" spans="1:5" x14ac:dyDescent="0.3">
      <c r="A342" s="5">
        <f>lookups!F343</f>
        <v>38530</v>
      </c>
      <c r="B342">
        <f>lookups!G343</f>
        <v>-1.3282732447817724E-2</v>
      </c>
      <c r="C342">
        <f>lookups!H343</f>
        <v>-3.3224400871459663E-2</v>
      </c>
      <c r="D342">
        <f>lookups!I343</f>
        <v>4.5803046898336523E-3</v>
      </c>
      <c r="E342">
        <f t="shared" si="8"/>
        <v>4.0383351588170182E-3</v>
      </c>
    </row>
    <row r="343" spans="1:5" x14ac:dyDescent="0.3">
      <c r="A343" s="5">
        <f>lookups!F344</f>
        <v>38523</v>
      </c>
      <c r="B343">
        <f>lookups!G344</f>
        <v>0</v>
      </c>
      <c r="C343">
        <f>lookups!H344</f>
        <v>-1.4492753623188383E-2</v>
      </c>
      <c r="D343">
        <f>lookups!I344</f>
        <v>-1.962124170245989E-2</v>
      </c>
      <c r="E343">
        <f t="shared" si="8"/>
        <v>-2.2583365872705881E-2</v>
      </c>
    </row>
    <row r="344" spans="1:5" x14ac:dyDescent="0.3">
      <c r="A344" s="5">
        <f>lookups!F345</f>
        <v>38516</v>
      </c>
      <c r="B344">
        <f>lookups!G345</f>
        <v>-1.541335824381139E-2</v>
      </c>
      <c r="C344">
        <f>lookups!H345</f>
        <v>6.9767441860465115E-2</v>
      </c>
      <c r="D344">
        <f>lookups!I345</f>
        <v>1.3755566551212278E-2</v>
      </c>
      <c r="E344">
        <f t="shared" si="8"/>
        <v>1.4131123206333508E-2</v>
      </c>
    </row>
    <row r="345" spans="1:5" x14ac:dyDescent="0.3">
      <c r="A345" s="5">
        <f>lookups!F346</f>
        <v>38509</v>
      </c>
      <c r="B345">
        <f>lookups!G346</f>
        <v>0</v>
      </c>
      <c r="C345">
        <f>lookups!H346</f>
        <v>-6.3457918795375087E-2</v>
      </c>
      <c r="D345">
        <f>lookups!I346</f>
        <v>3.960003960003172E-4</v>
      </c>
      <c r="E345">
        <f t="shared" si="8"/>
        <v>-5.6439956439965108E-4</v>
      </c>
    </row>
    <row r="346" spans="1:5" x14ac:dyDescent="0.3">
      <c r="A346" s="5">
        <f>lookups!F347</f>
        <v>38503</v>
      </c>
      <c r="B346">
        <f>lookups!G347</f>
        <v>-2.4601366742596772E-2</v>
      </c>
      <c r="C346">
        <f>lookups!H347</f>
        <v>-5.7287705956907603E-2</v>
      </c>
      <c r="D346">
        <f>lookups!I347</f>
        <v>-7.913740231476733E-4</v>
      </c>
      <c r="E346">
        <f t="shared" si="8"/>
        <v>-1.8705114254624407E-3</v>
      </c>
    </row>
    <row r="347" spans="1:5" x14ac:dyDescent="0.3">
      <c r="A347" s="5">
        <f>lookups!F348</f>
        <v>38495</v>
      </c>
      <c r="B347">
        <f>lookups!G348</f>
        <v>1.292108906322093E-2</v>
      </c>
      <c r="C347">
        <f>lookups!H348</f>
        <v>8.0230010952902511E-2</v>
      </c>
      <c r="D347">
        <f>lookups!I348</f>
        <v>9.4867185939684733E-3</v>
      </c>
      <c r="E347">
        <f t="shared" si="8"/>
        <v>9.4353904533653228E-3</v>
      </c>
    </row>
    <row r="348" spans="1:5" x14ac:dyDescent="0.3">
      <c r="A348" s="5">
        <f>lookups!F349</f>
        <v>38488</v>
      </c>
      <c r="B348">
        <f>lookups!G349</f>
        <v>2.0725388601036329E-2</v>
      </c>
      <c r="C348">
        <f>lookups!H349</f>
        <v>7.9834417504435332E-2</v>
      </c>
      <c r="D348">
        <f>lookups!I349</f>
        <v>2.9399671052631571E-2</v>
      </c>
      <c r="E348">
        <f t="shared" si="8"/>
        <v>3.1339638157894728E-2</v>
      </c>
    </row>
    <row r="349" spans="1:5" x14ac:dyDescent="0.3">
      <c r="A349" s="5">
        <f>lookups!F350</f>
        <v>38481</v>
      </c>
      <c r="B349">
        <f>lookups!G350</f>
        <v>3.3081285444234538E-3</v>
      </c>
      <c r="C349">
        <f>lookups!H350</f>
        <v>-6.6261733848702334E-2</v>
      </c>
      <c r="D349">
        <f>lookups!I350</f>
        <v>-1.1683429848623444E-2</v>
      </c>
      <c r="E349">
        <f t="shared" si="8"/>
        <v>-1.3851772833485789E-2</v>
      </c>
    </row>
    <row r="350" spans="1:5" x14ac:dyDescent="0.3">
      <c r="A350" s="5">
        <f>lookups!F351</f>
        <v>38474</v>
      </c>
      <c r="B350">
        <f>lookups!G351</f>
        <v>-3.2972209138012378E-3</v>
      </c>
      <c r="C350">
        <f>lookups!H351</f>
        <v>3.2791559737667481E-2</v>
      </c>
      <c r="D350">
        <f>lookups!I351</f>
        <v>1.1509608467783419E-2</v>
      </c>
      <c r="E350">
        <f t="shared" si="8"/>
        <v>1.1660569314561761E-2</v>
      </c>
    </row>
    <row r="351" spans="1:5" x14ac:dyDescent="0.3">
      <c r="A351" s="5">
        <f>lookups!F352</f>
        <v>38467</v>
      </c>
      <c r="B351">
        <f>lookups!G352</f>
        <v>1.2881679389312957E-2</v>
      </c>
      <c r="C351">
        <f>lookups!H352</f>
        <v>1.5638575152041676E-2</v>
      </c>
      <c r="D351">
        <f>lookups!I352</f>
        <v>1.5438452037876255E-3</v>
      </c>
      <c r="E351">
        <f t="shared" si="8"/>
        <v>6.9822972416638818E-4</v>
      </c>
    </row>
    <row r="352" spans="1:5" x14ac:dyDescent="0.3">
      <c r="A352" s="5">
        <f>lookups!F353</f>
        <v>38460</v>
      </c>
      <c r="B352">
        <f>lookups!G353</f>
        <v>2.0944958597174851E-2</v>
      </c>
      <c r="C352">
        <f>lookups!H353</f>
        <v>4.3630017452006564E-3</v>
      </c>
      <c r="D352">
        <f>lookups!I353</f>
        <v>1.2505210504376854E-2</v>
      </c>
      <c r="E352">
        <f t="shared" si="8"/>
        <v>1.2755731554814541E-2</v>
      </c>
    </row>
    <row r="353" spans="1:5" x14ac:dyDescent="0.3">
      <c r="A353" s="5">
        <f>lookups!F354</f>
        <v>38453</v>
      </c>
      <c r="B353">
        <f>lookups!G354</f>
        <v>-1.9111323459149478E-2</v>
      </c>
      <c r="C353">
        <f>lookups!H354</f>
        <v>-0.19181946403385042</v>
      </c>
      <c r="D353">
        <f>lookups!I354</f>
        <v>-3.2661290322580736E-2</v>
      </c>
      <c r="E353">
        <f t="shared" si="8"/>
        <v>-3.6927419354838814E-2</v>
      </c>
    </row>
    <row r="354" spans="1:5" x14ac:dyDescent="0.3">
      <c r="A354" s="5">
        <f>lookups!F355</f>
        <v>38446</v>
      </c>
      <c r="B354">
        <f>lookups!G355</f>
        <v>3.4090909090909158E-2</v>
      </c>
      <c r="C354">
        <f>lookups!H355</f>
        <v>6.9650490319336081E-2</v>
      </c>
      <c r="D354">
        <f>lookups!I355</f>
        <v>4.862236628849311E-3</v>
      </c>
      <c r="E354">
        <f t="shared" si="8"/>
        <v>4.3484602917342428E-3</v>
      </c>
    </row>
    <row r="355" spans="1:5" x14ac:dyDescent="0.3">
      <c r="A355" s="5">
        <f>lookups!F356</f>
        <v>38439</v>
      </c>
      <c r="B355">
        <f>lookups!G356</f>
        <v>-6.381934216985889E-3</v>
      </c>
      <c r="C355">
        <f>lookups!H356</f>
        <v>-3.7744979433825196E-2</v>
      </c>
      <c r="D355">
        <f>lookups!I356</f>
        <v>2.4370430544272429E-3</v>
      </c>
      <c r="E355">
        <f t="shared" si="8"/>
        <v>1.6807473598699674E-3</v>
      </c>
    </row>
    <row r="356" spans="1:5" x14ac:dyDescent="0.3">
      <c r="A356" s="5">
        <f>lookups!F357</f>
        <v>38432</v>
      </c>
      <c r="B356">
        <f>lookups!G357</f>
        <v>-1.4705882352939992E-3</v>
      </c>
      <c r="C356">
        <f>lookups!H357</f>
        <v>-1.0770703685974218E-2</v>
      </c>
      <c r="D356">
        <f>lookups!I357</f>
        <v>-1.1741093828399414E-2</v>
      </c>
      <c r="E356">
        <f t="shared" si="8"/>
        <v>-1.3915203211239357E-2</v>
      </c>
    </row>
    <row r="357" spans="1:5" x14ac:dyDescent="0.3">
      <c r="A357" s="5">
        <f>lookups!F358</f>
        <v>38425</v>
      </c>
      <c r="B357">
        <f>lookups!G358</f>
        <v>-3.0878859857482285E-2</v>
      </c>
      <c r="C357">
        <f>lookups!H358</f>
        <v>6.6905005107252419E-2</v>
      </c>
      <c r="D357">
        <f>lookups!I358</f>
        <v>-1.1506794960817345E-2</v>
      </c>
      <c r="E357">
        <f t="shared" si="8"/>
        <v>-1.365747445689908E-2</v>
      </c>
    </row>
    <row r="358" spans="1:5" x14ac:dyDescent="0.3">
      <c r="A358" s="5">
        <f>lookups!F359</f>
        <v>38418</v>
      </c>
      <c r="B358">
        <f>lookups!G359</f>
        <v>-3.3143939393939525E-3</v>
      </c>
      <c r="C358">
        <f>lookups!H359</f>
        <v>-5.9332212346865379E-2</v>
      </c>
      <c r="D358">
        <f>lookups!I359</f>
        <v>-1.907171353507827E-2</v>
      </c>
      <c r="E358">
        <f t="shared" si="8"/>
        <v>-2.1978884888586101E-2</v>
      </c>
    </row>
    <row r="359" spans="1:5" x14ac:dyDescent="0.3">
      <c r="A359" s="5">
        <f>lookups!F360</f>
        <v>38411</v>
      </c>
      <c r="B359">
        <f>lookups!G360</f>
        <v>-3.3034450212364457E-3</v>
      </c>
      <c r="C359">
        <f>lookups!H360</f>
        <v>-3.7901548416917043E-2</v>
      </c>
      <c r="D359">
        <f>lookups!I360</f>
        <v>1.0719905586152529E-2</v>
      </c>
      <c r="E359">
        <f t="shared" si="8"/>
        <v>1.0791896144767783E-2</v>
      </c>
    </row>
    <row r="360" spans="1:5" x14ac:dyDescent="0.3">
      <c r="A360" s="5">
        <f>lookups!F361</f>
        <v>38405</v>
      </c>
      <c r="B360">
        <f>lookups!G361</f>
        <v>-8.8868101028998E-3</v>
      </c>
      <c r="C360">
        <f>lookups!H361</f>
        <v>2.5112532575219195E-2</v>
      </c>
      <c r="D360">
        <f>lookups!I361</f>
        <v>8.6300962206130802E-3</v>
      </c>
      <c r="E360">
        <f t="shared" si="8"/>
        <v>8.4931058426743894E-3</v>
      </c>
    </row>
    <row r="361" spans="1:5" x14ac:dyDescent="0.3">
      <c r="A361" s="5">
        <f>lookups!F362</f>
        <v>38397</v>
      </c>
      <c r="B361">
        <f>lookups!G362</f>
        <v>-1.6106764841233384E-2</v>
      </c>
      <c r="C361">
        <f>lookups!H362</f>
        <v>6.8878197011901718E-2</v>
      </c>
      <c r="D361">
        <f>lookups!I362</f>
        <v>-3.1642440423216966E-3</v>
      </c>
      <c r="E361">
        <f t="shared" si="8"/>
        <v>-4.480668446553867E-3</v>
      </c>
    </row>
    <row r="362" spans="1:5" x14ac:dyDescent="0.3">
      <c r="A362" s="5">
        <f>lookups!F363</f>
        <v>38390</v>
      </c>
      <c r="B362">
        <f>lookups!G363</f>
        <v>-1.3169845594913677E-2</v>
      </c>
      <c r="C362">
        <f>lookups!H363</f>
        <v>2.9994783515910235E-2</v>
      </c>
      <c r="D362">
        <f>lookups!I363</f>
        <v>4.4696066746125205E-3</v>
      </c>
      <c r="E362">
        <f t="shared" si="8"/>
        <v>3.9165673420737731E-3</v>
      </c>
    </row>
    <row r="363" spans="1:5" x14ac:dyDescent="0.3">
      <c r="A363" s="5">
        <f>lookups!F364</f>
        <v>38383</v>
      </c>
      <c r="B363">
        <f>lookups!G364</f>
        <v>5.4794520547945666E-3</v>
      </c>
      <c r="C363">
        <f>lookups!H364</f>
        <v>6.5888240200166939E-2</v>
      </c>
      <c r="D363">
        <f>lookups!I364</f>
        <v>2.3899115224244975E-2</v>
      </c>
      <c r="E363">
        <f t="shared" si="8"/>
        <v>2.5289026746669475E-2</v>
      </c>
    </row>
    <row r="364" spans="1:5" x14ac:dyDescent="0.3">
      <c r="A364" s="5">
        <f>lookups!F365</f>
        <v>38376</v>
      </c>
      <c r="B364">
        <f>lookups!G365</f>
        <v>2.0503261882572121E-2</v>
      </c>
      <c r="C364">
        <f>lookups!H365</f>
        <v>4.929988331388558E-2</v>
      </c>
      <c r="D364">
        <f>lookups!I365</f>
        <v>5.5220370180999283E-3</v>
      </c>
      <c r="E364">
        <f t="shared" si="8"/>
        <v>5.0742407199099214E-3</v>
      </c>
    </row>
    <row r="365" spans="1:5" x14ac:dyDescent="0.3">
      <c r="A365" s="5">
        <f>lookups!F366</f>
        <v>38370</v>
      </c>
      <c r="B365">
        <f>lookups!G366</f>
        <v>-1.7848970251716272E-2</v>
      </c>
      <c r="C365">
        <f>lookups!H366</f>
        <v>4.1007615700058746E-3</v>
      </c>
      <c r="D365">
        <f>lookups!I366</f>
        <v>-1.2321987678012309E-2</v>
      </c>
      <c r="E365">
        <f t="shared" si="8"/>
        <v>-1.4554186445813543E-2</v>
      </c>
    </row>
    <row r="366" spans="1:5" x14ac:dyDescent="0.3">
      <c r="A366" s="5">
        <f>lookups!F367</f>
        <v>38362</v>
      </c>
      <c r="B366">
        <f>lookups!G367</f>
        <v>-2.0618556701030809E-2</v>
      </c>
      <c r="C366">
        <f>lookups!H367</f>
        <v>1.3959013959013925E-2</v>
      </c>
      <c r="D366">
        <f>lookups!I367</f>
        <v>-1.7140552530752339E-3</v>
      </c>
      <c r="E366">
        <f t="shared" si="8"/>
        <v>-2.8854607783827574E-3</v>
      </c>
    </row>
    <row r="367" spans="1:5" x14ac:dyDescent="0.3">
      <c r="A367" s="5">
        <f>lookups!F368</f>
        <v>38355</v>
      </c>
      <c r="B367">
        <f>lookups!G368</f>
        <v>-1.7897091722596284E-3</v>
      </c>
      <c r="C367">
        <f>lookups!H368</f>
        <v>7.5031928480204388E-2</v>
      </c>
      <c r="D367">
        <f>lookups!I368</f>
        <v>-2.0057306590257753E-2</v>
      </c>
      <c r="E367">
        <f t="shared" si="8"/>
        <v>-2.3063037249283529E-2</v>
      </c>
    </row>
    <row r="368" spans="1:5" x14ac:dyDescent="0.3">
      <c r="A368" s="5">
        <f>lookups!F369</f>
        <v>38348</v>
      </c>
      <c r="B368">
        <f>lookups!G369</f>
        <v>-1.1061946902654867E-2</v>
      </c>
      <c r="C368">
        <f>lookups!H369</f>
        <v>6.1034371988436002E-3</v>
      </c>
      <c r="D368">
        <f>lookups!I369</f>
        <v>7.9106101058042414E-4</v>
      </c>
      <c r="E368">
        <f t="shared" si="8"/>
        <v>-1.298328883615334E-4</v>
      </c>
    </row>
    <row r="369" spans="1:5" x14ac:dyDescent="0.3">
      <c r="A369" s="5">
        <f>lookups!F370</f>
        <v>38341</v>
      </c>
      <c r="B369">
        <f>lookups!G370</f>
        <v>2.2172949002217607E-3</v>
      </c>
      <c r="C369">
        <f>lookups!H370</f>
        <v>-1.4873417721519063E-2</v>
      </c>
      <c r="D369">
        <f>lookups!I370</f>
        <v>1.1097780443911213E-2</v>
      </c>
      <c r="E369">
        <f t="shared" si="8"/>
        <v>1.1207558488302335E-2</v>
      </c>
    </row>
    <row r="370" spans="1:5" x14ac:dyDescent="0.3">
      <c r="A370" s="5">
        <f>lookups!F371</f>
        <v>38334</v>
      </c>
      <c r="B370">
        <f>lookups!G371</f>
        <v>-4.4150110375275001E-3</v>
      </c>
      <c r="C370">
        <f>lookups!H371</f>
        <v>-2.5252525252524713E-3</v>
      </c>
      <c r="D370">
        <f>lookups!I371</f>
        <v>5.7315233785821332E-3</v>
      </c>
      <c r="E370">
        <f t="shared" si="8"/>
        <v>5.3046757164403472E-3</v>
      </c>
    </row>
    <row r="371" spans="1:5" x14ac:dyDescent="0.3">
      <c r="A371" s="5">
        <f>lookups!F372</f>
        <v>38327</v>
      </c>
      <c r="B371">
        <f>lookups!G372</f>
        <v>-5.7067603160668376E-3</v>
      </c>
      <c r="C371">
        <f>lookups!H372</f>
        <v>3.9370078740157459E-2</v>
      </c>
      <c r="D371">
        <f>lookups!I372</f>
        <v>6.0368246302447198E-4</v>
      </c>
      <c r="E371">
        <f t="shared" si="8"/>
        <v>-3.3594929067308076E-4</v>
      </c>
    </row>
    <row r="372" spans="1:5" x14ac:dyDescent="0.3">
      <c r="A372" s="5">
        <f>lookups!F373</f>
        <v>38320</v>
      </c>
      <c r="B372">
        <f>lookups!G373</f>
        <v>2.3820224719101175E-2</v>
      </c>
      <c r="C372">
        <f>lookups!H373</f>
        <v>-2.899012424338962E-2</v>
      </c>
      <c r="D372">
        <f>lookups!I373</f>
        <v>7.6034063260340635E-3</v>
      </c>
      <c r="E372">
        <f t="shared" si="8"/>
        <v>7.3637469586374698E-3</v>
      </c>
    </row>
    <row r="373" spans="1:5" x14ac:dyDescent="0.3">
      <c r="A373" s="5">
        <f>lookups!F374</f>
        <v>38313</v>
      </c>
      <c r="B373">
        <f>lookups!G374</f>
        <v>-9.7908322207387131E-3</v>
      </c>
      <c r="C373">
        <f>lookups!H374</f>
        <v>0.16995900111815143</v>
      </c>
      <c r="D373">
        <f>lookups!I374</f>
        <v>7.9705702023298713E-3</v>
      </c>
      <c r="E373">
        <f t="shared" si="8"/>
        <v>7.7676272225628588E-3</v>
      </c>
    </row>
    <row r="374" spans="1:5" x14ac:dyDescent="0.3">
      <c r="A374" s="5">
        <f>lookups!F375</f>
        <v>38306</v>
      </c>
      <c r="B374">
        <f>lookups!G375</f>
        <v>-1.3333333333333838E-3</v>
      </c>
      <c r="C374">
        <f>lookups!H375</f>
        <v>-5.9281215264912991E-3</v>
      </c>
      <c r="D374">
        <f>lookups!I375</f>
        <v>-8.6110829703170341E-3</v>
      </c>
      <c r="E374">
        <f t="shared" si="8"/>
        <v>-1.0472191267348739E-2</v>
      </c>
    </row>
    <row r="375" spans="1:5" x14ac:dyDescent="0.3">
      <c r="A375" s="5">
        <f>lookups!F376</f>
        <v>38299</v>
      </c>
      <c r="B375">
        <f>lookups!G376</f>
        <v>2.2727272727272728E-2</v>
      </c>
      <c r="C375">
        <f>lookups!H376</f>
        <v>1.4280345734686171E-2</v>
      </c>
      <c r="D375">
        <f>lookups!I376</f>
        <v>1.2825774676790479E-2</v>
      </c>
      <c r="E375">
        <f t="shared" si="8"/>
        <v>1.3108352144469527E-2</v>
      </c>
    </row>
    <row r="376" spans="1:5" x14ac:dyDescent="0.3">
      <c r="A376" s="5">
        <f>lookups!F377</f>
        <v>38292</v>
      </c>
      <c r="B376">
        <f>lookups!G377</f>
        <v>4.8118151500714704E-2</v>
      </c>
      <c r="C376">
        <f>lookups!H377</f>
        <v>4.4348508634222877E-2</v>
      </c>
      <c r="D376">
        <f>lookups!I377</f>
        <v>3.6036993728074847E-2</v>
      </c>
      <c r="E376">
        <f t="shared" si="8"/>
        <v>3.8640693100882334E-2</v>
      </c>
    </row>
    <row r="377" spans="1:5" x14ac:dyDescent="0.3">
      <c r="A377" s="5">
        <f>lookups!F378</f>
        <v>38285</v>
      </c>
      <c r="B377">
        <f>lookups!G378</f>
        <v>8.1652257444763763E-3</v>
      </c>
      <c r="C377">
        <f>lookups!H378</f>
        <v>0.10542299349240779</v>
      </c>
      <c r="D377">
        <f>lookups!I378</f>
        <v>2.9212253829321525E-2</v>
      </c>
      <c r="E377">
        <f t="shared" si="8"/>
        <v>3.1133479212253679E-2</v>
      </c>
    </row>
    <row r="378" spans="1:5" x14ac:dyDescent="0.3">
      <c r="A378" s="5">
        <f>lookups!F379</f>
        <v>38278</v>
      </c>
      <c r="B378">
        <f>lookups!G379</f>
        <v>-9.0433127082342347E-3</v>
      </c>
      <c r="C378">
        <f>lookups!H379</f>
        <v>4.1572525982828817E-2</v>
      </c>
      <c r="D378">
        <f>lookups!I379</f>
        <v>-1.146441704520861E-2</v>
      </c>
      <c r="E378">
        <f t="shared" si="8"/>
        <v>-1.3610858749729473E-2</v>
      </c>
    </row>
    <row r="379" spans="1:5" x14ac:dyDescent="0.3">
      <c r="A379" s="5">
        <f>lookups!F380</f>
        <v>38271</v>
      </c>
      <c r="B379">
        <f>lookups!G380</f>
        <v>0</v>
      </c>
      <c r="C379">
        <f>lookups!H380</f>
        <v>0.16535018430753032</v>
      </c>
      <c r="D379">
        <f>lookups!I380</f>
        <v>-1.1017221093165058E-2</v>
      </c>
      <c r="E379">
        <f t="shared" si="8"/>
        <v>-1.3118943202481564E-2</v>
      </c>
    </row>
    <row r="380" spans="1:5" x14ac:dyDescent="0.3">
      <c r="A380" s="5">
        <f>lookups!F381</f>
        <v>38264</v>
      </c>
      <c r="B380">
        <f>lookups!G381</f>
        <v>-8.9622641509432884E-3</v>
      </c>
      <c r="C380">
        <f>lookups!H381</f>
        <v>1.0106382978723284E-2</v>
      </c>
      <c r="D380">
        <f>lookups!I381</f>
        <v>-1.0059296908089823E-2</v>
      </c>
      <c r="E380">
        <f t="shared" si="8"/>
        <v>-1.2065226598898807E-2</v>
      </c>
    </row>
    <row r="381" spans="1:5" x14ac:dyDescent="0.3">
      <c r="A381" s="5">
        <f>lookups!F382</f>
        <v>38257</v>
      </c>
      <c r="B381">
        <f>lookups!G382</f>
        <v>3.5156249999999944E-2</v>
      </c>
      <c r="C381">
        <f>lookups!H382</f>
        <v>3.6955322669608479E-2</v>
      </c>
      <c r="D381">
        <f>lookups!I382</f>
        <v>1.9650183545670406E-2</v>
      </c>
      <c r="E381">
        <f t="shared" si="8"/>
        <v>2.0615201900237447E-2</v>
      </c>
    </row>
    <row r="382" spans="1:5" x14ac:dyDescent="0.3">
      <c r="A382" s="5">
        <f>lookups!F383</f>
        <v>38250</v>
      </c>
      <c r="B382">
        <f>lookups!G383</f>
        <v>-8.2324455205810242E-3</v>
      </c>
      <c r="C382">
        <f>lookups!H383</f>
        <v>3.875968992248078E-3</v>
      </c>
      <c r="D382">
        <f>lookups!I383</f>
        <v>-1.499521429331061E-2</v>
      </c>
      <c r="E382">
        <f t="shared" si="8"/>
        <v>-1.7494735722641673E-2</v>
      </c>
    </row>
    <row r="383" spans="1:5" x14ac:dyDescent="0.3">
      <c r="A383" s="5">
        <f>lookups!F384</f>
        <v>38243</v>
      </c>
      <c r="B383">
        <f>lookups!G384</f>
        <v>9.6946194861849606E-4</v>
      </c>
      <c r="C383">
        <f>lookups!H384</f>
        <v>3.555045871559618E-2</v>
      </c>
      <c r="D383">
        <f>lookups!I384</f>
        <v>5.0235143223599709E-3</v>
      </c>
      <c r="E383">
        <f t="shared" si="8"/>
        <v>4.5258657545959686E-3</v>
      </c>
    </row>
    <row r="384" spans="1:5" x14ac:dyDescent="0.3">
      <c r="A384" s="5">
        <f>lookups!F385</f>
        <v>38237</v>
      </c>
      <c r="B384">
        <f>lookups!G385</f>
        <v>1.3759213759213639E-2</v>
      </c>
      <c r="C384">
        <f>lookups!H385</f>
        <v>1.8096906012843101E-2</v>
      </c>
      <c r="D384">
        <f>lookups!I385</f>
        <v>8.4069842638499793E-3</v>
      </c>
      <c r="E384">
        <f t="shared" si="8"/>
        <v>8.2476826902349795E-3</v>
      </c>
    </row>
    <row r="385" spans="1:5" x14ac:dyDescent="0.3">
      <c r="A385" s="5">
        <f>lookups!F386</f>
        <v>38229</v>
      </c>
      <c r="B385">
        <f>lookups!G386</f>
        <v>-1.2615235322658807E-2</v>
      </c>
      <c r="C385">
        <f>lookups!H386</f>
        <v>2.5748502994011959E-2</v>
      </c>
      <c r="D385">
        <f>lookups!I386</f>
        <v>5.9633524883443258E-3</v>
      </c>
      <c r="E385">
        <f t="shared" si="8"/>
        <v>5.5596877371787588E-3</v>
      </c>
    </row>
    <row r="386" spans="1:5" x14ac:dyDescent="0.3">
      <c r="A386" s="5">
        <f>lookups!F387</f>
        <v>38222</v>
      </c>
      <c r="B386">
        <f>lookups!G387</f>
        <v>1.2278978388998036E-2</v>
      </c>
      <c r="C386">
        <f>lookups!H387</f>
        <v>0.11481975967957268</v>
      </c>
      <c r="D386">
        <f>lookups!I387</f>
        <v>8.7498632833861653E-3</v>
      </c>
      <c r="E386">
        <f t="shared" si="8"/>
        <v>8.6248496117247823E-3</v>
      </c>
    </row>
    <row r="387" spans="1:5" x14ac:dyDescent="0.3">
      <c r="A387" s="5">
        <f>lookups!F388</f>
        <v>38215</v>
      </c>
      <c r="B387">
        <f>lookups!G388</f>
        <v>6.9238377843719376E-3</v>
      </c>
      <c r="C387">
        <f>lookups!H388</f>
        <v>-1.3333333333333049E-3</v>
      </c>
      <c r="D387">
        <f>lookups!I388</f>
        <v>3.0777903043968477E-2</v>
      </c>
      <c r="E387">
        <f t="shared" si="8"/>
        <v>3.2855693348365328E-2</v>
      </c>
    </row>
    <row r="388" spans="1:5" x14ac:dyDescent="0.3">
      <c r="A388" s="5">
        <f>lookups!F389</f>
        <v>38208</v>
      </c>
      <c r="B388">
        <f>lookups!G389</f>
        <v>-4.4313146233382504E-3</v>
      </c>
      <c r="C388">
        <f>lookups!H389</f>
        <v>3.5911602209944722E-2</v>
      </c>
      <c r="D388">
        <f>lookups!I389</f>
        <v>3.1667043655281739E-3</v>
      </c>
      <c r="E388">
        <f t="shared" ref="E388:E407" si="9">D388*$F$3+$F$4</f>
        <v>2.4833748020809915E-3</v>
      </c>
    </row>
    <row r="389" spans="1:5" x14ac:dyDescent="0.3">
      <c r="A389" s="5">
        <f>lookups!F390</f>
        <v>38201</v>
      </c>
      <c r="B389">
        <f>lookups!G390</f>
        <v>-4.7373358348968178E-2</v>
      </c>
      <c r="C389">
        <f>lookups!H390</f>
        <v>-7.946598855689764E-2</v>
      </c>
      <c r="D389">
        <f>lookups!I390</f>
        <v>-3.5979066724814622E-2</v>
      </c>
      <c r="E389">
        <f t="shared" si="9"/>
        <v>-4.0576973397296087E-2</v>
      </c>
    </row>
    <row r="390" spans="1:5" x14ac:dyDescent="0.3">
      <c r="A390" s="5">
        <f>lookups!F391</f>
        <v>38194</v>
      </c>
      <c r="B390">
        <f>lookups!G391</f>
        <v>1.620591039084842E-2</v>
      </c>
      <c r="C390">
        <f>lookups!H391</f>
        <v>5.3583389149363746E-2</v>
      </c>
      <c r="D390">
        <f>lookups!I391</f>
        <v>1.7189752689364502E-2</v>
      </c>
      <c r="E390">
        <f t="shared" si="9"/>
        <v>1.7908727958300952E-2</v>
      </c>
    </row>
    <row r="391" spans="1:5" x14ac:dyDescent="0.3">
      <c r="A391" s="5">
        <f>lookups!F392</f>
        <v>38187</v>
      </c>
      <c r="B391">
        <f>lookups!G392</f>
        <v>1.9931939718035981E-2</v>
      </c>
      <c r="C391">
        <f>lookups!H392</f>
        <v>-4.6615581098339749E-2</v>
      </c>
      <c r="D391">
        <f>lookups!I392</f>
        <v>-1.5826238812486387E-2</v>
      </c>
      <c r="E391">
        <f t="shared" si="9"/>
        <v>-1.8408862693735029E-2</v>
      </c>
    </row>
    <row r="392" spans="1:5" x14ac:dyDescent="0.3">
      <c r="A392" s="5">
        <f>lookups!F393</f>
        <v>38180</v>
      </c>
      <c r="B392">
        <f>lookups!G393</f>
        <v>-1.3429256594724274E-2</v>
      </c>
      <c r="C392">
        <f>lookups!H393</f>
        <v>7.2602739726027432E-2</v>
      </c>
      <c r="D392">
        <f>lookups!I393</f>
        <v>-9.0850097339388852E-3</v>
      </c>
      <c r="E392">
        <f t="shared" si="9"/>
        <v>-1.0993510707332774E-2</v>
      </c>
    </row>
    <row r="393" spans="1:5" x14ac:dyDescent="0.3">
      <c r="A393" s="5">
        <f>lookups!F394</f>
        <v>38174</v>
      </c>
      <c r="B393">
        <f>lookups!G394</f>
        <v>-2.4789522918615418E-2</v>
      </c>
      <c r="C393">
        <f>lookups!H394</f>
        <v>-3.375248180013235E-2</v>
      </c>
      <c r="D393">
        <f>lookups!I394</f>
        <v>-1.0170217321485953E-2</v>
      </c>
      <c r="E393">
        <f t="shared" si="9"/>
        <v>-1.2187239053634551E-2</v>
      </c>
    </row>
    <row r="394" spans="1:5" x14ac:dyDescent="0.3">
      <c r="A394" s="5">
        <f>lookups!F395</f>
        <v>38166</v>
      </c>
      <c r="B394">
        <f>lookups!G395</f>
        <v>0</v>
      </c>
      <c r="C394">
        <f>lookups!H395</f>
        <v>-7.8096400244051317E-2</v>
      </c>
      <c r="D394">
        <f>lookups!I395</f>
        <v>-8.4916675512153404E-3</v>
      </c>
      <c r="E394">
        <f t="shared" si="9"/>
        <v>-1.0340834306336876E-2</v>
      </c>
    </row>
    <row r="395" spans="1:5" x14ac:dyDescent="0.3">
      <c r="A395" s="5">
        <f>lookups!F396</f>
        <v>38159</v>
      </c>
      <c r="B395">
        <f>lookups!G396</f>
        <v>7.5400565504241349E-3</v>
      </c>
      <c r="C395">
        <f>lookups!H396</f>
        <v>2.4375000000000036E-2</v>
      </c>
      <c r="D395">
        <f>lookups!I396</f>
        <v>1.9142826757417059E-3</v>
      </c>
      <c r="E395">
        <f t="shared" si="9"/>
        <v>1.1057109433158766E-3</v>
      </c>
    </row>
    <row r="396" spans="1:5" x14ac:dyDescent="0.3">
      <c r="A396" s="5">
        <f>lookups!F397</f>
        <v>38152</v>
      </c>
      <c r="B396">
        <f>lookups!G397</f>
        <v>5.941088367448815E-2</v>
      </c>
      <c r="C396">
        <f>lookups!H397</f>
        <v>7.0234113712374632E-2</v>
      </c>
      <c r="D396">
        <f>lookups!I397</f>
        <v>-2.6516758591429782E-3</v>
      </c>
      <c r="E396">
        <f t="shared" si="9"/>
        <v>-3.9168434450572763E-3</v>
      </c>
    </row>
    <row r="397" spans="1:5" x14ac:dyDescent="0.3">
      <c r="A397" s="5">
        <f>lookups!F398</f>
        <v>38145</v>
      </c>
      <c r="B397">
        <f>lookups!G398</f>
        <v>3.141091658084446E-2</v>
      </c>
      <c r="C397">
        <f>lookups!H398</f>
        <v>6.785714285714281E-2</v>
      </c>
      <c r="D397">
        <f>lookups!I398</f>
        <v>1.2022327179046851E-2</v>
      </c>
      <c r="E397">
        <f t="shared" si="9"/>
        <v>1.2224559896951537E-2</v>
      </c>
    </row>
    <row r="398" spans="1:5" x14ac:dyDescent="0.3">
      <c r="A398" s="5">
        <f>lookups!F399</f>
        <v>38139</v>
      </c>
      <c r="B398">
        <f>lookups!G399</f>
        <v>-1.069791136016288E-2</v>
      </c>
      <c r="C398">
        <f>lookups!H399</f>
        <v>2.63929618768328E-2</v>
      </c>
      <c r="D398">
        <f>lookups!I399</f>
        <v>1.0745755426605878E-3</v>
      </c>
      <c r="E398">
        <f t="shared" si="9"/>
        <v>1.8203309692664668E-4</v>
      </c>
    </row>
    <row r="399" spans="1:5" x14ac:dyDescent="0.3">
      <c r="A399" s="5">
        <f>lookups!F400</f>
        <v>38131</v>
      </c>
      <c r="B399">
        <f>lookups!G400</f>
        <v>1.2899896800825594E-2</v>
      </c>
      <c r="C399">
        <f>lookups!H400</f>
        <v>3.4901365705614633E-2</v>
      </c>
      <c r="D399">
        <f>lookups!I400</f>
        <v>2.7833001988071523E-2</v>
      </c>
      <c r="E399">
        <f t="shared" si="9"/>
        <v>2.9616302186878676E-2</v>
      </c>
    </row>
    <row r="400" spans="1:5" x14ac:dyDescent="0.3">
      <c r="A400" s="5">
        <f>lookups!F401</f>
        <v>38124</v>
      </c>
      <c r="B400">
        <f>lookups!G401</f>
        <v>1.5503875968990999E-3</v>
      </c>
      <c r="C400">
        <f>lookups!H401</f>
        <v>1.5197568389057428E-3</v>
      </c>
      <c r="D400">
        <f>lookups!I401</f>
        <v>-2.094125427091345E-3</v>
      </c>
      <c r="E400">
        <f t="shared" si="9"/>
        <v>-3.3035379698004796E-3</v>
      </c>
    </row>
    <row r="401" spans="1:5" x14ac:dyDescent="0.3">
      <c r="A401" s="5">
        <f>lookups!F402</f>
        <v>38117</v>
      </c>
      <c r="B401">
        <f>lookups!G402</f>
        <v>3.1104199066875208E-3</v>
      </c>
      <c r="C401">
        <f>lookups!H402</f>
        <v>1.4649190439475674E-2</v>
      </c>
      <c r="D401">
        <f>lookups!I402</f>
        <v>6.6174037719204004E-4</v>
      </c>
      <c r="E401">
        <f t="shared" si="9"/>
        <v>-2.7208558508875591E-4</v>
      </c>
    </row>
    <row r="402" spans="1:5" x14ac:dyDescent="0.3">
      <c r="A402" s="5">
        <f>lookups!F403</f>
        <v>38110</v>
      </c>
      <c r="B402">
        <f>lookups!G403</f>
        <v>-1.3803680981595071E-2</v>
      </c>
      <c r="C402">
        <f>lookups!H403</f>
        <v>3.4290271132376517E-2</v>
      </c>
      <c r="D402">
        <f>lookups!I403</f>
        <v>-8.9627281670127141E-3</v>
      </c>
      <c r="E402">
        <f t="shared" si="9"/>
        <v>-1.0859000983713986E-2</v>
      </c>
    </row>
    <row r="403" spans="1:5" x14ac:dyDescent="0.3">
      <c r="A403" s="5">
        <f>lookups!F404</f>
        <v>38103</v>
      </c>
      <c r="B403">
        <f>lookups!G404</f>
        <v>-5.0946142649199451E-2</v>
      </c>
      <c r="C403">
        <f>lookups!H404</f>
        <v>-6.9042316258351999E-2</v>
      </c>
      <c r="D403">
        <f>lookups!I404</f>
        <v>-2.969561989606545E-2</v>
      </c>
      <c r="E403">
        <f t="shared" si="9"/>
        <v>-3.3665181885671996E-2</v>
      </c>
    </row>
    <row r="404" spans="1:5" x14ac:dyDescent="0.3">
      <c r="A404" s="5">
        <f>lookups!F405</f>
        <v>38096</v>
      </c>
      <c r="B404">
        <f>lookups!G405</f>
        <v>9.4530005310674528E-2</v>
      </c>
      <c r="C404">
        <f>lookups!H405</f>
        <v>-5.0739957716701825E-2</v>
      </c>
      <c r="D404">
        <f>lookups!I405</f>
        <v>4.5812912848924659E-3</v>
      </c>
      <c r="E404">
        <f t="shared" si="9"/>
        <v>4.0394204133817127E-3</v>
      </c>
    </row>
    <row r="405" spans="1:5" x14ac:dyDescent="0.3">
      <c r="A405" s="5">
        <f>lookups!F406</f>
        <v>38089</v>
      </c>
      <c r="B405">
        <f>lookups!G406</f>
        <v>-1.258521237545894E-2</v>
      </c>
      <c r="C405">
        <f>lookups!H406</f>
        <v>5.9746079163554809E-2</v>
      </c>
      <c r="D405">
        <f>lookups!I406</f>
        <v>-4.665959703075268E-3</v>
      </c>
      <c r="E405">
        <f t="shared" si="9"/>
        <v>-6.1325556733827953E-3</v>
      </c>
    </row>
    <row r="406" spans="1:5" x14ac:dyDescent="0.3">
      <c r="A406" s="5">
        <f>lookups!F407</f>
        <v>38082</v>
      </c>
      <c r="B406">
        <f>lookups!G407</f>
        <v>-1.4470284237726156E-2</v>
      </c>
      <c r="C406">
        <f>lookups!H407</f>
        <v>1.4958863126403404E-3</v>
      </c>
      <c r="D406">
        <f>lookups!I407</f>
        <v>-2.3275497249259296E-3</v>
      </c>
      <c r="E406">
        <f t="shared" si="9"/>
        <v>-3.5603046974185229E-3</v>
      </c>
    </row>
    <row r="407" spans="1:5" x14ac:dyDescent="0.3">
      <c r="A407" s="5">
        <f>lookups!F408</f>
        <v>38075</v>
      </c>
      <c r="B407">
        <f>lookups!G408</f>
        <v>3.3101975440469888E-2</v>
      </c>
      <c r="C407">
        <f>lookups!H408</f>
        <v>1.6730038022813601E-2</v>
      </c>
      <c r="D407">
        <f>lookups!I408</f>
        <v>3.2441288913162197E-2</v>
      </c>
      <c r="E407">
        <f t="shared" si="9"/>
        <v>3.4685417804478418E-2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1DAA-20ED-4E1F-A7DC-18EB8886014C}">
  <dimension ref="B1:K28"/>
  <sheetViews>
    <sheetView tabSelected="1" topLeftCell="F4" zoomScale="115" zoomScaleNormal="115" workbookViewId="0">
      <selection activeCell="K27" sqref="K27"/>
    </sheetView>
  </sheetViews>
  <sheetFormatPr defaultRowHeight="14.4" x14ac:dyDescent="0.3"/>
  <cols>
    <col min="2" max="2" width="16.21875" customWidth="1"/>
    <col min="3" max="3" width="13" customWidth="1"/>
    <col min="4" max="4" width="11" customWidth="1"/>
    <col min="5" max="5" width="14.6640625" customWidth="1"/>
    <col min="6" max="6" width="15.88671875" customWidth="1"/>
    <col min="7" max="7" width="12" bestFit="1" customWidth="1"/>
    <col min="8" max="8" width="14.109375" customWidth="1"/>
    <col min="9" max="9" width="13.5546875" customWidth="1"/>
    <col min="10" max="10" width="13.88671875" customWidth="1"/>
  </cols>
  <sheetData>
    <row r="1" spans="2:10" ht="15" thickBot="1" x14ac:dyDescent="0.35"/>
    <row r="2" spans="2:10" ht="17.399999999999999" customHeight="1" x14ac:dyDescent="0.3">
      <c r="B2" s="45" t="s">
        <v>92</v>
      </c>
      <c r="C2" s="46"/>
      <c r="D2" s="46"/>
      <c r="E2" s="46"/>
      <c r="F2" s="46"/>
      <c r="G2" s="46"/>
      <c r="H2" s="46"/>
      <c r="I2" s="46"/>
      <c r="J2" s="27"/>
    </row>
    <row r="3" spans="2:10" ht="31.2" customHeight="1" x14ac:dyDescent="0.3">
      <c r="B3" s="47" t="s">
        <v>93</v>
      </c>
      <c r="C3" s="48"/>
      <c r="D3" s="48"/>
      <c r="E3" s="48"/>
      <c r="F3" s="48"/>
      <c r="G3" s="48"/>
      <c r="H3" s="48"/>
      <c r="I3" s="23"/>
      <c r="J3" s="28"/>
    </row>
    <row r="4" spans="2:10" ht="46.8" x14ac:dyDescent="0.3">
      <c r="B4" s="29" t="s">
        <v>94</v>
      </c>
      <c r="C4" s="24" t="s">
        <v>95</v>
      </c>
      <c r="D4" s="24" t="s">
        <v>96</v>
      </c>
      <c r="E4" s="24" t="s">
        <v>97</v>
      </c>
      <c r="F4" s="24" t="s">
        <v>98</v>
      </c>
      <c r="G4" s="24" t="s">
        <v>99</v>
      </c>
      <c r="H4" s="24" t="s">
        <v>100</v>
      </c>
      <c r="I4" s="24" t="s">
        <v>101</v>
      </c>
      <c r="J4" s="30" t="s">
        <v>102</v>
      </c>
    </row>
    <row r="5" spans="2:10" ht="15.6" x14ac:dyDescent="0.3">
      <c r="B5" s="31" t="s">
        <v>103</v>
      </c>
      <c r="C5" s="25" t="s">
        <v>104</v>
      </c>
      <c r="D5" s="25">
        <v>84.2</v>
      </c>
      <c r="E5" s="26">
        <v>21830</v>
      </c>
      <c r="F5" s="26">
        <v>20518</v>
      </c>
      <c r="G5" s="25">
        <v>16.64</v>
      </c>
      <c r="H5" s="25">
        <v>3.59</v>
      </c>
      <c r="I5" s="25">
        <v>1.43</v>
      </c>
      <c r="J5" s="32">
        <v>8.75</v>
      </c>
    </row>
    <row r="6" spans="2:10" ht="15.6" x14ac:dyDescent="0.3">
      <c r="B6" s="33" t="s">
        <v>105</v>
      </c>
      <c r="C6" s="34" t="s">
        <v>106</v>
      </c>
      <c r="D6" s="34">
        <v>312.05</v>
      </c>
      <c r="E6" s="35">
        <v>5088</v>
      </c>
      <c r="F6" s="35">
        <v>4593</v>
      </c>
      <c r="G6" s="34">
        <v>14.99</v>
      </c>
      <c r="H6" s="34">
        <v>5.0199999999999996</v>
      </c>
      <c r="I6" s="34">
        <v>2.19</v>
      </c>
      <c r="J6" s="36">
        <v>9.02</v>
      </c>
    </row>
    <row r="7" spans="2:10" ht="15.6" x14ac:dyDescent="0.3">
      <c r="B7" s="33" t="s">
        <v>107</v>
      </c>
      <c r="C7" s="34" t="s">
        <v>108</v>
      </c>
      <c r="D7" s="34">
        <v>58.72</v>
      </c>
      <c r="E7" s="35">
        <v>3514</v>
      </c>
      <c r="F7" s="35">
        <v>3451</v>
      </c>
      <c r="G7" s="34">
        <v>14.91</v>
      </c>
      <c r="H7" s="34">
        <v>2.41</v>
      </c>
      <c r="I7" s="34">
        <v>0.9</v>
      </c>
      <c r="J7" s="36">
        <v>8.58</v>
      </c>
    </row>
    <row r="8" spans="2:10" ht="31.2" x14ac:dyDescent="0.3">
      <c r="B8" s="33" t="s">
        <v>109</v>
      </c>
      <c r="C8" s="34" t="s">
        <v>110</v>
      </c>
      <c r="D8" s="34">
        <v>22.1</v>
      </c>
      <c r="E8" s="35">
        <v>1257</v>
      </c>
      <c r="F8" s="35">
        <v>1253</v>
      </c>
      <c r="G8" s="34">
        <v>17.420000000000002</v>
      </c>
      <c r="H8" s="34">
        <v>2.71</v>
      </c>
      <c r="I8" s="34">
        <v>1.2</v>
      </c>
      <c r="J8" s="36">
        <v>9.5299999999999994</v>
      </c>
    </row>
    <row r="9" spans="2:10" ht="15.6" x14ac:dyDescent="0.3">
      <c r="B9" s="33" t="s">
        <v>111</v>
      </c>
      <c r="C9" s="34" t="s">
        <v>112</v>
      </c>
      <c r="D9" s="34">
        <v>43.36</v>
      </c>
      <c r="E9" s="34">
        <v>800</v>
      </c>
      <c r="F9" s="35">
        <v>1019</v>
      </c>
      <c r="G9" s="34">
        <v>22.62</v>
      </c>
      <c r="H9" s="34">
        <v>1.91</v>
      </c>
      <c r="I9" s="34">
        <v>0.47</v>
      </c>
      <c r="J9" s="36">
        <v>9.09</v>
      </c>
    </row>
    <row r="10" spans="2:10" ht="15.6" x14ac:dyDescent="0.3">
      <c r="B10" s="33" t="s">
        <v>113</v>
      </c>
      <c r="C10" s="34" t="s">
        <v>114</v>
      </c>
      <c r="D10" s="34">
        <v>17.09</v>
      </c>
      <c r="E10" s="34">
        <v>683</v>
      </c>
      <c r="F10" s="34">
        <v>614</v>
      </c>
      <c r="G10" s="34">
        <v>17.63</v>
      </c>
      <c r="H10" s="34">
        <v>2.02</v>
      </c>
      <c r="I10" s="34">
        <v>0.62</v>
      </c>
      <c r="J10" s="36">
        <v>6.88</v>
      </c>
    </row>
    <row r="11" spans="2:10" ht="15.6" x14ac:dyDescent="0.3">
      <c r="B11" s="33" t="s">
        <v>115</v>
      </c>
      <c r="C11" s="34" t="s">
        <v>116</v>
      </c>
      <c r="D11" s="34">
        <v>13.7</v>
      </c>
      <c r="E11" s="34">
        <v>497</v>
      </c>
      <c r="F11" s="34">
        <v>524</v>
      </c>
      <c r="G11" s="34">
        <v>20.72</v>
      </c>
      <c r="H11" s="34">
        <v>1.87</v>
      </c>
      <c r="I11" s="34">
        <v>0.89</v>
      </c>
      <c r="J11" s="36">
        <v>9.2799999999999994</v>
      </c>
    </row>
    <row r="12" spans="2:10" ht="31.2" x14ac:dyDescent="0.3">
      <c r="B12" s="33" t="s">
        <v>117</v>
      </c>
      <c r="C12" s="34" t="s">
        <v>118</v>
      </c>
      <c r="D12" s="34">
        <v>30.05</v>
      </c>
      <c r="E12" s="34">
        <v>373</v>
      </c>
      <c r="F12" s="34">
        <v>367</v>
      </c>
      <c r="G12" s="34">
        <v>13.32</v>
      </c>
      <c r="H12" s="34">
        <v>2.29</v>
      </c>
      <c r="I12" s="34">
        <v>1.48</v>
      </c>
      <c r="J12" s="36">
        <v>7.44</v>
      </c>
    </row>
    <row r="13" spans="2:10" ht="15.6" x14ac:dyDescent="0.3">
      <c r="B13" s="33" t="s">
        <v>119</v>
      </c>
      <c r="C13" s="34" t="s">
        <v>120</v>
      </c>
      <c r="D13" s="34">
        <v>19.899999999999999</v>
      </c>
      <c r="E13" s="34">
        <v>230</v>
      </c>
      <c r="F13" s="34">
        <v>226</v>
      </c>
      <c r="G13" s="34">
        <v>11.97</v>
      </c>
      <c r="H13" s="34">
        <v>1.75</v>
      </c>
      <c r="I13" s="34">
        <v>1.06</v>
      </c>
      <c r="J13" s="36">
        <v>6.66</v>
      </c>
    </row>
    <row r="14" spans="2:10" ht="31.2" x14ac:dyDescent="0.3">
      <c r="B14" s="33" t="s">
        <v>121</v>
      </c>
      <c r="C14" s="34" t="s">
        <v>122</v>
      </c>
      <c r="D14" s="34">
        <v>19.96</v>
      </c>
      <c r="E14" s="34">
        <v>106</v>
      </c>
      <c r="F14" s="34">
        <v>232</v>
      </c>
      <c r="G14" s="34">
        <v>8.66</v>
      </c>
      <c r="H14" s="34">
        <v>1.1200000000000001</v>
      </c>
      <c r="I14" s="34">
        <v>0.92</v>
      </c>
      <c r="J14" s="36">
        <v>7.55</v>
      </c>
    </row>
    <row r="15" spans="2:10" ht="31.2" x14ac:dyDescent="0.3">
      <c r="B15" s="33" t="s">
        <v>123</v>
      </c>
      <c r="C15" s="34" t="s">
        <v>124</v>
      </c>
      <c r="D15" s="34">
        <v>6.83</v>
      </c>
      <c r="E15" s="34">
        <v>68</v>
      </c>
      <c r="F15" s="34">
        <v>92</v>
      </c>
      <c r="G15" s="34">
        <v>9.1999999999999993</v>
      </c>
      <c r="H15" s="34">
        <v>8.11</v>
      </c>
      <c r="I15" s="34">
        <v>0.87</v>
      </c>
      <c r="J15" s="36">
        <v>10.75</v>
      </c>
    </row>
    <row r="16" spans="2:10" ht="31.2" x14ac:dyDescent="0.3">
      <c r="B16" s="33" t="s">
        <v>125</v>
      </c>
      <c r="C16" s="34" t="s">
        <v>126</v>
      </c>
      <c r="D16" s="34">
        <v>10.4</v>
      </c>
      <c r="E16" s="34">
        <v>62</v>
      </c>
      <c r="F16" s="34">
        <v>75</v>
      </c>
      <c r="G16" s="34">
        <v>12.09</v>
      </c>
      <c r="H16" s="34">
        <v>1.28</v>
      </c>
      <c r="I16" s="34">
        <v>0.76</v>
      </c>
      <c r="J16" s="36">
        <v>8.3000000000000007</v>
      </c>
    </row>
    <row r="17" spans="2:11" ht="15.6" x14ac:dyDescent="0.3">
      <c r="B17" s="33" t="s">
        <v>15</v>
      </c>
      <c r="C17" s="34"/>
      <c r="D17" s="34"/>
      <c r="E17" s="34"/>
      <c r="F17" s="34"/>
      <c r="G17" s="43">
        <f>MIN(G5:G16)</f>
        <v>8.66</v>
      </c>
      <c r="H17" s="43">
        <f t="shared" ref="H17:J17" si="0">MIN(H5:H16)</f>
        <v>1.1200000000000001</v>
      </c>
      <c r="I17" s="43">
        <f t="shared" si="0"/>
        <v>0.47</v>
      </c>
      <c r="J17" s="44">
        <f t="shared" si="0"/>
        <v>6.66</v>
      </c>
    </row>
    <row r="18" spans="2:11" ht="15.6" x14ac:dyDescent="0.3">
      <c r="B18" s="33" t="s">
        <v>16</v>
      </c>
      <c r="C18" s="34"/>
      <c r="D18" s="34"/>
      <c r="E18" s="34"/>
      <c r="F18" s="34"/>
      <c r="G18" s="41">
        <f>MAX(G5:G16)</f>
        <v>22.62</v>
      </c>
      <c r="H18" s="41">
        <f t="shared" ref="H18:J18" si="1">MAX(H5:H16)</f>
        <v>8.11</v>
      </c>
      <c r="I18" s="41">
        <f t="shared" si="1"/>
        <v>2.19</v>
      </c>
      <c r="J18" s="42">
        <f t="shared" si="1"/>
        <v>10.75</v>
      </c>
    </row>
    <row r="19" spans="2:11" ht="16.2" thickBot="1" x14ac:dyDescent="0.35">
      <c r="B19" s="37" t="s">
        <v>127</v>
      </c>
      <c r="C19" s="38"/>
      <c r="D19" s="38"/>
      <c r="E19" s="38"/>
      <c r="F19" s="38"/>
      <c r="G19" s="39">
        <f>AVERAGE(G5:G16)</f>
        <v>15.014166666666666</v>
      </c>
      <c r="H19" s="39">
        <f t="shared" ref="H19:J19" si="2">AVERAGE(H5:H16)</f>
        <v>2.84</v>
      </c>
      <c r="I19" s="39">
        <f t="shared" si="2"/>
        <v>1.0658333333333332</v>
      </c>
      <c r="J19" s="40">
        <f t="shared" si="2"/>
        <v>8.4858333333333338</v>
      </c>
    </row>
    <row r="20" spans="2:11" x14ac:dyDescent="0.3">
      <c r="G20" t="s">
        <v>132</v>
      </c>
      <c r="H20" t="s">
        <v>129</v>
      </c>
      <c r="I20">
        <v>518</v>
      </c>
      <c r="J20" t="s">
        <v>134</v>
      </c>
      <c r="K20">
        <v>55.6</v>
      </c>
    </row>
    <row r="21" spans="2:11" x14ac:dyDescent="0.3">
      <c r="H21" t="s">
        <v>128</v>
      </c>
      <c r="I21">
        <f>I20*I17</f>
        <v>243.45999999999998</v>
      </c>
      <c r="J21" t="s">
        <v>128</v>
      </c>
      <c r="K21">
        <f>K20*J17</f>
        <v>370.29599999999999</v>
      </c>
    </row>
    <row r="22" spans="2:11" x14ac:dyDescent="0.3">
      <c r="H22" t="s">
        <v>130</v>
      </c>
      <c r="I22">
        <f>I21-3+100</f>
        <v>340.46</v>
      </c>
      <c r="J22" t="s">
        <v>130</v>
      </c>
      <c r="K22">
        <f>K21-3+100</f>
        <v>467.29599999999999</v>
      </c>
    </row>
    <row r="23" spans="2:11" x14ac:dyDescent="0.3">
      <c r="H23" t="s">
        <v>131</v>
      </c>
      <c r="I23" s="50">
        <f>I22/21</f>
        <v>16.212380952380951</v>
      </c>
      <c r="J23" t="s">
        <v>131</v>
      </c>
      <c r="K23" s="50">
        <f>K22/21</f>
        <v>22.252190476190474</v>
      </c>
    </row>
    <row r="25" spans="2:11" x14ac:dyDescent="0.3">
      <c r="G25" t="s">
        <v>133</v>
      </c>
      <c r="H25" t="s">
        <v>129</v>
      </c>
      <c r="I25">
        <v>518</v>
      </c>
      <c r="J25" t="s">
        <v>134</v>
      </c>
      <c r="K25">
        <v>55.6</v>
      </c>
    </row>
    <row r="26" spans="2:11" x14ac:dyDescent="0.3">
      <c r="H26" t="s">
        <v>128</v>
      </c>
      <c r="I26">
        <f>I25*I18</f>
        <v>1134.42</v>
      </c>
      <c r="J26" t="s">
        <v>128</v>
      </c>
      <c r="K26">
        <f>K25*J18</f>
        <v>597.70000000000005</v>
      </c>
    </row>
    <row r="27" spans="2:11" x14ac:dyDescent="0.3">
      <c r="H27" t="s">
        <v>130</v>
      </c>
      <c r="I27">
        <f>I26-3+100</f>
        <v>1231.42</v>
      </c>
      <c r="J27" t="s">
        <v>130</v>
      </c>
      <c r="K27">
        <f>K26-3+100</f>
        <v>694.7</v>
      </c>
    </row>
    <row r="28" spans="2:11" x14ac:dyDescent="0.3">
      <c r="H28" t="s">
        <v>131</v>
      </c>
      <c r="I28" s="50">
        <f>I27/21</f>
        <v>58.639047619047624</v>
      </c>
      <c r="J28" t="s">
        <v>131</v>
      </c>
      <c r="K28" s="50">
        <f>K27/21</f>
        <v>33.080952380952382</v>
      </c>
    </row>
  </sheetData>
  <mergeCells count="5">
    <mergeCell ref="B2:C2"/>
    <mergeCell ref="D2:E2"/>
    <mergeCell ref="F2:G2"/>
    <mergeCell ref="H2:I2"/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407"/>
  <sheetViews>
    <sheetView showGridLines="0" zoomScale="115" zoomScaleNormal="115" workbookViewId="0">
      <selection activeCell="H17" sqref="H17"/>
    </sheetView>
  </sheetViews>
  <sheetFormatPr defaultRowHeight="14.4" x14ac:dyDescent="0.3"/>
  <cols>
    <col min="1" max="1" width="11" bestFit="1" customWidth="1"/>
    <col min="9" max="9" width="17.44140625" bestFit="1" customWidth="1"/>
    <col min="10" max="10" width="13.109375" bestFit="1" customWidth="1"/>
    <col min="14" max="14" width="10.5546875" bestFit="1" customWidth="1"/>
    <col min="15" max="15" width="10.44140625" bestFit="1" customWidth="1"/>
    <col min="16" max="17" width="9.5546875" customWidth="1"/>
    <col min="18" max="18" width="20" customWidth="1"/>
    <col min="20" max="20" width="11.33203125" bestFit="1" customWidth="1"/>
    <col min="22" max="22" width="10.6640625" customWidth="1"/>
  </cols>
  <sheetData>
    <row r="1" spans="1:24" x14ac:dyDescent="0.3">
      <c r="A1" t="s">
        <v>83</v>
      </c>
    </row>
    <row r="2" spans="1:24" s="1" customFormat="1" x14ac:dyDescent="0.3">
      <c r="A2" s="1" t="str">
        <f>lookups!F3</f>
        <v>Date</v>
      </c>
      <c r="B2" s="1" t="str">
        <f>lookups!G3</f>
        <v>MSFT</v>
      </c>
      <c r="C2" s="1" t="str">
        <f>lookups!H3</f>
        <v>AAPL</v>
      </c>
      <c r="D2" s="1" t="str">
        <f>lookups!I3</f>
        <v>SPY</v>
      </c>
      <c r="E2" s="1" t="s">
        <v>72</v>
      </c>
      <c r="I2" s="9" t="s">
        <v>14</v>
      </c>
      <c r="J2" s="9">
        <v>52</v>
      </c>
      <c r="N2"/>
      <c r="O2"/>
      <c r="P2"/>
      <c r="Q2"/>
      <c r="R2"/>
    </row>
    <row r="3" spans="1:24" x14ac:dyDescent="0.3">
      <c r="A3" s="5">
        <f>lookups!F4</f>
        <v>40904</v>
      </c>
      <c r="B3">
        <f>lookups!G4</f>
        <v>-2.8271405492730321E-3</v>
      </c>
      <c r="C3">
        <f>lookups!H4</f>
        <v>4.1299138326620216E-3</v>
      </c>
      <c r="D3">
        <f>lookups!I4</f>
        <v>-7.0572788445757376E-3</v>
      </c>
      <c r="E3">
        <f>D3*$F$3+$F$4</f>
        <v>-8.7630067290333132E-3</v>
      </c>
      <c r="F3">
        <v>1.1000000000000001</v>
      </c>
      <c r="G3" t="s">
        <v>73</v>
      </c>
    </row>
    <row r="4" spans="1:24" ht="15" thickBot="1" x14ac:dyDescent="0.35">
      <c r="A4" s="5">
        <f>lookups!F5</f>
        <v>40896</v>
      </c>
      <c r="B4">
        <f>lookups!G5</f>
        <v>1.2131014961585579E-3</v>
      </c>
      <c r="C4">
        <f>lookups!H5</f>
        <v>5.8560017271157137E-2</v>
      </c>
      <c r="D4">
        <f>lookups!I5</f>
        <v>3.9495009809775612E-2</v>
      </c>
      <c r="E4">
        <f t="shared" ref="E4:E67" si="0">D4*$F$3+$F$4</f>
        <v>4.2444510790753176E-2</v>
      </c>
      <c r="F4">
        <v>-1E-3</v>
      </c>
      <c r="G4" t="s">
        <v>74</v>
      </c>
      <c r="I4" s="4" t="s">
        <v>20</v>
      </c>
      <c r="O4" s="4" t="s">
        <v>37</v>
      </c>
      <c r="T4" s="4" t="s">
        <v>21</v>
      </c>
      <c r="X4" s="2" t="s">
        <v>38</v>
      </c>
    </row>
    <row r="5" spans="1:24" x14ac:dyDescent="0.3">
      <c r="A5" s="5">
        <f>lookups!F6</f>
        <v>40889</v>
      </c>
      <c r="B5">
        <f>lookups!G6</f>
        <v>1.1865793780687361E-2</v>
      </c>
      <c r="C5">
        <f>lookups!H6</f>
        <v>-3.2025495010709969E-2</v>
      </c>
      <c r="D5">
        <f>lookups!I6</f>
        <v>-2.9311915210731076E-2</v>
      </c>
      <c r="E5">
        <f t="shared" si="0"/>
        <v>-3.3243106731804188E-2</v>
      </c>
      <c r="I5" s="1"/>
      <c r="J5" s="1" t="str">
        <f>B2</f>
        <v>MSFT</v>
      </c>
      <c r="K5" s="1" t="str">
        <f>C2</f>
        <v>AAPL</v>
      </c>
      <c r="L5" s="1" t="str">
        <f>D2</f>
        <v>SPY</v>
      </c>
      <c r="M5" s="1"/>
      <c r="O5" s="1" t="s">
        <v>7</v>
      </c>
      <c r="P5" s="1" t="s">
        <v>8</v>
      </c>
      <c r="Q5" s="2" t="s">
        <v>25</v>
      </c>
      <c r="T5" s="19"/>
      <c r="U5" s="19" t="str">
        <f>J5</f>
        <v>MSFT</v>
      </c>
      <c r="V5" s="19" t="str">
        <f t="shared" ref="V5:W5" si="1">K5</f>
        <v>AAPL</v>
      </c>
      <c r="W5" s="19" t="str">
        <f t="shared" si="1"/>
        <v>SPY</v>
      </c>
      <c r="X5" s="13"/>
    </row>
    <row r="6" spans="1:24" x14ac:dyDescent="0.3">
      <c r="A6" s="5">
        <f>lookups!F7</f>
        <v>40882</v>
      </c>
      <c r="B6">
        <f>lookups!G7</f>
        <v>1.8757815756565356E-2</v>
      </c>
      <c r="C6">
        <f>lookups!H7</f>
        <v>1.0079155672823201E-2</v>
      </c>
      <c r="D6">
        <f>lookups!I7</f>
        <v>9.6137769603744476E-3</v>
      </c>
      <c r="E6">
        <f t="shared" si="0"/>
        <v>9.5751546564118925E-3</v>
      </c>
      <c r="I6" t="s">
        <v>11</v>
      </c>
      <c r="J6" s="8">
        <f>AVERAGE(B3:B407)</f>
        <v>1.3255853931838305E-3</v>
      </c>
      <c r="K6" s="8">
        <f>AVERAGE(C3:C407)</f>
        <v>9.8814333038798659E-3</v>
      </c>
      <c r="L6" s="8">
        <f>AVERAGE(D3:D407)</f>
        <v>1.0841447676056837E-3</v>
      </c>
      <c r="M6" s="8"/>
      <c r="N6" t="s">
        <v>23</v>
      </c>
      <c r="O6" s="16">
        <f>SLOPE(B3:B407,$D$3:$D$407)</f>
        <v>0.77769869066047015</v>
      </c>
      <c r="P6" s="16">
        <f>SLOPE(C3:C407,$D$3:$D$407)</f>
        <v>1.0284084003941065</v>
      </c>
      <c r="T6" s="10" t="str">
        <f>U5</f>
        <v>MSFT</v>
      </c>
      <c r="U6" s="10">
        <f>VARP('statistical functions (orig)'!$B$3:$B$407)</f>
        <v>1.2833283729887935E-3</v>
      </c>
      <c r="V6" s="10"/>
      <c r="W6" s="10"/>
      <c r="X6" s="13"/>
    </row>
    <row r="7" spans="1:24" x14ac:dyDescent="0.3">
      <c r="A7" s="5">
        <f>lookups!F8</f>
        <v>40875</v>
      </c>
      <c r="B7">
        <f>lookups!G8</f>
        <v>3.8078753786239684E-2</v>
      </c>
      <c r="C7">
        <f>lookups!H8</f>
        <v>7.1862892050114618E-2</v>
      </c>
      <c r="D7">
        <f>lookups!I8</f>
        <v>7.3210120222501451E-2</v>
      </c>
      <c r="E7">
        <f t="shared" si="0"/>
        <v>7.9531132244751598E-2</v>
      </c>
      <c r="I7" t="s">
        <v>12</v>
      </c>
      <c r="J7" s="8">
        <f>J6*$J$2</f>
        <v>6.8930440445559182E-2</v>
      </c>
      <c r="K7" s="8">
        <f t="shared" ref="K7:L7" si="2">K6*$J$2</f>
        <v>0.51383453180175298</v>
      </c>
      <c r="L7" s="8">
        <f t="shared" si="2"/>
        <v>5.6375527915495549E-2</v>
      </c>
      <c r="M7" s="8"/>
      <c r="N7" t="s">
        <v>24</v>
      </c>
      <c r="O7" s="16">
        <f>INTERCEPT(B3:B407,$D$3:$D$407)</f>
        <v>4.8244742693049063E-4</v>
      </c>
      <c r="P7" s="16">
        <f>INTERCEPT(C3:C407,$D$3:$D$407)</f>
        <v>8.766489717630865E-3</v>
      </c>
      <c r="T7" s="10" t="str">
        <f>V5</f>
        <v>AAPL</v>
      </c>
      <c r="U7" s="10">
        <v>6.7959670135038844E-4</v>
      </c>
      <c r="V7" s="10">
        <f>VARP('statistical functions (orig)'!$C$3:$C$407)</f>
        <v>2.8860405968082069E-3</v>
      </c>
      <c r="W7" s="10"/>
      <c r="X7" s="13"/>
    </row>
    <row r="8" spans="1:24" ht="15" thickBot="1" x14ac:dyDescent="0.35">
      <c r="A8" s="5">
        <f>lookups!F9</f>
        <v>40868</v>
      </c>
      <c r="B8">
        <f>lookups!G9</f>
        <v>-3.9484621778886092E-2</v>
      </c>
      <c r="C8">
        <f>lookups!H9</f>
        <v>-3.0330453859865634E-2</v>
      </c>
      <c r="D8">
        <f>lookups!I9</f>
        <v>-4.6290750406434593E-2</v>
      </c>
      <c r="E8">
        <f t="shared" si="0"/>
        <v>-5.1919825447078058E-2</v>
      </c>
      <c r="I8" t="s">
        <v>34</v>
      </c>
      <c r="J8" s="14">
        <f>VAR(B3:B407)</f>
        <v>1.2865049283674785E-3</v>
      </c>
      <c r="K8" s="14">
        <f>VAR(C3:C407)</f>
        <v>2.8931842616517918E-3</v>
      </c>
      <c r="L8" s="14">
        <f>VAR(D3:D407)</f>
        <v>7.8053055845099821E-4</v>
      </c>
      <c r="T8" s="18" t="str">
        <f>W5</f>
        <v>SPY</v>
      </c>
      <c r="U8" s="18">
        <v>6.0551878445541316E-4</v>
      </c>
      <c r="V8" s="18">
        <v>8.0072219743808782E-4</v>
      </c>
      <c r="W8" s="18">
        <f>VARP('statistical functions (orig)'!$D$3:$D$407)</f>
        <v>7.7860332250420563E-4</v>
      </c>
      <c r="X8" s="13"/>
    </row>
    <row r="9" spans="1:24" x14ac:dyDescent="0.3">
      <c r="A9" s="5">
        <f>lookups!F10</f>
        <v>40861</v>
      </c>
      <c r="B9">
        <f>lookups!G10</f>
        <v>-5.2755905511811023E-2</v>
      </c>
      <c r="C9">
        <f>lookups!H10</f>
        <v>-2.5156392022670226E-2</v>
      </c>
      <c r="D9">
        <f>lookups!I10</f>
        <v>-3.6918005768438317E-2</v>
      </c>
      <c r="E9">
        <f t="shared" si="0"/>
        <v>-4.1609806345282149E-2</v>
      </c>
      <c r="I9" t="s">
        <v>35</v>
      </c>
      <c r="J9" s="14">
        <f>STDEV(B3:B407)</f>
        <v>3.5867881570668184E-2</v>
      </c>
      <c r="K9" s="14">
        <f>STDEV(C3:C407)</f>
        <v>5.3788328303190386E-2</v>
      </c>
      <c r="L9" s="14">
        <f>STDEV(D3:D407)</f>
        <v>2.793797699281389E-2</v>
      </c>
      <c r="T9" s="3"/>
      <c r="U9" s="3"/>
      <c r="V9" s="3"/>
      <c r="W9" s="3"/>
      <c r="X9" s="3"/>
    </row>
    <row r="10" spans="1:24" x14ac:dyDescent="0.3">
      <c r="A10" s="5">
        <f>lookups!F11</f>
        <v>40854</v>
      </c>
      <c r="B10">
        <f>lookups!G11</f>
        <v>2.5020177562550341E-2</v>
      </c>
      <c r="C10">
        <f>lookups!H11</f>
        <v>-3.9023763648041096E-2</v>
      </c>
      <c r="D10">
        <f>lookups!I11</f>
        <v>9.3994343703210411E-3</v>
      </c>
      <c r="E10">
        <f t="shared" si="0"/>
        <v>9.3393778073531455E-3</v>
      </c>
      <c r="I10" t="s">
        <v>13</v>
      </c>
      <c r="J10" s="8">
        <f>STDEV(B3:B407)*SQRT($J$2)</f>
        <v>0.25864697229062794</v>
      </c>
      <c r="K10" s="8">
        <f>STDEV(C3:C407)*SQRT($J$2)</f>
        <v>0.38787315143728779</v>
      </c>
      <c r="L10" s="8">
        <f>STDEV(D3:D407)*SQRT($J$2)</f>
        <v>0.2014636171606474</v>
      </c>
      <c r="O10" s="1" t="s">
        <v>7</v>
      </c>
      <c r="Q10" s="2" t="s">
        <v>36</v>
      </c>
    </row>
    <row r="11" spans="1:24" x14ac:dyDescent="0.3">
      <c r="A11" s="5">
        <f>lookups!F12</f>
        <v>40847</v>
      </c>
      <c r="B11">
        <f>lookups!G12</f>
        <v>-2.7090694935217815E-2</v>
      </c>
      <c r="C11">
        <f>lookups!H12</f>
        <v>-1.165447897623394E-2</v>
      </c>
      <c r="D11">
        <f>lookups!I12</f>
        <v>-2.4267510753997201E-2</v>
      </c>
      <c r="E11">
        <f t="shared" si="0"/>
        <v>-2.7694261829396924E-2</v>
      </c>
      <c r="I11" t="s">
        <v>17</v>
      </c>
      <c r="J11" s="14">
        <f>MEDIAN(B3:B407)</f>
        <v>0</v>
      </c>
      <c r="K11" s="14">
        <f>MEDIAN(C3:C407)</f>
        <v>1.0106382978723284E-2</v>
      </c>
      <c r="L11" s="14">
        <f>MEDIAN(D3:D407)</f>
        <v>1.526329178326063E-3</v>
      </c>
      <c r="N11" t="s">
        <v>29</v>
      </c>
      <c r="O11" s="17">
        <f t="array" ref="O11:P15">LINEST($B$3:$B$407,$D$3:$D$407,1,1)</f>
        <v>0.7776986906604717</v>
      </c>
      <c r="P11" s="17">
        <v>4.8244742693048901E-4</v>
      </c>
      <c r="Q11" s="2" t="s">
        <v>40</v>
      </c>
    </row>
    <row r="12" spans="1:24" ht="15" thickBot="1" x14ac:dyDescent="0.35">
      <c r="A12" s="5">
        <f>lookups!F13</f>
        <v>40840</v>
      </c>
      <c r="B12">
        <f>lookups!G13</f>
        <v>-6.6302652106084905E-3</v>
      </c>
      <c r="C12">
        <f>lookups!H13</f>
        <v>3.0751917087597166E-2</v>
      </c>
      <c r="D12">
        <f>lookups!I13</f>
        <v>3.7383177570093441E-2</v>
      </c>
      <c r="E12">
        <f t="shared" si="0"/>
        <v>4.0121495327102789E-2</v>
      </c>
      <c r="I12" t="s">
        <v>17</v>
      </c>
      <c r="J12" s="14">
        <f>PERCENTILE(B3:B407,0.5)</f>
        <v>0</v>
      </c>
      <c r="K12" s="14">
        <f>PERCENTILE(C3:C407,0.5)</f>
        <v>1.0106382978723284E-2</v>
      </c>
      <c r="L12" s="14">
        <f>PERCENTILE(D3:D407,0.5)</f>
        <v>1.526329178326063E-3</v>
      </c>
      <c r="M12" s="7"/>
      <c r="N12" t="s">
        <v>30</v>
      </c>
      <c r="O12" s="17">
        <v>5.0883726221890101E-2</v>
      </c>
      <c r="P12" s="17">
        <v>1.4209035168084511E-3</v>
      </c>
      <c r="T12" s="4" t="s">
        <v>22</v>
      </c>
      <c r="X12" s="2" t="s">
        <v>38</v>
      </c>
    </row>
    <row r="13" spans="1:24" x14ac:dyDescent="0.3">
      <c r="A13" s="5">
        <f>lookups!F14</f>
        <v>40833</v>
      </c>
      <c r="B13">
        <f>lookups!G14</f>
        <v>-3.8850038850038026E-3</v>
      </c>
      <c r="C13">
        <f>lookups!H14</f>
        <v>-6.9026850543345938E-2</v>
      </c>
      <c r="D13">
        <f>lookups!I14</f>
        <v>1.1411053393510935E-2</v>
      </c>
      <c r="E13">
        <f t="shared" si="0"/>
        <v>1.1552158732862028E-2</v>
      </c>
      <c r="I13" t="s">
        <v>15</v>
      </c>
      <c r="J13" s="14">
        <f>MIN(B3:B407)</f>
        <v>-0.18291630716134591</v>
      </c>
      <c r="K13" s="14">
        <f>MIN(C3:C407)</f>
        <v>-0.24302437459910201</v>
      </c>
      <c r="L13" s="14">
        <f>MIN(D3:D407)</f>
        <v>-0.197920872022608</v>
      </c>
      <c r="N13" t="s">
        <v>26</v>
      </c>
      <c r="O13" s="17">
        <v>0.36694518390844305</v>
      </c>
      <c r="P13" s="17">
        <v>2.8573572656029052E-2</v>
      </c>
      <c r="T13" s="19"/>
      <c r="U13" s="19" t="str">
        <f>U5</f>
        <v>MSFT</v>
      </c>
      <c r="V13" s="19" t="str">
        <f t="shared" ref="V13:W13" si="3">V5</f>
        <v>AAPL</v>
      </c>
      <c r="W13" s="19" t="str">
        <f t="shared" si="3"/>
        <v>SPY</v>
      </c>
      <c r="X13" s="13"/>
    </row>
    <row r="14" spans="1:24" x14ac:dyDescent="0.3">
      <c r="A14" s="5">
        <f>lookups!F15</f>
        <v>40826</v>
      </c>
      <c r="B14">
        <f>lookups!G15</f>
        <v>3.8740920096852191E-2</v>
      </c>
      <c r="C14">
        <f>lookups!H15</f>
        <v>0.14116502154872804</v>
      </c>
      <c r="D14">
        <f>lookups!I15</f>
        <v>5.9263936496482116E-2</v>
      </c>
      <c r="E14">
        <f t="shared" si="0"/>
        <v>6.4190330146130334E-2</v>
      </c>
      <c r="I14" t="s">
        <v>16</v>
      </c>
      <c r="J14" s="14">
        <f>MAX(B3:B407)</f>
        <v>0.16119174942704351</v>
      </c>
      <c r="K14" s="14">
        <f>MAX(C3:C407)</f>
        <v>0.19825487012987003</v>
      </c>
      <c r="L14" s="14">
        <f>MAX(D3:D407)</f>
        <v>0.13291316526610636</v>
      </c>
      <c r="N14" t="s">
        <v>27</v>
      </c>
      <c r="O14" s="17">
        <v>233.59574140529912</v>
      </c>
      <c r="P14" s="17">
        <v>403</v>
      </c>
      <c r="T14" s="10" t="str">
        <f>T6</f>
        <v>MSFT</v>
      </c>
      <c r="U14" s="10">
        <v>1</v>
      </c>
      <c r="V14" s="10"/>
      <c r="W14" s="10"/>
      <c r="X14" s="13"/>
    </row>
    <row r="15" spans="1:24" x14ac:dyDescent="0.3">
      <c r="A15" s="5">
        <f>lookups!F16</f>
        <v>40819</v>
      </c>
      <c r="B15">
        <f>lookups!G16</f>
        <v>5.4468085106383027E-2</v>
      </c>
      <c r="C15">
        <f>lookups!H16</f>
        <v>-3.0200889847647419E-2</v>
      </c>
      <c r="D15">
        <f>lookups!I16</f>
        <v>2.2599391200073822E-2</v>
      </c>
      <c r="E15">
        <f t="shared" si="0"/>
        <v>2.3859330320081206E-2</v>
      </c>
      <c r="I15" t="s">
        <v>18</v>
      </c>
      <c r="J15" s="15">
        <f>SKEW(B3:B407)</f>
        <v>1.3291216839196762E-2</v>
      </c>
      <c r="K15" s="15">
        <f>SKEW(C3:C407)</f>
        <v>-0.27326543317948815</v>
      </c>
      <c r="L15" s="15">
        <f>SKEW(D3:D407)</f>
        <v>-0.63966171072726152</v>
      </c>
      <c r="N15" t="s">
        <v>28</v>
      </c>
      <c r="O15" s="17">
        <v>0.19071902216572478</v>
      </c>
      <c r="P15" s="17">
        <v>0.32902896889473654</v>
      </c>
      <c r="T15" s="10" t="str">
        <f t="shared" ref="T15:T16" si="4">T7</f>
        <v>AAPL</v>
      </c>
      <c r="U15" s="10">
        <v>0.35312717996532694</v>
      </c>
      <c r="V15" s="10">
        <v>1</v>
      </c>
      <c r="W15" s="10"/>
      <c r="X15" s="13"/>
    </row>
    <row r="16" spans="1:24" ht="15" thickBot="1" x14ac:dyDescent="0.35">
      <c r="A16" s="5">
        <f>lookups!F17</f>
        <v>40812</v>
      </c>
      <c r="B16">
        <f>lookups!G17</f>
        <v>-6.7624683009298451E-3</v>
      </c>
      <c r="C16">
        <f>lookups!H17</f>
        <v>-5.6841302136317308E-2</v>
      </c>
      <c r="D16">
        <f>lookups!I17</f>
        <v>-3.401360544217729E-3</v>
      </c>
      <c r="E16">
        <f t="shared" si="0"/>
        <v>-4.7414965986395021E-3</v>
      </c>
      <c r="I16" t="s">
        <v>19</v>
      </c>
      <c r="J16" s="15">
        <f>KURT(B3:B407)</f>
        <v>3.7102716247752401</v>
      </c>
      <c r="K16" s="15">
        <f t="shared" ref="K16:L16" si="5">KURT(C3:C407)</f>
        <v>1.7221886968475673</v>
      </c>
      <c r="L16" s="15">
        <f t="shared" si="5"/>
        <v>8.2592365620252686</v>
      </c>
      <c r="T16" s="18" t="str">
        <f t="shared" si="4"/>
        <v>SPY</v>
      </c>
      <c r="U16" s="18">
        <v>0.60576000520704731</v>
      </c>
      <c r="V16" s="18">
        <v>0.53416142750290518</v>
      </c>
      <c r="W16" s="18">
        <v>1</v>
      </c>
      <c r="X16" s="13"/>
    </row>
    <row r="17" spans="1:30" x14ac:dyDescent="0.3">
      <c r="A17" s="5">
        <f>lookups!F18</f>
        <v>40805</v>
      </c>
      <c r="B17">
        <f>lookups!G18</f>
        <v>-7.578125000000005E-2</v>
      </c>
      <c r="C17">
        <f>lookups!H18</f>
        <v>9.4734409899617407E-3</v>
      </c>
      <c r="D17">
        <f>lookups!I18</f>
        <v>-6.5624463150661408E-2</v>
      </c>
      <c r="E17">
        <f t="shared" si="0"/>
        <v>-7.3186909465727562E-2</v>
      </c>
    </row>
    <row r="18" spans="1:30" x14ac:dyDescent="0.3">
      <c r="A18" s="5">
        <f>lookups!F19</f>
        <v>40798</v>
      </c>
      <c r="B18">
        <f>lookups!G19</f>
        <v>5.3497942386831303E-2</v>
      </c>
      <c r="C18">
        <f>lookups!H19</f>
        <v>6.0988232730442321E-2</v>
      </c>
      <c r="D18">
        <f>lookups!I19</f>
        <v>5.3670015386007845E-2</v>
      </c>
      <c r="E18">
        <f t="shared" si="0"/>
        <v>5.8037016924608636E-2</v>
      </c>
      <c r="O18" s="1" t="s">
        <v>8</v>
      </c>
      <c r="Q18" s="2" t="s">
        <v>41</v>
      </c>
    </row>
    <row r="19" spans="1:30" x14ac:dyDescent="0.3">
      <c r="A19" s="5">
        <f>lookups!F20</f>
        <v>40792</v>
      </c>
      <c r="B19">
        <f>lookups!G20</f>
        <v>-2.0533880903491051E-3</v>
      </c>
      <c r="C19">
        <f>lookups!H20</f>
        <v>9.181373357523866E-3</v>
      </c>
      <c r="D19">
        <f>lookups!I20</f>
        <v>-1.6380308021009555E-2</v>
      </c>
      <c r="E19">
        <f t="shared" si="0"/>
        <v>-1.9018338823110513E-2</v>
      </c>
      <c r="N19" t="s">
        <v>29</v>
      </c>
      <c r="O19" s="16">
        <f t="array" ref="O19:P23">LINEST($C$3:$C$407,$D$3:$D$407,1,1)</f>
        <v>1.0284084003941083</v>
      </c>
      <c r="P19" s="16">
        <v>8.7664897176308633E-3</v>
      </c>
      <c r="T19" s="4" t="s">
        <v>31</v>
      </c>
      <c r="X19" s="2" t="s">
        <v>32</v>
      </c>
      <c r="AA19" s="12"/>
      <c r="AB19" s="12"/>
      <c r="AC19" s="12"/>
      <c r="AD19" s="12"/>
    </row>
    <row r="20" spans="1:30" x14ac:dyDescent="0.3">
      <c r="A20" s="5">
        <f>lookups!F21</f>
        <v>40784</v>
      </c>
      <c r="B20">
        <f>lookups!G21</f>
        <v>2.1392617449664496E-2</v>
      </c>
      <c r="C20">
        <f>lookups!H21</f>
        <v>-2.4849215922798654E-2</v>
      </c>
      <c r="D20">
        <f>lookups!I21</f>
        <v>-9.7829953753112266E-4</v>
      </c>
      <c r="E20">
        <f t="shared" si="0"/>
        <v>-2.076129491284235E-3</v>
      </c>
      <c r="N20" t="s">
        <v>30</v>
      </c>
      <c r="O20" s="16">
        <v>8.1076281395097649E-2</v>
      </c>
      <c r="P20" s="16">
        <v>2.264016060099119E-3</v>
      </c>
      <c r="X20" s="2" t="s">
        <v>33</v>
      </c>
      <c r="AA20" s="12"/>
      <c r="AB20" s="12"/>
      <c r="AC20" s="12"/>
      <c r="AD20" s="12"/>
    </row>
    <row r="21" spans="1:30" x14ac:dyDescent="0.3">
      <c r="A21" s="5">
        <f>lookups!F22</f>
        <v>40777</v>
      </c>
      <c r="B21">
        <f>lookups!G22</f>
        <v>5.0220264317180643E-2</v>
      </c>
      <c r="C21">
        <f>lookups!H22</f>
        <v>7.7369606653959519E-2</v>
      </c>
      <c r="D21">
        <f>lookups!I22</f>
        <v>4.7317436661698943E-2</v>
      </c>
      <c r="E21">
        <f t="shared" si="0"/>
        <v>5.1049180327868843E-2</v>
      </c>
      <c r="N21" t="s">
        <v>26</v>
      </c>
      <c r="O21" s="16">
        <v>0.28532843063194102</v>
      </c>
      <c r="P21" s="16">
        <v>4.5528092951000604E-2</v>
      </c>
      <c r="T21" t="s">
        <v>42</v>
      </c>
      <c r="AC21" s="12"/>
      <c r="AD21" s="12"/>
    </row>
    <row r="22" spans="1:30" ht="15" thickBot="1" x14ac:dyDescent="0.35">
      <c r="A22" s="5">
        <f>lookups!F23</f>
        <v>40770</v>
      </c>
      <c r="B22">
        <f>lookups!G23</f>
        <v>-3.6093418259023416E-2</v>
      </c>
      <c r="C22">
        <f>lookups!H23</f>
        <v>-5.5585860789875617E-2</v>
      </c>
      <c r="D22">
        <f>lookups!I23</f>
        <v>-4.6451727506883415E-2</v>
      </c>
      <c r="E22">
        <f t="shared" si="0"/>
        <v>-5.2096900257571764E-2</v>
      </c>
      <c r="N22" t="s">
        <v>27</v>
      </c>
      <c r="O22" s="16">
        <v>160.89538533951844</v>
      </c>
      <c r="P22" s="16">
        <v>403</v>
      </c>
      <c r="AC22" s="12"/>
      <c r="AD22" s="12"/>
    </row>
    <row r="23" spans="1:30" x14ac:dyDescent="0.3">
      <c r="A23" s="5">
        <f>lookups!F24</f>
        <v>40763</v>
      </c>
      <c r="B23">
        <f>lookups!G24</f>
        <v>-2.2415940224159367E-2</v>
      </c>
      <c r="C23">
        <f>lookups!H24</f>
        <v>8.9990918347689179E-3</v>
      </c>
      <c r="D23">
        <f>lookups!I24</f>
        <v>-1.6251638269986889E-2</v>
      </c>
      <c r="E23">
        <f t="shared" si="0"/>
        <v>-1.8876802096985581E-2</v>
      </c>
      <c r="I23" t="s">
        <v>69</v>
      </c>
      <c r="N23" t="s">
        <v>28</v>
      </c>
      <c r="O23" s="16">
        <v>0.33350512086207951</v>
      </c>
      <c r="P23" s="16">
        <v>0.83534132084524526</v>
      </c>
      <c r="T23" s="20" t="s">
        <v>43</v>
      </c>
      <c r="U23" s="20"/>
      <c r="AC23" s="12"/>
      <c r="AD23" s="12"/>
    </row>
    <row r="24" spans="1:30" x14ac:dyDescent="0.3">
      <c r="A24" s="5">
        <f>lookups!F25</f>
        <v>40756</v>
      </c>
      <c r="B24">
        <f>lookups!G25</f>
        <v>-6.2645914396887145E-2</v>
      </c>
      <c r="C24">
        <f>lookups!H25</f>
        <v>-4.3158837160311742E-2</v>
      </c>
      <c r="D24">
        <f>lookups!I25</f>
        <v>-7.1550255536626861E-2</v>
      </c>
      <c r="E24">
        <f t="shared" si="0"/>
        <v>-7.9705281090289556E-2</v>
      </c>
      <c r="I24" t="s">
        <v>67</v>
      </c>
      <c r="J24" s="21">
        <f>SLOPE(B3:B407,D3:D407)</f>
        <v>0.77769869066047015</v>
      </c>
      <c r="T24" s="10" t="s">
        <v>44</v>
      </c>
      <c r="U24" s="10">
        <v>0.6057600052070482</v>
      </c>
      <c r="AC24" s="12"/>
      <c r="AD24" s="12"/>
    </row>
    <row r="25" spans="1:30" x14ac:dyDescent="0.3">
      <c r="A25" s="5">
        <f>lookups!F26</f>
        <v>40749</v>
      </c>
      <c r="B25">
        <f>lookups!G26</f>
        <v>-4.6475600309837722E-3</v>
      </c>
      <c r="C25">
        <f>lookups!H26</f>
        <v>-7.1893545266790409E-3</v>
      </c>
      <c r="D25">
        <f>lookups!I26</f>
        <v>-3.898027598035405E-2</v>
      </c>
      <c r="E25">
        <f t="shared" si="0"/>
        <v>-4.3878303578389462E-2</v>
      </c>
      <c r="I25" t="s">
        <v>68</v>
      </c>
      <c r="J25" s="21">
        <f>INTERCEPT(B3:B407,D3:D407)</f>
        <v>4.8244742693049063E-4</v>
      </c>
      <c r="P25" t="s">
        <v>75</v>
      </c>
      <c r="T25" s="10" t="s">
        <v>45</v>
      </c>
      <c r="U25" s="10">
        <v>0.36694518390844305</v>
      </c>
      <c r="AC25" s="12"/>
      <c r="AD25" s="12"/>
    </row>
    <row r="26" spans="1:30" x14ac:dyDescent="0.3">
      <c r="A26" s="5">
        <f>lookups!F27</f>
        <v>40742</v>
      </c>
      <c r="B26">
        <f>lookups!G27</f>
        <v>2.786624203821653E-2</v>
      </c>
      <c r="C26">
        <f>lookups!H27</f>
        <v>7.7796562411947073E-2</v>
      </c>
      <c r="D26">
        <f>lookups!I27</f>
        <v>2.190885914595295E-2</v>
      </c>
      <c r="E26">
        <f t="shared" si="0"/>
        <v>2.3099745060548245E-2</v>
      </c>
      <c r="P26" s="22" t="s">
        <v>76</v>
      </c>
      <c r="T26" s="10" t="s">
        <v>46</v>
      </c>
      <c r="U26" s="10">
        <v>0.36537432828538707</v>
      </c>
      <c r="AC26" s="12"/>
      <c r="AD26" s="12"/>
    </row>
    <row r="27" spans="1:30" x14ac:dyDescent="0.3">
      <c r="A27" s="5">
        <f>lookups!F28</f>
        <v>40735</v>
      </c>
      <c r="B27">
        <f>lookups!G28</f>
        <v>-5.1485148514851089E-3</v>
      </c>
      <c r="C27">
        <f>lookups!H28</f>
        <v>1.4463754859364289E-2</v>
      </c>
      <c r="D27">
        <f>lookups!I28</f>
        <v>-2.0140515222482423E-2</v>
      </c>
      <c r="E27">
        <f t="shared" si="0"/>
        <v>-2.3154566744730667E-2</v>
      </c>
      <c r="P27" s="22" t="s">
        <v>77</v>
      </c>
      <c r="T27" s="10" t="s">
        <v>47</v>
      </c>
      <c r="U27" s="10">
        <v>2.8573572656029052E-2</v>
      </c>
      <c r="AC27" s="12"/>
      <c r="AD27" s="12"/>
    </row>
    <row r="28" spans="1:30" ht="15" thickBot="1" x14ac:dyDescent="0.35">
      <c r="A28" s="5">
        <f>lookups!F29</f>
        <v>40729</v>
      </c>
      <c r="B28">
        <f>lookups!G29</f>
        <v>3.4412126177795981E-2</v>
      </c>
      <c r="C28">
        <f>lookups!H29</f>
        <v>4.7927150730889052E-2</v>
      </c>
      <c r="D28">
        <f>lookups!I29</f>
        <v>3.6038859291757579E-3</v>
      </c>
      <c r="E28">
        <f t="shared" si="0"/>
        <v>2.9642745220933341E-3</v>
      </c>
      <c r="P28" s="22" t="s">
        <v>78</v>
      </c>
      <c r="T28" s="18" t="s">
        <v>48</v>
      </c>
      <c r="U28" s="18">
        <v>405</v>
      </c>
      <c r="AC28" s="12"/>
      <c r="AD28" s="12"/>
    </row>
    <row r="29" spans="1:30" x14ac:dyDescent="0.3">
      <c r="A29" s="5">
        <f>lookups!F30</f>
        <v>40721</v>
      </c>
      <c r="B29">
        <f>lookups!G30</f>
        <v>7.1083808688021111E-2</v>
      </c>
      <c r="C29">
        <f>lookups!H30</f>
        <v>5.1828980119096348E-2</v>
      </c>
      <c r="D29">
        <f>lookups!I30</f>
        <v>5.6010589889964386E-2</v>
      </c>
      <c r="E29">
        <f t="shared" si="0"/>
        <v>6.0611648878960832E-2</v>
      </c>
      <c r="P29" s="22"/>
      <c r="AC29" s="12"/>
      <c r="AD29" s="12"/>
    </row>
    <row r="30" spans="1:30" ht="15" thickBot="1" x14ac:dyDescent="0.35">
      <c r="A30" s="5">
        <f>lookups!F31</f>
        <v>40714</v>
      </c>
      <c r="B30">
        <f>lookups!G31</f>
        <v>1.3181019332160625E-3</v>
      </c>
      <c r="C30">
        <f>lookups!H31</f>
        <v>1.9006645904902426E-2</v>
      </c>
      <c r="D30">
        <f>lookups!I31</f>
        <v>-1.8992568125515258E-3</v>
      </c>
      <c r="E30">
        <f t="shared" si="0"/>
        <v>-3.0891824938066785E-3</v>
      </c>
      <c r="P30" s="22" t="s">
        <v>79</v>
      </c>
      <c r="T30" t="s">
        <v>49</v>
      </c>
      <c r="AC30" s="12"/>
      <c r="AD30" s="12"/>
    </row>
    <row r="31" spans="1:30" x14ac:dyDescent="0.3">
      <c r="A31" s="5">
        <f>lookups!F32</f>
        <v>40707</v>
      </c>
      <c r="B31">
        <f>lookups!G32</f>
        <v>2.338129496402892E-2</v>
      </c>
      <c r="C31">
        <f>lookups!H32</f>
        <v>-1.7320797576981174E-2</v>
      </c>
      <c r="D31">
        <f>lookups!I32</f>
        <v>6.6104776070069655E-4</v>
      </c>
      <c r="E31">
        <f t="shared" si="0"/>
        <v>-2.7284746322923372E-4</v>
      </c>
      <c r="P31">
        <f>LINEST($B$3:$B$407,$D$3:$D$407,1,1)</f>
        <v>0.7776986906604717</v>
      </c>
      <c r="Q31" s="1" t="s">
        <v>80</v>
      </c>
      <c r="T31" s="19"/>
      <c r="U31" s="19" t="s">
        <v>54</v>
      </c>
      <c r="V31" s="19" t="s">
        <v>55</v>
      </c>
      <c r="W31" s="19" t="s">
        <v>56</v>
      </c>
      <c r="X31" s="19" t="s">
        <v>57</v>
      </c>
      <c r="Y31" s="19" t="s">
        <v>58</v>
      </c>
      <c r="AC31" s="12"/>
      <c r="AD31" s="12"/>
    </row>
    <row r="32" spans="1:30" x14ac:dyDescent="0.3">
      <c r="A32" s="5">
        <f>lookups!F33</f>
        <v>40700</v>
      </c>
      <c r="B32">
        <f>lookups!G33</f>
        <v>-8.4707980383415642E-3</v>
      </c>
      <c r="C32">
        <f>lookups!H33</f>
        <v>-5.1046375857010308E-2</v>
      </c>
      <c r="D32">
        <f>lookups!I33</f>
        <v>-2.1665319320937806E-2</v>
      </c>
      <c r="E32">
        <f t="shared" si="0"/>
        <v>-2.4831851253031591E-2</v>
      </c>
      <c r="T32" s="10" t="s">
        <v>50</v>
      </c>
      <c r="U32" s="10">
        <v>1</v>
      </c>
      <c r="V32" s="10">
        <v>0.19071902216572478</v>
      </c>
      <c r="W32" s="10">
        <v>0.19071902216572478</v>
      </c>
      <c r="X32" s="10">
        <v>233.59574140529912</v>
      </c>
      <c r="Y32" s="10">
        <v>6.3872237231049433E-42</v>
      </c>
      <c r="AC32" s="12"/>
      <c r="AD32" s="12"/>
    </row>
    <row r="33" spans="1:30" x14ac:dyDescent="0.3">
      <c r="A33" s="5">
        <f>lookups!F34</f>
        <v>40694</v>
      </c>
      <c r="B33">
        <f>lookups!G34</f>
        <v>-3.4438226431338814E-2</v>
      </c>
      <c r="C33">
        <f>lookups!H34</f>
        <v>1.785768703336893E-2</v>
      </c>
      <c r="D33">
        <f>lookups!I34</f>
        <v>-2.3138276869620094E-2</v>
      </c>
      <c r="E33">
        <f t="shared" si="0"/>
        <v>-2.6452104556582107E-2</v>
      </c>
      <c r="P33" s="22" t="s">
        <v>79</v>
      </c>
      <c r="Q33" s="1" t="s">
        <v>84</v>
      </c>
      <c r="T33" s="10" t="s">
        <v>51</v>
      </c>
      <c r="U33" s="10">
        <v>403</v>
      </c>
      <c r="V33" s="10">
        <v>0.32902896889473654</v>
      </c>
      <c r="W33" s="10">
        <v>8.164490543293711E-4</v>
      </c>
      <c r="X33" s="10"/>
      <c r="Y33" s="10"/>
      <c r="AC33" s="12"/>
      <c r="AD33" s="12"/>
    </row>
    <row r="34" spans="1:30" ht="15" thickBot="1" x14ac:dyDescent="0.35">
      <c r="A34" s="5">
        <f>lookups!F35</f>
        <v>40686</v>
      </c>
      <c r="B34">
        <f>lookups!G35</f>
        <v>1.1319111885067549E-2</v>
      </c>
      <c r="C34">
        <f>lookups!H35</f>
        <v>6.5333415127906127E-3</v>
      </c>
      <c r="D34">
        <f>lookups!I35</f>
        <v>-7.1022727272729964E-4</v>
      </c>
      <c r="E34">
        <f t="shared" si="0"/>
        <v>-1.7812500000000298E-3</v>
      </c>
      <c r="P34">
        <f>LINEST($B$3:$B$407,$D$3:$D$407,1,1)</f>
        <v>0.7776986906604717</v>
      </c>
      <c r="Q34">
        <f t="shared" ref="Q34:Q38" si="6">LINEST($B$3:$B$407,$D$3:$D$407,1,1)</f>
        <v>0.7776986906604717</v>
      </c>
      <c r="T34" s="18" t="s">
        <v>52</v>
      </c>
      <c r="U34" s="18">
        <v>404</v>
      </c>
      <c r="V34" s="18">
        <v>0.51974799106046132</v>
      </c>
      <c r="W34" s="18"/>
      <c r="X34" s="18"/>
      <c r="Y34" s="18"/>
      <c r="AC34" s="12"/>
      <c r="AD34" s="12"/>
    </row>
    <row r="35" spans="1:30" ht="15" thickBot="1" x14ac:dyDescent="0.35">
      <c r="A35" s="5">
        <f>lookups!F36</f>
        <v>40679</v>
      </c>
      <c r="B35">
        <f>lookups!G36</f>
        <v>-1.5430775825117852E-2</v>
      </c>
      <c r="C35">
        <f>lookups!H36</f>
        <v>-1.5491469122754026E-2</v>
      </c>
      <c r="D35">
        <f>lookups!I36</f>
        <v>-3.2250452292928232E-3</v>
      </c>
      <c r="E35">
        <f t="shared" si="0"/>
        <v>-4.5475497522221055E-3</v>
      </c>
      <c r="P35">
        <f t="shared" ref="P35:P38" si="7">LINEST($B$3:$B$407,$D$3:$D$407,1,1)</f>
        <v>0.7776986906604717</v>
      </c>
      <c r="Q35">
        <f t="shared" si="6"/>
        <v>0.7776986906604717</v>
      </c>
      <c r="AC35" s="12"/>
      <c r="AD35" s="12"/>
    </row>
    <row r="36" spans="1:30" x14ac:dyDescent="0.3">
      <c r="A36" s="5">
        <f>lookups!F37</f>
        <v>40672</v>
      </c>
      <c r="B36">
        <f>lookups!G37</f>
        <v>-3.2351721277478269E-2</v>
      </c>
      <c r="C36">
        <f>lookups!H37</f>
        <v>-1.7796233130654013E-2</v>
      </c>
      <c r="D36">
        <f>lookups!I37</f>
        <v>-1.1785040854808743E-3</v>
      </c>
      <c r="E36">
        <f t="shared" si="0"/>
        <v>-2.2963544940289619E-3</v>
      </c>
      <c r="P36">
        <f t="shared" si="7"/>
        <v>0.7776986906604717</v>
      </c>
      <c r="Q36">
        <f t="shared" si="6"/>
        <v>0.7776986906604717</v>
      </c>
      <c r="T36" s="19"/>
      <c r="U36" s="19" t="s">
        <v>59</v>
      </c>
      <c r="V36" s="19" t="s">
        <v>47</v>
      </c>
      <c r="W36" s="19" t="s">
        <v>60</v>
      </c>
      <c r="X36" s="19" t="s">
        <v>61</v>
      </c>
      <c r="Y36" s="19" t="s">
        <v>62</v>
      </c>
      <c r="Z36" s="19" t="s">
        <v>63</v>
      </c>
      <c r="AA36" s="19" t="s">
        <v>64</v>
      </c>
      <c r="AB36" s="19" t="s">
        <v>65</v>
      </c>
      <c r="AC36" s="12"/>
      <c r="AD36" s="12"/>
    </row>
    <row r="37" spans="1:30" x14ac:dyDescent="0.3">
      <c r="A37" s="5">
        <f>lookups!F38</f>
        <v>40665</v>
      </c>
      <c r="B37">
        <f>lookups!G38</f>
        <v>-2.0695364238410888E-3</v>
      </c>
      <c r="C37">
        <f>lookups!H38</f>
        <v>-9.8966286855397771E-3</v>
      </c>
      <c r="D37">
        <f>lookups!I38</f>
        <v>-1.6383307573415801E-2</v>
      </c>
      <c r="E37">
        <f t="shared" si="0"/>
        <v>-1.9021638330757384E-2</v>
      </c>
      <c r="P37">
        <f t="shared" si="7"/>
        <v>0.7776986906604717</v>
      </c>
      <c r="Q37">
        <f t="shared" si="6"/>
        <v>0.7776986906604717</v>
      </c>
      <c r="T37" s="10" t="s">
        <v>53</v>
      </c>
      <c r="U37" s="10">
        <v>4.8244742693048901E-4</v>
      </c>
      <c r="V37" s="10">
        <v>1.4209035168084511E-3</v>
      </c>
      <c r="W37" s="10">
        <v>0.3395356695394306</v>
      </c>
      <c r="X37" s="10">
        <v>0.7343831050400651</v>
      </c>
      <c r="Y37" s="10">
        <v>-2.3108612308203585E-3</v>
      </c>
      <c r="Z37" s="10">
        <v>3.2757560846813361E-3</v>
      </c>
      <c r="AA37" s="10">
        <v>-2.3108612308203585E-3</v>
      </c>
      <c r="AB37" s="10">
        <v>3.2757560846813361E-3</v>
      </c>
      <c r="AC37" s="12"/>
      <c r="AD37" s="12"/>
    </row>
    <row r="38" spans="1:30" ht="15" thickBot="1" x14ac:dyDescent="0.35">
      <c r="A38" s="5">
        <f>lookups!F39</f>
        <v>40658</v>
      </c>
      <c r="B38">
        <f>lookups!G39</f>
        <v>1.5979814970563454E-2</v>
      </c>
      <c r="C38">
        <f>lookups!H39</f>
        <v>-1.6125721992553182E-3</v>
      </c>
      <c r="D38">
        <f>lookups!I39</f>
        <v>1.9861286254728959E-2</v>
      </c>
      <c r="E38">
        <f t="shared" si="0"/>
        <v>2.0847414880201857E-2</v>
      </c>
      <c r="P38">
        <f t="shared" si="7"/>
        <v>0.7776986906604717</v>
      </c>
      <c r="Q38">
        <f t="shared" si="6"/>
        <v>0.7776986906604717</v>
      </c>
      <c r="T38" s="18" t="s">
        <v>66</v>
      </c>
      <c r="U38" s="18">
        <v>0.7776986906604717</v>
      </c>
      <c r="V38" s="18">
        <v>5.0883726221890101E-2</v>
      </c>
      <c r="W38" s="18">
        <v>15.283839223352848</v>
      </c>
      <c r="X38" s="18">
        <v>6.3872237231052186E-42</v>
      </c>
      <c r="Y38" s="18">
        <v>0.67766800503483382</v>
      </c>
      <c r="Z38" s="18">
        <v>0.87772937628610959</v>
      </c>
      <c r="AA38" s="18">
        <v>0.67766800503483382</v>
      </c>
      <c r="AB38" s="18">
        <v>0.87772937628610959</v>
      </c>
      <c r="AC38" s="12"/>
      <c r="AD38" s="12"/>
    </row>
    <row r="39" spans="1:30" x14ac:dyDescent="0.3">
      <c r="A39" s="5">
        <f>lookups!F40</f>
        <v>40651</v>
      </c>
      <c r="B39">
        <f>lookups!G40</f>
        <v>5.9221658206430015E-3</v>
      </c>
      <c r="C39">
        <f>lookups!H40</f>
        <v>7.0964298050051694E-2</v>
      </c>
      <c r="D39">
        <f>lookups!I40</f>
        <v>1.3175756607841503E-2</v>
      </c>
      <c r="E39">
        <f t="shared" si="0"/>
        <v>1.3493332268625653E-2</v>
      </c>
      <c r="AC39" s="12"/>
      <c r="AD39" s="12"/>
    </row>
    <row r="40" spans="1:30" x14ac:dyDescent="0.3">
      <c r="A40" s="5">
        <f>lookups!F41</f>
        <v>40644</v>
      </c>
      <c r="B40">
        <f>lookups!G41</f>
        <v>-2.7160493827160497E-2</v>
      </c>
      <c r="C40">
        <f>lookups!H41</f>
        <v>-2.2678450868471079E-2</v>
      </c>
      <c r="D40">
        <f>lookups!I41</f>
        <v>-6.1899849218316092E-3</v>
      </c>
      <c r="E40">
        <f t="shared" si="0"/>
        <v>-7.8089834140147706E-3</v>
      </c>
      <c r="P40" s="22" t="s">
        <v>79</v>
      </c>
      <c r="Q40" s="1" t="s">
        <v>81</v>
      </c>
      <c r="R40" t="s">
        <v>82</v>
      </c>
      <c r="AC40" s="12"/>
      <c r="AD40" s="12"/>
    </row>
    <row r="41" spans="1:30" x14ac:dyDescent="0.3">
      <c r="A41" s="5">
        <f>lookups!F42</f>
        <v>40637</v>
      </c>
      <c r="B41">
        <f>lookups!G42</f>
        <v>2.3157894736842134E-2</v>
      </c>
      <c r="C41">
        <f>lookups!H42</f>
        <v>-2.7573858549686685E-2</v>
      </c>
      <c r="D41">
        <f>lookups!I42</f>
        <v>-2.1381057966423506E-3</v>
      </c>
      <c r="E41">
        <f t="shared" si="0"/>
        <v>-3.3519163763065856E-3</v>
      </c>
      <c r="I41" t="s">
        <v>70</v>
      </c>
      <c r="P41">
        <f t="array" ref="P41:Q45">LINEST($B$3:$B$407,$D$3:$D$407,1,1)</f>
        <v>0.7776986906604717</v>
      </c>
      <c r="Q41">
        <v>4.8244742693048901E-4</v>
      </c>
      <c r="AC41" s="12"/>
      <c r="AD41" s="12"/>
    </row>
    <row r="42" spans="1:30" x14ac:dyDescent="0.3">
      <c r="A42" s="5">
        <f>lookups!F43</f>
        <v>40630</v>
      </c>
      <c r="B42">
        <f>lookups!G43</f>
        <v>-5.443886097152387E-3</v>
      </c>
      <c r="C42">
        <f>lookups!H43</f>
        <v>-1.9860188949662065E-2</v>
      </c>
      <c r="D42">
        <f>lookups!I43</f>
        <v>1.4052838673412029E-2</v>
      </c>
      <c r="E42">
        <f t="shared" si="0"/>
        <v>1.4458122540753234E-2</v>
      </c>
      <c r="P42">
        <v>5.0883726221890101E-2</v>
      </c>
      <c r="Q42">
        <v>1.4209035168084511E-3</v>
      </c>
      <c r="T42" s="10"/>
      <c r="U42" s="10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x14ac:dyDescent="0.3">
      <c r="A43" s="5">
        <f>lookups!F44</f>
        <v>40623</v>
      </c>
      <c r="B43">
        <f>lookups!G44</f>
        <v>3.3318909562959742E-2</v>
      </c>
      <c r="C43">
        <f>lookups!H44</f>
        <v>6.312385335364909E-2</v>
      </c>
      <c r="D43">
        <f>lookups!I44</f>
        <v>2.7729636048526858E-2</v>
      </c>
      <c r="E43">
        <f t="shared" si="0"/>
        <v>2.9502599653379546E-2</v>
      </c>
      <c r="P43">
        <v>0.36694518390844305</v>
      </c>
      <c r="Q43">
        <v>2.8573572656029052E-2</v>
      </c>
      <c r="T43" s="10"/>
      <c r="U43" s="10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x14ac:dyDescent="0.3">
      <c r="A44" s="5">
        <f>lookups!F45</f>
        <v>40616</v>
      </c>
      <c r="B44">
        <f>lookups!G45</f>
        <v>-3.4266610948600097E-2</v>
      </c>
      <c r="C44">
        <f>lookups!H45</f>
        <v>-6.0584815820991469E-2</v>
      </c>
      <c r="D44">
        <f>lookups!I45</f>
        <v>-1.9342829394626098E-2</v>
      </c>
      <c r="E44">
        <f t="shared" si="0"/>
        <v>-2.227711233408871E-2</v>
      </c>
      <c r="I44" t="s">
        <v>71</v>
      </c>
      <c r="L44">
        <v>1.1000000000000001</v>
      </c>
      <c r="M44" t="s">
        <v>73</v>
      </c>
      <c r="P44">
        <v>233.59574140529912</v>
      </c>
      <c r="Q44">
        <v>403</v>
      </c>
      <c r="T44" s="10"/>
      <c r="U44" s="10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x14ac:dyDescent="0.3">
      <c r="A45" s="5">
        <f>lookups!F46</f>
        <v>40609</v>
      </c>
      <c r="B45">
        <f>lookups!G46</f>
        <v>-1.0339123242349049E-2</v>
      </c>
      <c r="C45">
        <f>lookups!H46</f>
        <v>-2.2249514452187879E-2</v>
      </c>
      <c r="D45">
        <f>lookups!I46</f>
        <v>-1.231015187849714E-2</v>
      </c>
      <c r="E45">
        <f t="shared" si="0"/>
        <v>-1.4541167066346856E-2</v>
      </c>
      <c r="L45">
        <v>-1E-3</v>
      </c>
      <c r="M45" t="s">
        <v>74</v>
      </c>
      <c r="P45">
        <v>0.19071902216572478</v>
      </c>
      <c r="Q45">
        <v>0.32902896889473654</v>
      </c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x14ac:dyDescent="0.3">
      <c r="A46" s="5">
        <f>lookups!F47</f>
        <v>40602</v>
      </c>
      <c r="B46">
        <f>lookups!G47</f>
        <v>-2.2635408245755811E-2</v>
      </c>
      <c r="C46">
        <f>lookups!H47</f>
        <v>3.4022445363260427E-2</v>
      </c>
      <c r="D46">
        <f>lookups!I47</f>
        <v>1.1203585147247165E-3</v>
      </c>
      <c r="E46">
        <f t="shared" si="0"/>
        <v>2.3239436619718816E-4</v>
      </c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x14ac:dyDescent="0.3">
      <c r="A47" s="5">
        <f>lookups!F48</f>
        <v>40596</v>
      </c>
      <c r="B47">
        <f>lookups!G48</f>
        <v>-1.9032513877874722E-2</v>
      </c>
      <c r="C47">
        <f>lookups!H48</f>
        <v>-6.863377720419942E-3</v>
      </c>
      <c r="D47">
        <f>lookups!I48</f>
        <v>-1.6372795969773396E-2</v>
      </c>
      <c r="E47">
        <f t="shared" si="0"/>
        <v>-1.9010075566750738E-2</v>
      </c>
      <c r="T47" s="11"/>
      <c r="U47" s="11"/>
      <c r="V47" s="11"/>
      <c r="W47" s="11"/>
      <c r="X47" s="11"/>
      <c r="Y47" s="11"/>
      <c r="Z47" s="12"/>
      <c r="AA47" s="12"/>
      <c r="AB47" s="12"/>
      <c r="AC47" s="12"/>
      <c r="AD47" s="12"/>
    </row>
    <row r="48" spans="1:30" x14ac:dyDescent="0.3">
      <c r="A48" s="5">
        <f>lookups!F49</f>
        <v>40588</v>
      </c>
      <c r="B48">
        <f>lookups!G49</f>
        <v>-1.1881188118812332E-3</v>
      </c>
      <c r="C48">
        <f>lookups!H49</f>
        <v>-1.7633838529360929E-2</v>
      </c>
      <c r="D48">
        <f>lookups!I49</f>
        <v>1.0660302307080377E-2</v>
      </c>
      <c r="E48">
        <f t="shared" si="0"/>
        <v>1.0726332537788416E-2</v>
      </c>
      <c r="T48" s="10"/>
      <c r="U48" s="10"/>
      <c r="V48" s="10"/>
      <c r="W48" s="10"/>
      <c r="X48" s="10"/>
      <c r="Y48" s="10"/>
      <c r="Z48" s="12"/>
      <c r="AA48" s="12"/>
      <c r="AB48" s="12"/>
      <c r="AC48" s="12"/>
      <c r="AD48" s="12"/>
    </row>
    <row r="49" spans="1:30" x14ac:dyDescent="0.3">
      <c r="A49" s="5">
        <f>lookups!F50</f>
        <v>40581</v>
      </c>
      <c r="B49">
        <f>lookups!G50</f>
        <v>-1.8655266226195118E-2</v>
      </c>
      <c r="C49">
        <f>lookups!H50</f>
        <v>2.988219234992134E-2</v>
      </c>
      <c r="D49">
        <f>lookups!I50</f>
        <v>1.4937424303593126E-2</v>
      </c>
      <c r="E49">
        <f t="shared" si="0"/>
        <v>1.543116673395244E-2</v>
      </c>
      <c r="T49" s="10"/>
      <c r="U49" s="10"/>
      <c r="V49" s="10"/>
      <c r="W49" s="10"/>
      <c r="X49" s="10"/>
      <c r="Y49" s="10"/>
      <c r="Z49" s="12"/>
      <c r="AA49" s="12"/>
      <c r="AB49" s="12"/>
      <c r="AC49" s="12"/>
      <c r="AD49" s="12"/>
    </row>
    <row r="50" spans="1:30" x14ac:dyDescent="0.3">
      <c r="A50" s="5">
        <f>lookups!F51</f>
        <v>40574</v>
      </c>
      <c r="B50">
        <f>lookups!G51</f>
        <v>7.7790742901593052E-4</v>
      </c>
      <c r="C50">
        <f>lookups!H51</f>
        <v>3.0928781204111643E-2</v>
      </c>
      <c r="D50">
        <f>lookups!I51</f>
        <v>2.6863444158859089E-2</v>
      </c>
      <c r="E50">
        <f t="shared" si="0"/>
        <v>2.8549788574745001E-2</v>
      </c>
      <c r="T50" s="10"/>
      <c r="U50" s="10"/>
      <c r="V50" s="10"/>
      <c r="W50" s="10"/>
      <c r="X50" s="10"/>
      <c r="Y50" s="10"/>
      <c r="Z50" s="12"/>
      <c r="AA50" s="12"/>
      <c r="AB50" s="12"/>
      <c r="AC50" s="12"/>
      <c r="AD50" s="12"/>
    </row>
    <row r="51" spans="1:30" x14ac:dyDescent="0.3">
      <c r="A51" s="5">
        <f>lookups!F52</f>
        <v>40567</v>
      </c>
      <c r="B51">
        <f>lookups!G52</f>
        <v>-9.6302003081664093E-3</v>
      </c>
      <c r="C51">
        <f>lookups!H52</f>
        <v>2.8733280881195894E-2</v>
      </c>
      <c r="D51">
        <f>lookups!I52</f>
        <v>-5.0321729087609256E-3</v>
      </c>
      <c r="E51">
        <f t="shared" si="0"/>
        <v>-6.535390199637019E-3</v>
      </c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 x14ac:dyDescent="0.3">
      <c r="A52" s="5">
        <f>lookups!F53</f>
        <v>40561</v>
      </c>
      <c r="B52">
        <f>lookups!G53</f>
        <v>-9.9160945842867287E-3</v>
      </c>
      <c r="C52">
        <f>lookups!H53</f>
        <v>-6.2463118139974079E-2</v>
      </c>
      <c r="D52">
        <f>lookups!I53</f>
        <v>-7.20720720720717E-3</v>
      </c>
      <c r="E52">
        <f t="shared" si="0"/>
        <v>-8.927927927927886E-3</v>
      </c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x14ac:dyDescent="0.3">
      <c r="A53" s="5">
        <f>lookups!F54</f>
        <v>40553</v>
      </c>
      <c r="B53">
        <f>lookups!G54</f>
        <v>-1.0566037735849099E-2</v>
      </c>
      <c r="C53">
        <f>lookups!H54</f>
        <v>3.6801370491602772E-2</v>
      </c>
      <c r="D53">
        <f>lookups!I54</f>
        <v>1.6991504247875995E-2</v>
      </c>
      <c r="E53">
        <f t="shared" si="0"/>
        <v>1.7690654672663595E-2</v>
      </c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x14ac:dyDescent="0.3">
      <c r="A54" s="5">
        <f>lookups!F55</f>
        <v>40546</v>
      </c>
      <c r="B54">
        <f>lookups!G55</f>
        <v>2.474864655839136E-2</v>
      </c>
      <c r="C54">
        <f>lookups!H55</f>
        <v>4.2013324407892662E-2</v>
      </c>
      <c r="D54">
        <f>lookups!I55</f>
        <v>1.1031578947368441E-2</v>
      </c>
      <c r="E54">
        <f t="shared" si="0"/>
        <v>1.1134736842105288E-2</v>
      </c>
    </row>
    <row r="55" spans="1:30" x14ac:dyDescent="0.3">
      <c r="A55" s="5">
        <f>lookups!F56</f>
        <v>40539</v>
      </c>
      <c r="B55">
        <f>lookups!G56</f>
        <v>-1.3729977116704784E-2</v>
      </c>
      <c r="C55">
        <f>lookups!H56</f>
        <v>-3.2092018301984231E-3</v>
      </c>
      <c r="D55">
        <f>lookups!I56</f>
        <v>1.1803389258915823E-3</v>
      </c>
      <c r="E55">
        <f t="shared" si="0"/>
        <v>2.9837281848074074E-4</v>
      </c>
    </row>
    <row r="56" spans="1:30" x14ac:dyDescent="0.3">
      <c r="A56" s="5">
        <f>lookups!F57</f>
        <v>40532</v>
      </c>
      <c r="B56">
        <f>lookups!G57</f>
        <v>1.4313346228239746E-2</v>
      </c>
      <c r="C56">
        <f>lookups!H57</f>
        <v>9.3326063949200639E-3</v>
      </c>
      <c r="D56">
        <f>lookups!I57</f>
        <v>1.0478786846140774E-2</v>
      </c>
      <c r="E56">
        <f t="shared" si="0"/>
        <v>1.0526665530754851E-2</v>
      </c>
    </row>
    <row r="57" spans="1:30" x14ac:dyDescent="0.3">
      <c r="A57" s="5">
        <f>lookups!F58</f>
        <v>40525</v>
      </c>
      <c r="B57">
        <f>lookups!G58</f>
        <v>2.052901697591801E-2</v>
      </c>
      <c r="C57">
        <f>lookups!H58</f>
        <v>1.6037977931746014E-4</v>
      </c>
      <c r="D57">
        <f>lookups!I58</f>
        <v>3.7626133059688537E-3</v>
      </c>
      <c r="E57">
        <f t="shared" si="0"/>
        <v>3.1388746365657392E-3</v>
      </c>
    </row>
    <row r="58" spans="1:30" x14ac:dyDescent="0.3">
      <c r="A58" s="5">
        <f>lookups!F59</f>
        <v>40518</v>
      </c>
      <c r="B58">
        <f>lookups!G59</f>
        <v>1.1985617259288739E-2</v>
      </c>
      <c r="C58">
        <f>lookups!H59</f>
        <v>9.814400932853861E-3</v>
      </c>
      <c r="D58">
        <f>lookups!I59</f>
        <v>1.2993762993762994E-2</v>
      </c>
      <c r="E58">
        <f t="shared" si="0"/>
        <v>1.3293139293139297E-2</v>
      </c>
    </row>
    <row r="59" spans="1:30" x14ac:dyDescent="0.3">
      <c r="A59" s="5">
        <f>lookups!F60</f>
        <v>40511</v>
      </c>
      <c r="B59">
        <f>lookups!G60</f>
        <v>7.0115433946130845E-2</v>
      </c>
      <c r="C59">
        <f>lookups!H60</f>
        <v>7.7688917904357602E-3</v>
      </c>
      <c r="D59">
        <f>lookups!I60</f>
        <v>3.4408602150537669E-2</v>
      </c>
      <c r="E59">
        <f t="shared" si="0"/>
        <v>3.6849462365591439E-2</v>
      </c>
    </row>
    <row r="60" spans="1:30" x14ac:dyDescent="0.3">
      <c r="A60" s="5">
        <f>lookups!F61</f>
        <v>40504</v>
      </c>
      <c r="B60">
        <f>lookups!G61</f>
        <v>-1.7226890756302526E-2</v>
      </c>
      <c r="C60">
        <f>lookups!H61</f>
        <v>2.6951828634641885E-2</v>
      </c>
      <c r="D60">
        <f>lookups!I61</f>
        <v>-1.2389380530973501E-2</v>
      </c>
      <c r="E60">
        <f t="shared" si="0"/>
        <v>-1.4628318584070852E-2</v>
      </c>
    </row>
    <row r="61" spans="1:30" x14ac:dyDescent="0.3">
      <c r="A61" s="5">
        <f>lookups!F62</f>
        <v>40497</v>
      </c>
      <c r="B61">
        <f>lookups!G62</f>
        <v>-1.6122364613476665E-2</v>
      </c>
      <c r="C61">
        <f>lookups!H62</f>
        <v>-4.2392683089658252E-3</v>
      </c>
      <c r="D61">
        <f>lookups!I62</f>
        <v>7.0846617074033207E-4</v>
      </c>
      <c r="E61">
        <f t="shared" si="0"/>
        <v>-2.2068721218563463E-4</v>
      </c>
    </row>
    <row r="62" spans="1:30" x14ac:dyDescent="0.3">
      <c r="A62" s="5">
        <f>lookups!F63</f>
        <v>40490</v>
      </c>
      <c r="B62">
        <f>lookups!G63</f>
        <v>-2.1440129449838093E-2</v>
      </c>
      <c r="C62">
        <f>lookups!H63</f>
        <v>-2.8693706837856311E-2</v>
      </c>
      <c r="D62">
        <f>lookups!I63</f>
        <v>-2.047189451769604E-2</v>
      </c>
      <c r="E62">
        <f t="shared" si="0"/>
        <v>-2.3519083969465646E-2</v>
      </c>
    </row>
    <row r="63" spans="1:30" x14ac:dyDescent="0.3">
      <c r="A63" s="5">
        <f>lookups!F64</f>
        <v>40483</v>
      </c>
      <c r="B63">
        <f>lookups!G64</f>
        <v>6.5146579804560324E-3</v>
      </c>
      <c r="C63">
        <f>lookups!H64</f>
        <v>5.3669035255534223E-2</v>
      </c>
      <c r="D63">
        <f>lookups!I64</f>
        <v>3.5666157577935481E-2</v>
      </c>
      <c r="E63">
        <f t="shared" si="0"/>
        <v>3.8232773335729033E-2</v>
      </c>
    </row>
    <row r="64" spans="1:30" x14ac:dyDescent="0.3">
      <c r="A64" s="5">
        <f>lookups!F65</f>
        <v>40476</v>
      </c>
      <c r="B64">
        <f>lookups!G65</f>
        <v>5.0919982884039268E-2</v>
      </c>
      <c r="C64">
        <f>lookups!H65</f>
        <v>-2.1101561716215585E-2</v>
      </c>
      <c r="D64">
        <f>lookups!I65</f>
        <v>1.169275049469288E-3</v>
      </c>
      <c r="E64">
        <f t="shared" si="0"/>
        <v>2.8620255441621687E-4</v>
      </c>
    </row>
    <row r="65" spans="1:5" x14ac:dyDescent="0.3">
      <c r="A65" s="5">
        <f>lookups!F66</f>
        <v>40469</v>
      </c>
      <c r="B65">
        <f>lookups!G66</f>
        <v>-6.3775510204081027E-3</v>
      </c>
      <c r="C65">
        <f>lookups!H66</f>
        <v>-2.3097027115321953E-2</v>
      </c>
      <c r="D65">
        <f>lookups!I66</f>
        <v>5.5168671429864672E-3</v>
      </c>
      <c r="E65">
        <f t="shared" si="0"/>
        <v>5.0685538572851144E-3</v>
      </c>
    </row>
    <row r="66" spans="1:5" x14ac:dyDescent="0.3">
      <c r="A66" s="5">
        <f>lookups!F67</f>
        <v>40462</v>
      </c>
      <c r="B66">
        <f>lookups!G67</f>
        <v>3.9787798408488E-2</v>
      </c>
      <c r="C66">
        <f>lookups!H67</f>
        <v>7.0279720279720362E-2</v>
      </c>
      <c r="D66">
        <f>lookups!I67</f>
        <v>9.956156375593616E-3</v>
      </c>
      <c r="E66">
        <f t="shared" si="0"/>
        <v>9.9517720131529798E-3</v>
      </c>
    </row>
    <row r="67" spans="1:5" x14ac:dyDescent="0.3">
      <c r="A67" s="5">
        <f>lookups!F68</f>
        <v>40455</v>
      </c>
      <c r="B67">
        <f>lookups!G68</f>
        <v>7.5723830734967358E-3</v>
      </c>
      <c r="C67">
        <f>lookups!H68</f>
        <v>4.0870546275066491E-2</v>
      </c>
      <c r="D67">
        <f>lookups!I68</f>
        <v>1.6905071521456507E-2</v>
      </c>
      <c r="E67">
        <f t="shared" si="0"/>
        <v>1.7595578673602157E-2</v>
      </c>
    </row>
    <row r="68" spans="1:5" x14ac:dyDescent="0.3">
      <c r="A68" s="5">
        <f>lookups!F69</f>
        <v>40448</v>
      </c>
      <c r="B68">
        <f>lookups!G69</f>
        <v>-1.6213847502191105E-2</v>
      </c>
      <c r="C68">
        <f>lookups!H69</f>
        <v>-3.3520928596553042E-2</v>
      </c>
      <c r="D68">
        <f>lookups!I69</f>
        <v>-1.8542555164101876E-3</v>
      </c>
      <c r="E68">
        <f t="shared" ref="E68:E131" si="8">D68*$F$3+$F$4</f>
        <v>-3.0396810680512064E-3</v>
      </c>
    </row>
    <row r="69" spans="1:5" x14ac:dyDescent="0.3">
      <c r="A69" s="5">
        <f>lookups!F70</f>
        <v>40441</v>
      </c>
      <c r="B69">
        <f>lookups!G70</f>
        <v>-1.722652885443577E-2</v>
      </c>
      <c r="C69">
        <f>lookups!H70</f>
        <v>6.1573503603300883E-2</v>
      </c>
      <c r="D69">
        <f>lookups!I70</f>
        <v>2.072489826819341E-2</v>
      </c>
      <c r="E69">
        <f t="shared" si="8"/>
        <v>2.1797388095012752E-2</v>
      </c>
    </row>
    <row r="70" spans="1:5" x14ac:dyDescent="0.3">
      <c r="A70" s="5">
        <f>lookups!F71</f>
        <v>40434</v>
      </c>
      <c r="B70">
        <f>lookups!G71</f>
        <v>5.7377049180327773E-2</v>
      </c>
      <c r="C70">
        <f>lookups!H71</f>
        <v>4.5397767194941041E-2</v>
      </c>
      <c r="D70">
        <f>lookups!I71</f>
        <v>1.4399539214745127E-2</v>
      </c>
      <c r="E70">
        <f t="shared" si="8"/>
        <v>1.4839493136219642E-2</v>
      </c>
    </row>
    <row r="71" spans="1:5" x14ac:dyDescent="0.3">
      <c r="A71" s="5">
        <f>lookups!F72</f>
        <v>40428</v>
      </c>
      <c r="B71">
        <f>lookups!G72</f>
        <v>-1.8328118015198933E-2</v>
      </c>
      <c r="C71">
        <f>lookups!H72</f>
        <v>1.792029244645774E-2</v>
      </c>
      <c r="D71">
        <f>lookups!I72</f>
        <v>5.4048836984847241E-3</v>
      </c>
      <c r="E71">
        <f t="shared" si="8"/>
        <v>4.9453720683331967E-3</v>
      </c>
    </row>
    <row r="72" spans="1:5" x14ac:dyDescent="0.3">
      <c r="A72" s="5">
        <f>lookups!F73</f>
        <v>40420</v>
      </c>
      <c r="B72">
        <f>lookups!G73</f>
        <v>1.4972776769510067E-2</v>
      </c>
      <c r="C72">
        <f>lookups!H73</f>
        <v>7.0981743903995823E-2</v>
      </c>
      <c r="D72">
        <f>lookups!I73</f>
        <v>3.765648472709069E-2</v>
      </c>
      <c r="E72">
        <f t="shared" si="8"/>
        <v>4.0422133199799759E-2</v>
      </c>
    </row>
    <row r="73" spans="1:5" x14ac:dyDescent="0.3">
      <c r="A73" s="5">
        <f>lookups!F74</f>
        <v>40413</v>
      </c>
      <c r="B73">
        <f>lookups!G74</f>
        <v>-1.2102196324518135E-2</v>
      </c>
      <c r="C73">
        <f>lookups!H74</f>
        <v>-3.2126529099221479E-2</v>
      </c>
      <c r="D73">
        <f>lookups!I74</f>
        <v>-6.2699044585988219E-3</v>
      </c>
      <c r="E73">
        <f t="shared" si="8"/>
        <v>-7.8968949044587039E-3</v>
      </c>
    </row>
    <row r="74" spans="1:5" x14ac:dyDescent="0.3">
      <c r="A74" s="5">
        <f>lookups!F75</f>
        <v>40406</v>
      </c>
      <c r="B74">
        <f>lookups!G75</f>
        <v>-1.7897091722596284E-3</v>
      </c>
      <c r="C74">
        <f>lookups!H75</f>
        <v>2.1877321885577527E-3</v>
      </c>
      <c r="D74">
        <f>lookups!I75</f>
        <v>-7.1146245059288422E-3</v>
      </c>
      <c r="E74">
        <f t="shared" si="8"/>
        <v>-8.8260869565217268E-3</v>
      </c>
    </row>
    <row r="75" spans="1:5" x14ac:dyDescent="0.3">
      <c r="A75" s="5">
        <f>lookups!F76</f>
        <v>40399</v>
      </c>
      <c r="B75">
        <f>lookups!G76</f>
        <v>-4.4871794871794754E-2</v>
      </c>
      <c r="C75">
        <f>lookups!H76</f>
        <v>-4.2261316465704676E-2</v>
      </c>
      <c r="D75">
        <f>lookups!I76</f>
        <v>-3.6374023995429376E-2</v>
      </c>
      <c r="E75">
        <f t="shared" si="8"/>
        <v>-4.1011426394972315E-2</v>
      </c>
    </row>
    <row r="76" spans="1:5" x14ac:dyDescent="0.3">
      <c r="A76" s="5">
        <f>lookups!F77</f>
        <v>40392</v>
      </c>
      <c r="B76">
        <f>lookups!G77</f>
        <v>-1.0152284263959475E-2</v>
      </c>
      <c r="C76">
        <f>lookups!H77</f>
        <v>1.103161597186135E-2</v>
      </c>
      <c r="D76">
        <f>lookups!I77</f>
        <v>1.9215838509316671E-2</v>
      </c>
      <c r="E76">
        <f t="shared" si="8"/>
        <v>2.013742236024834E-2</v>
      </c>
    </row>
    <row r="77" spans="1:5" x14ac:dyDescent="0.3">
      <c r="A77" s="5">
        <f>lookups!F78</f>
        <v>40385</v>
      </c>
      <c r="B77">
        <f>lookups!G78</f>
        <v>0</v>
      </c>
      <c r="C77">
        <f>lookups!H78</f>
        <v>-1.0363514101499167E-2</v>
      </c>
      <c r="D77">
        <f>lookups!I78</f>
        <v>-1.2600562178927543E-3</v>
      </c>
      <c r="E77">
        <f t="shared" si="8"/>
        <v>-2.3860618396820297E-3</v>
      </c>
    </row>
    <row r="78" spans="1:5" x14ac:dyDescent="0.3">
      <c r="A78" s="5">
        <f>lookups!F79</f>
        <v>40378</v>
      </c>
      <c r="B78">
        <f>lookups!G79</f>
        <v>3.6842105263157884E-2</v>
      </c>
      <c r="C78">
        <f>lookups!H79</f>
        <v>4.0199144173798593E-2</v>
      </c>
      <c r="D78">
        <f>lookups!I79</f>
        <v>3.5219747140276994E-2</v>
      </c>
      <c r="E78">
        <f t="shared" si="8"/>
        <v>3.7741721854304695E-2</v>
      </c>
    </row>
    <row r="79" spans="1:5" x14ac:dyDescent="0.3">
      <c r="A79" s="5">
        <f>lookups!F80</f>
        <v>40371</v>
      </c>
      <c r="B79">
        <f>lookups!G80</f>
        <v>2.5641025641025654E-2</v>
      </c>
      <c r="C79">
        <f>lookups!H80</f>
        <v>-3.742722484058781E-2</v>
      </c>
      <c r="D79">
        <f>lookups!I80</f>
        <v>-1.2093576526566207E-2</v>
      </c>
      <c r="E79">
        <f t="shared" si="8"/>
        <v>-1.4302934179222831E-2</v>
      </c>
    </row>
    <row r="80" spans="1:5" x14ac:dyDescent="0.3">
      <c r="A80" s="5">
        <f>lookups!F81</f>
        <v>40365</v>
      </c>
      <c r="B80">
        <f>lookups!G81</f>
        <v>4.3172219615204212E-2</v>
      </c>
      <c r="C80">
        <f>lookups!H81</f>
        <v>5.1340772818121307E-2</v>
      </c>
      <c r="D80">
        <f>lookups!I81</f>
        <v>5.6335078534031365E-2</v>
      </c>
      <c r="E80">
        <f t="shared" si="8"/>
        <v>6.0968586387434506E-2</v>
      </c>
    </row>
    <row r="81" spans="1:5" x14ac:dyDescent="0.3">
      <c r="A81" s="5">
        <f>lookups!F82</f>
        <v>40357</v>
      </c>
      <c r="B81">
        <f>lookups!G82</f>
        <v>-5.1624388072986215E-2</v>
      </c>
      <c r="C81">
        <f>lookups!H82</f>
        <v>-7.4099776389852726E-2</v>
      </c>
      <c r="D81">
        <f>lookups!I82</f>
        <v>-5.2485365611667882E-2</v>
      </c>
      <c r="E81">
        <f t="shared" si="8"/>
        <v>-5.8733902172834675E-2</v>
      </c>
    </row>
    <row r="82" spans="1:5" x14ac:dyDescent="0.3">
      <c r="A82" s="5">
        <f>lookups!F83</f>
        <v>40350</v>
      </c>
      <c r="B82">
        <f>lookups!G83</f>
        <v>-7.2254335260115612E-2</v>
      </c>
      <c r="C82">
        <f>lookups!H83</f>
        <v>-2.6899268429938155E-2</v>
      </c>
      <c r="D82">
        <f>lookups!I83</f>
        <v>-3.4578544061302674E-2</v>
      </c>
      <c r="E82">
        <f t="shared" si="8"/>
        <v>-3.9036398467432946E-2</v>
      </c>
    </row>
    <row r="83" spans="1:5" x14ac:dyDescent="0.3">
      <c r="A83" s="5">
        <f>lookups!F84</f>
        <v>40343</v>
      </c>
      <c r="B83">
        <f>lookups!G84</f>
        <v>3.0638297872340379E-2</v>
      </c>
      <c r="C83">
        <f>lookups!H84</f>
        <v>8.1119448387750953E-2</v>
      </c>
      <c r="D83">
        <f>lookups!I84</f>
        <v>2.3529411764705938E-2</v>
      </c>
      <c r="E83">
        <f t="shared" si="8"/>
        <v>2.4882352941176532E-2</v>
      </c>
    </row>
    <row r="84" spans="1:5" x14ac:dyDescent="0.3">
      <c r="A84" s="5">
        <f>lookups!F85</f>
        <v>40336</v>
      </c>
      <c r="B84">
        <f>lookups!G85</f>
        <v>-5.0804403048264604E-3</v>
      </c>
      <c r="C84">
        <f>lookups!H85</f>
        <v>-9.5609207407704785E-3</v>
      </c>
      <c r="D84">
        <f>lookups!I85</f>
        <v>2.6776726394201696E-2</v>
      </c>
      <c r="E84">
        <f t="shared" si="8"/>
        <v>2.8454399033621867E-2</v>
      </c>
    </row>
    <row r="85" spans="1:5" x14ac:dyDescent="0.3">
      <c r="A85" s="5">
        <f>lookups!F86</f>
        <v>40330</v>
      </c>
      <c r="B85">
        <f>lookups!G86</f>
        <v>-4.2319085907735975E-4</v>
      </c>
      <c r="C85">
        <f>lookups!H86</f>
        <v>-3.6024496657727479E-3</v>
      </c>
      <c r="D85">
        <f>lookups!I86</f>
        <v>-2.330154360436526E-2</v>
      </c>
      <c r="E85">
        <f t="shared" si="8"/>
        <v>-2.663169796480179E-2</v>
      </c>
    </row>
    <row r="86" spans="1:5" x14ac:dyDescent="0.3">
      <c r="A86" s="5">
        <f>lookups!F87</f>
        <v>40322</v>
      </c>
      <c r="B86">
        <f>lookups!G87</f>
        <v>-3.8649308380797373E-2</v>
      </c>
      <c r="C86">
        <f>lookups!H87</f>
        <v>6.0084015784783916E-2</v>
      </c>
      <c r="D86">
        <f>lookups!I87</f>
        <v>2.3652311027889512E-3</v>
      </c>
      <c r="E86">
        <f t="shared" si="8"/>
        <v>1.6017542130678463E-3</v>
      </c>
    </row>
    <row r="87" spans="1:5" x14ac:dyDescent="0.3">
      <c r="A87" s="5">
        <f>lookups!F88</f>
        <v>40315</v>
      </c>
      <c r="B87">
        <f>lookups!G88</f>
        <v>-6.8233510235026565E-2</v>
      </c>
      <c r="C87">
        <f>lookups!H88</f>
        <v>-4.5290662345554011E-2</v>
      </c>
      <c r="D87">
        <f>lookups!I88</f>
        <v>-4.1922386932300992E-2</v>
      </c>
      <c r="E87">
        <f t="shared" si="8"/>
        <v>-4.7114625625531099E-2</v>
      </c>
    </row>
    <row r="88" spans="1:5" x14ac:dyDescent="0.3">
      <c r="A88" s="5">
        <f>lookups!F89</f>
        <v>40308</v>
      </c>
      <c r="B88">
        <f>lookups!G89</f>
        <v>2.5660964230171078E-2</v>
      </c>
      <c r="C88">
        <f>lookups!H89</f>
        <v>7.6114913466149389E-2</v>
      </c>
      <c r="D88">
        <f>lookups!I89</f>
        <v>2.3581714506620256E-2</v>
      </c>
      <c r="E88">
        <f t="shared" si="8"/>
        <v>2.4939885957282283E-2</v>
      </c>
    </row>
    <row r="89" spans="1:5" x14ac:dyDescent="0.3">
      <c r="A89" s="5">
        <f>lookups!F90</f>
        <v>40301</v>
      </c>
      <c r="B89">
        <f>lookups!G90</f>
        <v>-7.6481149012567418E-2</v>
      </c>
      <c r="C89">
        <f>lookups!H90</f>
        <v>-9.6605229993698818E-2</v>
      </c>
      <c r="D89">
        <f>lookups!I90</f>
        <v>-6.3535161553081698E-2</v>
      </c>
      <c r="E89">
        <f t="shared" si="8"/>
        <v>-7.0888677708389872E-2</v>
      </c>
    </row>
    <row r="90" spans="1:5" x14ac:dyDescent="0.3">
      <c r="A90" s="5">
        <f>lookups!F91</f>
        <v>40294</v>
      </c>
      <c r="B90">
        <f>lookups!G91</f>
        <v>-1.346085724406656E-2</v>
      </c>
      <c r="C90">
        <f>lookups!H91</f>
        <v>-3.5990888382687894E-2</v>
      </c>
      <c r="D90">
        <f>lookups!I91</f>
        <v>-2.4629237288135649E-2</v>
      </c>
      <c r="E90">
        <f t="shared" si="8"/>
        <v>-2.8092161016949217E-2</v>
      </c>
    </row>
    <row r="91" spans="1:5" x14ac:dyDescent="0.3">
      <c r="A91" s="5">
        <f>lookups!F92</f>
        <v>40287</v>
      </c>
      <c r="B91">
        <f>lookups!G92</f>
        <v>9.2956739363604431E-3</v>
      </c>
      <c r="C91">
        <f>lookups!H92</f>
        <v>9.471759278500462E-2</v>
      </c>
      <c r="D91">
        <f>lookups!I92</f>
        <v>2.0540540540540549E-2</v>
      </c>
      <c r="E91">
        <f t="shared" si="8"/>
        <v>2.1594594594594604E-2</v>
      </c>
    </row>
    <row r="92" spans="1:5" x14ac:dyDescent="0.3">
      <c r="A92" s="5">
        <f>lookups!F93</f>
        <v>40280</v>
      </c>
      <c r="B92">
        <f>lookups!G93</f>
        <v>1.1207519884309425E-2</v>
      </c>
      <c r="C92">
        <f>lookups!H93</f>
        <v>2.3219221773336202E-2</v>
      </c>
      <c r="D92">
        <f>lookups!I93</f>
        <v>-1.618996222342209E-3</v>
      </c>
      <c r="E92">
        <f t="shared" si="8"/>
        <v>-2.7808958445764299E-3</v>
      </c>
    </row>
    <row r="93" spans="1:5" x14ac:dyDescent="0.3">
      <c r="A93" s="5">
        <f>lookups!F94</f>
        <v>40273</v>
      </c>
      <c r="B93">
        <f>lookups!G94</f>
        <v>4.0240691989469737E-2</v>
      </c>
      <c r="C93">
        <f>lookups!H94</f>
        <v>2.4663384025447717E-2</v>
      </c>
      <c r="D93">
        <f>lookups!I94</f>
        <v>1.4879050661798354E-2</v>
      </c>
      <c r="E93">
        <f t="shared" si="8"/>
        <v>1.536695572797819E-2</v>
      </c>
    </row>
    <row r="94" spans="1:5" x14ac:dyDescent="0.3">
      <c r="A94" s="5">
        <f>lookups!F95</f>
        <v>40266</v>
      </c>
      <c r="B94">
        <f>lookups!G95</f>
        <v>-1.6642011834319501E-2</v>
      </c>
      <c r="C94">
        <f>lookups!H95</f>
        <v>2.1954043462771671E-2</v>
      </c>
      <c r="D94">
        <f>lookups!I95</f>
        <v>1.0422431285740595E-2</v>
      </c>
      <c r="E94">
        <f t="shared" si="8"/>
        <v>1.0464674414314656E-2</v>
      </c>
    </row>
    <row r="95" spans="1:5" x14ac:dyDescent="0.3">
      <c r="A95" s="5">
        <f>lookups!F96</f>
        <v>40259</v>
      </c>
      <c r="B95">
        <f>lookups!G96</f>
        <v>2.2238695329873507E-3</v>
      </c>
      <c r="C95">
        <f>lookups!H96</f>
        <v>3.8908165625722864E-2</v>
      </c>
      <c r="D95">
        <f>lookups!I96</f>
        <v>5.2851182197497211E-3</v>
      </c>
      <c r="E95">
        <f t="shared" si="8"/>
        <v>4.8136300417246933E-3</v>
      </c>
    </row>
    <row r="96" spans="1:5" x14ac:dyDescent="0.3">
      <c r="A96" s="5">
        <f>lookups!F97</f>
        <v>40252</v>
      </c>
      <c r="B96">
        <f>lookups!G97</f>
        <v>1.086549269389281E-2</v>
      </c>
      <c r="C96">
        <f>lookups!H97</f>
        <v>-1.9194119248570604E-2</v>
      </c>
      <c r="D96">
        <f>lookups!I97</f>
        <v>8.6037594688112545E-3</v>
      </c>
      <c r="E96">
        <f t="shared" si="8"/>
        <v>8.4641354156923809E-3</v>
      </c>
    </row>
    <row r="97" spans="1:5" x14ac:dyDescent="0.3">
      <c r="A97" s="5">
        <f>lookups!F98</f>
        <v>40245</v>
      </c>
      <c r="B97">
        <f>lookups!G98</f>
        <v>2.3782125047947869E-2</v>
      </c>
      <c r="C97">
        <f>lookups!H98</f>
        <v>3.493941955480416E-2</v>
      </c>
      <c r="D97">
        <f>lookups!I98</f>
        <v>1.0585010868537989E-2</v>
      </c>
      <c r="E97">
        <f t="shared" si="8"/>
        <v>1.0643511955391788E-2</v>
      </c>
    </row>
    <row r="98" spans="1:5" x14ac:dyDescent="0.3">
      <c r="A98" s="5">
        <f>lookups!F99</f>
        <v>40238</v>
      </c>
      <c r="B98">
        <f>lookups!G99</f>
        <v>-2.6778882938026122E-3</v>
      </c>
      <c r="C98">
        <f>lookups!H99</f>
        <v>7.0050251256281393E-2</v>
      </c>
      <c r="D98">
        <f>lookups!I99</f>
        <v>3.1688767550702025E-2</v>
      </c>
      <c r="E98">
        <f t="shared" si="8"/>
        <v>3.3857644305772233E-2</v>
      </c>
    </row>
    <row r="99" spans="1:5" x14ac:dyDescent="0.3">
      <c r="A99" s="5">
        <f>lookups!F100</f>
        <v>40231</v>
      </c>
      <c r="B99">
        <f>lookups!G100</f>
        <v>-3.4311856652687709E-3</v>
      </c>
      <c r="C99">
        <f>lookups!H100</f>
        <v>1.4633151481160478E-2</v>
      </c>
      <c r="D99">
        <f>lookups!I100</f>
        <v>-3.5946759933936125E-3</v>
      </c>
      <c r="E99">
        <f t="shared" si="8"/>
        <v>-4.9541435927329741E-3</v>
      </c>
    </row>
    <row r="100" spans="1:5" x14ac:dyDescent="0.3">
      <c r="A100" s="5">
        <f>lookups!F101</f>
        <v>40225</v>
      </c>
      <c r="B100">
        <f>lookups!G101</f>
        <v>3.4714003944773135E-2</v>
      </c>
      <c r="C100">
        <f>lookups!H101</f>
        <v>6.4142036124794745E-3</v>
      </c>
      <c r="D100">
        <f>lookups!I101</f>
        <v>2.8682790325804564E-2</v>
      </c>
      <c r="E100">
        <f t="shared" si="8"/>
        <v>3.0551069358385023E-2</v>
      </c>
    </row>
    <row r="101" spans="1:5" x14ac:dyDescent="0.3">
      <c r="A101" s="5">
        <f>lookups!F102</f>
        <v>40217</v>
      </c>
      <c r="B101">
        <f>lookups!G102</f>
        <v>-3.1458906802987927E-3</v>
      </c>
      <c r="C101">
        <f>lookups!H102</f>
        <v>2.5144660704892168E-2</v>
      </c>
      <c r="D101">
        <f>lookups!I102</f>
        <v>1.2958088681919428E-2</v>
      </c>
      <c r="E101">
        <f t="shared" si="8"/>
        <v>1.3253897550111374E-2</v>
      </c>
    </row>
    <row r="102" spans="1:5" x14ac:dyDescent="0.3">
      <c r="A102" s="5">
        <f>lookups!F103</f>
        <v>40210</v>
      </c>
      <c r="B102">
        <f>lookups!G103</f>
        <v>-5.8639562157935332E-3</v>
      </c>
      <c r="C102">
        <f>lookups!H103</f>
        <v>1.7720434712779069E-2</v>
      </c>
      <c r="D102">
        <f>lookups!I103</f>
        <v>-6.836919364568597E-3</v>
      </c>
      <c r="E102">
        <f t="shared" si="8"/>
        <v>-8.5206113010254571E-3</v>
      </c>
    </row>
    <row r="103" spans="1:5" x14ac:dyDescent="0.3">
      <c r="A103" s="5">
        <f>lookups!F104</f>
        <v>40203</v>
      </c>
      <c r="B103">
        <f>lookups!G104</f>
        <v>-2.6636225266362359E-2</v>
      </c>
      <c r="C103">
        <f>lookups!H104</f>
        <v>-2.8754159733777044E-2</v>
      </c>
      <c r="D103">
        <f>lookups!I104</f>
        <v>-1.6707859614434127E-2</v>
      </c>
      <c r="E103">
        <f t="shared" si="8"/>
        <v>-1.9378645575877543E-2</v>
      </c>
    </row>
    <row r="104" spans="1:5" x14ac:dyDescent="0.3">
      <c r="A104" s="5">
        <f>lookups!F105</f>
        <v>40197</v>
      </c>
      <c r="B104">
        <f>lookups!G105</f>
        <v>-6.1763655837201011E-2</v>
      </c>
      <c r="C104">
        <f>lookups!H105</f>
        <v>-3.9744357898941519E-2</v>
      </c>
      <c r="D104">
        <f>lookups!I105</f>
        <v>-3.8954869358669778E-2</v>
      </c>
      <c r="E104">
        <f t="shared" si="8"/>
        <v>-4.3850356294536756E-2</v>
      </c>
    </row>
    <row r="105" spans="1:5" x14ac:dyDescent="0.3">
      <c r="A105" s="5">
        <f>lookups!F106</f>
        <v>40189</v>
      </c>
      <c r="B105">
        <f>lookups!G106</f>
        <v>6.4678404599354394E-3</v>
      </c>
      <c r="C105">
        <f>lookups!H106</f>
        <v>-2.8521536670547125E-2</v>
      </c>
      <c r="D105">
        <f>lookups!I106</f>
        <v>-8.1047969088681501E-3</v>
      </c>
      <c r="E105">
        <f t="shared" si="8"/>
        <v>-9.9152765997549651E-3</v>
      </c>
    </row>
    <row r="106" spans="1:5" x14ac:dyDescent="0.3">
      <c r="A106" s="5">
        <f>lookups!F107</f>
        <v>40182</v>
      </c>
      <c r="B106">
        <f>lookups!G107</f>
        <v>6.14605929139545E-3</v>
      </c>
      <c r="C106">
        <f>lookups!H107</f>
        <v>5.9038789948768385E-3</v>
      </c>
      <c r="D106">
        <f>lookups!I107</f>
        <v>2.8098052514291309E-2</v>
      </c>
      <c r="E106">
        <f t="shared" si="8"/>
        <v>2.9907857765720441E-2</v>
      </c>
    </row>
    <row r="107" spans="1:5" x14ac:dyDescent="0.3">
      <c r="A107" s="5">
        <f>lookups!F108</f>
        <v>40175</v>
      </c>
      <c r="B107">
        <f>lookups!G108</f>
        <v>-1.6708140774973297E-2</v>
      </c>
      <c r="C107">
        <f>lookups!H108</f>
        <v>8.1160846040333363E-3</v>
      </c>
      <c r="D107">
        <f>lookups!I108</f>
        <v>-9.2157050974369589E-3</v>
      </c>
      <c r="E107">
        <f t="shared" si="8"/>
        <v>-1.1137275607180655E-2</v>
      </c>
    </row>
    <row r="108" spans="1:5" x14ac:dyDescent="0.3">
      <c r="A108" s="5">
        <f>lookups!F109</f>
        <v>40168</v>
      </c>
      <c r="B108">
        <f>lookups!G109</f>
        <v>2.1052631578947305E-2</v>
      </c>
      <c r="C108">
        <f>lookups!H109</f>
        <v>6.9605934655653276E-2</v>
      </c>
      <c r="D108">
        <f>lookups!I109</f>
        <v>2.057411580288046E-2</v>
      </c>
      <c r="E108">
        <f t="shared" si="8"/>
        <v>2.1631527383168508E-2</v>
      </c>
    </row>
    <row r="109" spans="1:5" x14ac:dyDescent="0.3">
      <c r="A109" s="5">
        <f>lookups!F110</f>
        <v>40161</v>
      </c>
      <c r="B109">
        <f>lookups!G110</f>
        <v>1.698043558508678E-2</v>
      </c>
      <c r="C109">
        <f>lookups!H110</f>
        <v>3.9085195161885633E-3</v>
      </c>
      <c r="D109">
        <f>lookups!I110</f>
        <v>-2.7357107962872611E-3</v>
      </c>
      <c r="E109">
        <f t="shared" si="8"/>
        <v>-4.0092818759159873E-3</v>
      </c>
    </row>
    <row r="110" spans="1:5" x14ac:dyDescent="0.3">
      <c r="A110" s="5">
        <f>lookups!F111</f>
        <v>40154</v>
      </c>
      <c r="B110">
        <f>lookups!G111</f>
        <v>-4.4101433296582504E-3</v>
      </c>
      <c r="C110">
        <f>lookups!H111</f>
        <v>7.0209031434499318E-3</v>
      </c>
      <c r="D110">
        <f>lookups!I111</f>
        <v>8.8010952474075097E-4</v>
      </c>
      <c r="E110">
        <f t="shared" si="8"/>
        <v>-3.1879522785173832E-5</v>
      </c>
    </row>
    <row r="111" spans="1:5" x14ac:dyDescent="0.3">
      <c r="A111" s="5">
        <f>lookups!F112</f>
        <v>40147</v>
      </c>
      <c r="B111">
        <f>lookups!G112</f>
        <v>2.6018099547511362E-2</v>
      </c>
      <c r="C111">
        <f>lookups!H112</f>
        <v>-3.6241541931515381E-2</v>
      </c>
      <c r="D111">
        <f>lookups!I112</f>
        <v>1.3077075490390404E-2</v>
      </c>
      <c r="E111">
        <f t="shared" si="8"/>
        <v>1.3384783039429447E-2</v>
      </c>
    </row>
    <row r="112" spans="1:5" x14ac:dyDescent="0.3">
      <c r="A112" s="5">
        <f>lookups!F113</f>
        <v>40140</v>
      </c>
      <c r="B112">
        <f>lookups!G113</f>
        <v>-1.3392857142857123E-2</v>
      </c>
      <c r="C112">
        <f>lookups!H113</f>
        <v>3.3431054878362682E-3</v>
      </c>
      <c r="D112">
        <f>lookups!I113</f>
        <v>1.2895546076777647E-3</v>
      </c>
      <c r="E112">
        <f t="shared" si="8"/>
        <v>4.1851006844554131E-4</v>
      </c>
    </row>
    <row r="113" spans="1:5" x14ac:dyDescent="0.3">
      <c r="A113" s="5">
        <f>lookups!F114</f>
        <v>40133</v>
      </c>
      <c r="B113">
        <f>lookups!G114</f>
        <v>4.1090773253641922E-3</v>
      </c>
      <c r="C113">
        <f>lookups!H114</f>
        <v>-2.2178636089318027E-2</v>
      </c>
      <c r="D113">
        <f>lookups!I114</f>
        <v>-1.6835016835017003E-3</v>
      </c>
      <c r="E113">
        <f t="shared" si="8"/>
        <v>-2.8518518518518706E-3</v>
      </c>
    </row>
    <row r="114" spans="1:5" x14ac:dyDescent="0.3">
      <c r="A114" s="5">
        <f>lookups!F115</f>
        <v>40126</v>
      </c>
      <c r="B114">
        <f>lookups!G115</f>
        <v>3.8804811796662786E-2</v>
      </c>
      <c r="C114">
        <f>lookups!H115</f>
        <v>5.2007830273530571E-2</v>
      </c>
      <c r="D114">
        <f>lookups!I115</f>
        <v>2.3203972033640757E-2</v>
      </c>
      <c r="E114">
        <f t="shared" si="8"/>
        <v>2.4524369237004833E-2</v>
      </c>
    </row>
    <row r="115" spans="1:5" x14ac:dyDescent="0.3">
      <c r="A115" s="5">
        <f>lookups!F116</f>
        <v>40119</v>
      </c>
      <c r="B115">
        <f>lookups!G116</f>
        <v>2.8332003192338424E-2</v>
      </c>
      <c r="C115">
        <f>lookups!H116</f>
        <v>3.0982381497845296E-2</v>
      </c>
      <c r="D115">
        <f>lookups!I116</f>
        <v>3.448637316561836E-2</v>
      </c>
      <c r="E115">
        <f t="shared" si="8"/>
        <v>3.6935010482180196E-2</v>
      </c>
    </row>
    <row r="116" spans="1:5" x14ac:dyDescent="0.3">
      <c r="A116" s="5">
        <f>lookups!F117</f>
        <v>40112</v>
      </c>
      <c r="B116">
        <f>lookups!G117</f>
        <v>-1.0268562401263885E-2</v>
      </c>
      <c r="C116">
        <f>lookups!H117</f>
        <v>-7.5678128466269992E-2</v>
      </c>
      <c r="D116">
        <f>lookups!I117</f>
        <v>-4.1783848935315351E-2</v>
      </c>
      <c r="E116">
        <f t="shared" si="8"/>
        <v>-4.6962233828846893E-2</v>
      </c>
    </row>
    <row r="117" spans="1:5" x14ac:dyDescent="0.3">
      <c r="A117" s="5">
        <f>lookups!F118</f>
        <v>40105</v>
      </c>
      <c r="B117">
        <f>lookups!G118</f>
        <v>5.7644110275689178E-2</v>
      </c>
      <c r="C117">
        <f>lookups!H118</f>
        <v>8.4477008037618345E-2</v>
      </c>
      <c r="D117">
        <f>lookups!I118</f>
        <v>-7.4768218522580001E-3</v>
      </c>
      <c r="E117">
        <f t="shared" si="8"/>
        <v>-9.2245040374838022E-3</v>
      </c>
    </row>
    <row r="118" spans="1:5" x14ac:dyDescent="0.3">
      <c r="A118" s="5">
        <f>lookups!F119</f>
        <v>40098</v>
      </c>
      <c r="B118">
        <f>lookups!G119</f>
        <v>3.6812472932005257E-2</v>
      </c>
      <c r="C118">
        <f>lookups!H119</f>
        <v>-1.2686244871518152E-2</v>
      </c>
      <c r="D118">
        <f>lookups!I119</f>
        <v>1.5180649731808521E-2</v>
      </c>
      <c r="E118">
        <f t="shared" si="8"/>
        <v>1.5698714704989375E-2</v>
      </c>
    </row>
    <row r="119" spans="1:5" x14ac:dyDescent="0.3">
      <c r="A119" s="5">
        <f>lookups!F120</f>
        <v>40091</v>
      </c>
      <c r="B119">
        <f>lookups!G120</f>
        <v>2.3946784922394639E-2</v>
      </c>
      <c r="C119">
        <f>lookups!H120</f>
        <v>3.0083968192181485E-2</v>
      </c>
      <c r="D119">
        <f>lookups!I120</f>
        <v>4.6605232496557632E-2</v>
      </c>
      <c r="E119">
        <f t="shared" si="8"/>
        <v>5.0265755746213399E-2</v>
      </c>
    </row>
    <row r="120" spans="1:5" x14ac:dyDescent="0.3">
      <c r="A120" s="5">
        <f>lookups!F121</f>
        <v>40084</v>
      </c>
      <c r="B120">
        <f>lookups!G121</f>
        <v>-2.338674750974444E-2</v>
      </c>
      <c r="C120">
        <f>lookups!H121</f>
        <v>1.3926477221470447E-2</v>
      </c>
      <c r="D120">
        <f>lookups!I121</f>
        <v>-1.8811057992101459E-2</v>
      </c>
      <c r="E120">
        <f t="shared" si="8"/>
        <v>-2.1692163791311607E-2</v>
      </c>
    </row>
    <row r="121" spans="1:5" x14ac:dyDescent="0.3">
      <c r="A121" s="5">
        <f>lookups!F122</f>
        <v>40077</v>
      </c>
      <c r="B121">
        <f>lookups!G122</f>
        <v>1.1831726555652917E-2</v>
      </c>
      <c r="C121">
        <f>lookups!H122</f>
        <v>-1.4338112704234657E-2</v>
      </c>
      <c r="D121">
        <f>lookups!I122</f>
        <v>-2.1259281863493067E-2</v>
      </c>
      <c r="E121">
        <f t="shared" si="8"/>
        <v>-2.4385210049842378E-2</v>
      </c>
    </row>
    <row r="122" spans="1:5" x14ac:dyDescent="0.3">
      <c r="A122" s="5">
        <f>lookups!F123</f>
        <v>40070</v>
      </c>
      <c r="B122">
        <f>lookups!G123</f>
        <v>1.6028495102404249E-2</v>
      </c>
      <c r="C122">
        <f>lookups!H123</f>
        <v>7.471779251030275E-2</v>
      </c>
      <c r="D122">
        <f>lookups!I123</f>
        <v>2.3422860712054964E-2</v>
      </c>
      <c r="E122">
        <f t="shared" si="8"/>
        <v>2.4765146783260462E-2</v>
      </c>
    </row>
    <row r="123" spans="1:5" x14ac:dyDescent="0.3">
      <c r="A123" s="5">
        <f>lookups!F124</f>
        <v>40064</v>
      </c>
      <c r="B123">
        <f>lookups!G124</f>
        <v>9.4382022471910503E-3</v>
      </c>
      <c r="C123">
        <f>lookups!H124</f>
        <v>1.0806568461724345E-2</v>
      </c>
      <c r="D123">
        <f>lookups!I124</f>
        <v>2.6611093299134438E-2</v>
      </c>
      <c r="E123">
        <f t="shared" si="8"/>
        <v>2.8272202629047883E-2</v>
      </c>
    </row>
    <row r="124" spans="1:5" x14ac:dyDescent="0.3">
      <c r="A124" s="5">
        <f>lookups!F125</f>
        <v>40056</v>
      </c>
      <c r="B124">
        <f>lookups!G125</f>
        <v>-2.2421524663677446E-3</v>
      </c>
      <c r="C124">
        <f>lookups!H125</f>
        <v>1.5721368968435779E-3</v>
      </c>
      <c r="D124">
        <f>lookups!I125</f>
        <v>-1.2766406414855538E-2</v>
      </c>
      <c r="E124">
        <f t="shared" si="8"/>
        <v>-1.5043047056341092E-2</v>
      </c>
    </row>
    <row r="125" spans="1:5" x14ac:dyDescent="0.3">
      <c r="A125" s="5">
        <f>lookups!F126</f>
        <v>40049</v>
      </c>
      <c r="B125">
        <f>lookups!G126</f>
        <v>1.0879419764279329E-2</v>
      </c>
      <c r="C125">
        <f>lookups!H126</f>
        <v>4.8608579414265579E-3</v>
      </c>
      <c r="D125">
        <f>lookups!I126</f>
        <v>3.9190763690287525E-3</v>
      </c>
      <c r="E125">
        <f t="shared" si="8"/>
        <v>3.3109840059316279E-3</v>
      </c>
    </row>
    <row r="126" spans="1:5" x14ac:dyDescent="0.3">
      <c r="A126" s="5">
        <f>lookups!F127</f>
        <v>40042</v>
      </c>
      <c r="B126">
        <f>lookups!G127</f>
        <v>3.6167214654767479E-2</v>
      </c>
      <c r="C126">
        <f>lookups!H127</f>
        <v>1.4673242909987817E-2</v>
      </c>
      <c r="D126">
        <f>lookups!I127</f>
        <v>2.1642679363705227E-2</v>
      </c>
      <c r="E126">
        <f t="shared" si="8"/>
        <v>2.280694730007575E-2</v>
      </c>
    </row>
    <row r="127" spans="1:5" x14ac:dyDescent="0.3">
      <c r="A127" s="5">
        <f>lookups!F128</f>
        <v>40035</v>
      </c>
      <c r="B127">
        <f>lookups!G128</f>
        <v>5.6683986773735208E-3</v>
      </c>
      <c r="C127">
        <f>lookups!H128</f>
        <v>7.641175374293283E-3</v>
      </c>
      <c r="D127">
        <f>lookups!I128</f>
        <v>-3.9879284328519565E-3</v>
      </c>
      <c r="E127">
        <f t="shared" si="8"/>
        <v>-5.3867212761371528E-3</v>
      </c>
    </row>
    <row r="128" spans="1:5" x14ac:dyDescent="0.3">
      <c r="A128" s="5">
        <f>lookups!F129</f>
        <v>40028</v>
      </c>
      <c r="B128">
        <f>lookups!G129</f>
        <v>1.893043066729896E-3</v>
      </c>
      <c r="C128">
        <f>lookups!H129</f>
        <v>1.296331256686176E-2</v>
      </c>
      <c r="D128">
        <f>lookups!I129</f>
        <v>2.4174853736615494E-2</v>
      </c>
      <c r="E128">
        <f t="shared" si="8"/>
        <v>2.5592339110277043E-2</v>
      </c>
    </row>
    <row r="129" spans="1:5" x14ac:dyDescent="0.3">
      <c r="A129" s="5">
        <f>lookups!F130</f>
        <v>40021</v>
      </c>
      <c r="B129">
        <f>lookups!G130</f>
        <v>2.8476506881821889E-3</v>
      </c>
      <c r="C129">
        <f>lookups!H130</f>
        <v>2.1272493573264797E-2</v>
      </c>
      <c r="D129">
        <f>lookups!I130</f>
        <v>7.6751946607341234E-3</v>
      </c>
      <c r="E129">
        <f t="shared" si="8"/>
        <v>7.4427141268075371E-3</v>
      </c>
    </row>
    <row r="130" spans="1:5" x14ac:dyDescent="0.3">
      <c r="A130" s="5">
        <f>lookups!F131</f>
        <v>40014</v>
      </c>
      <c r="B130">
        <f>lookups!G131</f>
        <v>-3.4814475492441509E-2</v>
      </c>
      <c r="C130">
        <f>lookups!H131</f>
        <v>5.4343406965713381E-2</v>
      </c>
      <c r="D130">
        <f>lookups!I131</f>
        <v>4.1714947856315278E-2</v>
      </c>
      <c r="E130">
        <f t="shared" si="8"/>
        <v>4.4886442641946807E-2</v>
      </c>
    </row>
    <row r="131" spans="1:5" x14ac:dyDescent="0.3">
      <c r="A131" s="5">
        <f>lookups!F132</f>
        <v>40007</v>
      </c>
      <c r="B131">
        <f>lookups!G132</f>
        <v>8.4990059642146981E-2</v>
      </c>
      <c r="C131">
        <f>lookups!H132</f>
        <v>9.5457244655582044E-2</v>
      </c>
      <c r="D131">
        <f>lookups!I132</f>
        <v>7.0188492063492022E-2</v>
      </c>
      <c r="E131">
        <f t="shared" si="8"/>
        <v>7.6207341269841231E-2</v>
      </c>
    </row>
    <row r="132" spans="1:5" x14ac:dyDescent="0.3">
      <c r="A132" s="5">
        <f>lookups!F133</f>
        <v>40000</v>
      </c>
      <c r="B132">
        <f>lookups!G133</f>
        <v>-4.1904761904761854E-2</v>
      </c>
      <c r="C132">
        <f>lookups!H133</f>
        <v>-1.0721104420619826E-2</v>
      </c>
      <c r="D132">
        <f>lookups!I133</f>
        <v>-2.0646101530240501E-2</v>
      </c>
      <c r="E132">
        <f t="shared" ref="E132:E195" si="9">D132*$F$3+$F$4</f>
        <v>-2.3710711683264555E-2</v>
      </c>
    </row>
    <row r="133" spans="1:5" x14ac:dyDescent="0.3">
      <c r="A133" s="5">
        <f>lookups!F134</f>
        <v>39993</v>
      </c>
      <c r="B133">
        <f>lookups!G134</f>
        <v>9.5328884652047541E-4</v>
      </c>
      <c r="C133">
        <f>lookups!H134</f>
        <v>-1.6963834548473215E-2</v>
      </c>
      <c r="D133">
        <f>lookups!I134</f>
        <v>-2.2090261282660326E-2</v>
      </c>
      <c r="E133">
        <f t="shared" si="9"/>
        <v>-2.5299287410926363E-2</v>
      </c>
    </row>
    <row r="134" spans="1:5" x14ac:dyDescent="0.3">
      <c r="A134" s="5">
        <f>lookups!F135</f>
        <v>39986</v>
      </c>
      <c r="B134">
        <f>lookups!G135</f>
        <v>-3.0050855293573677E-2</v>
      </c>
      <c r="C134">
        <f>lookups!H135</f>
        <v>2.1231109472908186E-2</v>
      </c>
      <c r="D134">
        <f>lookups!I135</f>
        <v>-2.1332069210712565E-3</v>
      </c>
      <c r="E134">
        <f t="shared" si="9"/>
        <v>-3.3465276131783824E-3</v>
      </c>
    </row>
    <row r="135" spans="1:5" x14ac:dyDescent="0.3">
      <c r="A135" s="5">
        <f>lookups!F136</f>
        <v>39979</v>
      </c>
      <c r="B135">
        <f>lookups!G136</f>
        <v>3.196564885496174E-2</v>
      </c>
      <c r="C135">
        <f>lookups!H136</f>
        <v>1.8316943172434482E-2</v>
      </c>
      <c r="D135">
        <f>lookups!I136</f>
        <v>-2.6534379326257629E-2</v>
      </c>
      <c r="E135">
        <f t="shared" si="9"/>
        <v>-3.0187817258883396E-2</v>
      </c>
    </row>
    <row r="136" spans="1:5" x14ac:dyDescent="0.3">
      <c r="A136" s="5">
        <f>lookups!F137</f>
        <v>39972</v>
      </c>
      <c r="B136">
        <f>lookups!G137</f>
        <v>5.37958773252891E-2</v>
      </c>
      <c r="C136">
        <f>lookups!H137</f>
        <v>-5.3233830845771012E-2</v>
      </c>
      <c r="D136">
        <f>lookups!I137</f>
        <v>5.5684454756380966E-3</v>
      </c>
      <c r="E136">
        <f t="shared" si="9"/>
        <v>5.1252900232019068E-3</v>
      </c>
    </row>
    <row r="137" spans="1:5" x14ac:dyDescent="0.3">
      <c r="A137" s="5">
        <f>lookups!F138</f>
        <v>39965</v>
      </c>
      <c r="B137">
        <f>lookups!G138</f>
        <v>5.9669685668620194E-2</v>
      </c>
      <c r="C137">
        <f>lookups!H138</f>
        <v>6.5263476680799334E-2</v>
      </c>
      <c r="D137">
        <f>lookups!I138</f>
        <v>2.1811284969179747E-2</v>
      </c>
      <c r="E137">
        <f t="shared" si="9"/>
        <v>2.2992413466097723E-2</v>
      </c>
    </row>
    <row r="138" spans="1:5" x14ac:dyDescent="0.3">
      <c r="A138" s="5">
        <f>lookups!F139</f>
        <v>39959</v>
      </c>
      <c r="B138">
        <f>lookups!G139</f>
        <v>5.7464788732394342E-2</v>
      </c>
      <c r="C138">
        <f>lookups!H139</f>
        <v>0.10861171730736958</v>
      </c>
      <c r="D138">
        <f>lookups!I139</f>
        <v>3.9428289797930054E-2</v>
      </c>
      <c r="E138">
        <f t="shared" si="9"/>
        <v>4.2371118777723059E-2</v>
      </c>
    </row>
    <row r="139" spans="1:5" x14ac:dyDescent="0.3">
      <c r="A139" s="5">
        <f>lookups!F140</f>
        <v>39951</v>
      </c>
      <c r="B139">
        <f>lookups!G140</f>
        <v>-1.6620498614958488E-2</v>
      </c>
      <c r="C139">
        <f>lookups!H140</f>
        <v>6.7193011926758187E-4</v>
      </c>
      <c r="D139">
        <f>lookups!I140</f>
        <v>3.4619188921859688E-3</v>
      </c>
      <c r="E139">
        <f t="shared" si="9"/>
        <v>2.808110781404566E-3</v>
      </c>
    </row>
    <row r="140" spans="1:5" x14ac:dyDescent="0.3">
      <c r="A140" s="5">
        <f>lookups!F141</f>
        <v>39944</v>
      </c>
      <c r="B140">
        <f>lookups!G141</f>
        <v>4.0945790080738224E-2</v>
      </c>
      <c r="C140">
        <f>lookups!H141</f>
        <v>-5.237185609678445E-2</v>
      </c>
      <c r="D140">
        <f>lookups!I141</f>
        <v>-4.5888875781526492E-2</v>
      </c>
      <c r="E140">
        <f t="shared" si="9"/>
        <v>-5.1477763359679143E-2</v>
      </c>
    </row>
    <row r="141" spans="1:5" x14ac:dyDescent="0.3">
      <c r="A141" s="5">
        <f>lookups!F142</f>
        <v>39937</v>
      </c>
      <c r="B141">
        <f>lookups!G142</f>
        <v>-4.0398450470392942E-2</v>
      </c>
      <c r="C141">
        <f>lookups!H142</f>
        <v>1.5272727272727278E-2</v>
      </c>
      <c r="D141">
        <f>lookups!I142</f>
        <v>5.7905902907774878E-2</v>
      </c>
      <c r="E141">
        <f t="shared" si="9"/>
        <v>6.2696493198552375E-2</v>
      </c>
    </row>
    <row r="142" spans="1:5" x14ac:dyDescent="0.3">
      <c r="A142" s="5">
        <f>lookups!F143</f>
        <v>39930</v>
      </c>
      <c r="B142">
        <f>lookups!G143</f>
        <v>-3.2137118371719411E-2</v>
      </c>
      <c r="C142">
        <f>lookups!H143</f>
        <v>2.6970954356846474E-2</v>
      </c>
      <c r="D142">
        <f>lookups!I143</f>
        <v>1.4175420832805851E-2</v>
      </c>
      <c r="E142">
        <f t="shared" si="9"/>
        <v>1.4592962916086437E-2</v>
      </c>
    </row>
    <row r="143" spans="1:5" x14ac:dyDescent="0.3">
      <c r="A143" s="5">
        <f>lookups!F144</f>
        <v>39923</v>
      </c>
      <c r="B143">
        <f>lookups!G144</f>
        <v>8.9264877479579993E-2</v>
      </c>
      <c r="C143">
        <f>lookups!H144</f>
        <v>3.9156877447304745E-3</v>
      </c>
      <c r="D143">
        <f>lookups!I144</f>
        <v>-4.7864970399294051E-3</v>
      </c>
      <c r="E143">
        <f t="shared" si="9"/>
        <v>-6.2651467439223457E-3</v>
      </c>
    </row>
    <row r="144" spans="1:5" x14ac:dyDescent="0.3">
      <c r="A144" s="5">
        <f>lookups!F145</f>
        <v>39916</v>
      </c>
      <c r="B144">
        <f>lookups!G145</f>
        <v>-2.391799544419124E-2</v>
      </c>
      <c r="C144">
        <f>lookups!H145</f>
        <v>3.2160976868174346E-2</v>
      </c>
      <c r="D144">
        <f>lookups!I145</f>
        <v>1.4828071072478544E-2</v>
      </c>
      <c r="E144">
        <f t="shared" si="9"/>
        <v>1.53108781797264E-2</v>
      </c>
    </row>
    <row r="145" spans="1:5" x14ac:dyDescent="0.3">
      <c r="A145" s="5">
        <f>lookups!F146</f>
        <v>39909</v>
      </c>
      <c r="B145">
        <f>lookups!G146</f>
        <v>4.8984468339307072E-2</v>
      </c>
      <c r="C145">
        <f>lookups!H146</f>
        <v>3.0848329048843222E-2</v>
      </c>
      <c r="D145">
        <f>lookups!I146</f>
        <v>1.8354595157511207E-2</v>
      </c>
      <c r="E145">
        <f t="shared" si="9"/>
        <v>1.9190054673262329E-2</v>
      </c>
    </row>
    <row r="146" spans="1:5" x14ac:dyDescent="0.3">
      <c r="A146" s="5">
        <f>lookups!F147</f>
        <v>39902</v>
      </c>
      <c r="B146">
        <f>lookups!G147</f>
        <v>3.3971587399629223E-2</v>
      </c>
      <c r="C146">
        <f>lookups!H147</f>
        <v>8.554657428791379E-2</v>
      </c>
      <c r="D146">
        <f>lookups!I147</f>
        <v>3.2526881720429938E-2</v>
      </c>
      <c r="E146">
        <f t="shared" si="9"/>
        <v>3.4779569892472932E-2</v>
      </c>
    </row>
    <row r="147" spans="1:5" x14ac:dyDescent="0.3">
      <c r="A147" s="5">
        <f>lookups!F148</f>
        <v>39895</v>
      </c>
      <c r="B147">
        <f>lookups!G148</f>
        <v>6.3033486539724279E-2</v>
      </c>
      <c r="C147">
        <f>lookups!H148</f>
        <v>5.1821862348178184E-2</v>
      </c>
      <c r="D147">
        <f>lookups!I148</f>
        <v>6.3921063921063892E-2</v>
      </c>
      <c r="E147">
        <f t="shared" si="9"/>
        <v>6.9313170313170289E-2</v>
      </c>
    </row>
    <row r="148" spans="1:5" x14ac:dyDescent="0.3">
      <c r="A148" s="5">
        <f>lookups!F149</f>
        <v>39888</v>
      </c>
      <c r="B148">
        <f>lookups!G149</f>
        <v>2.4209818426361884E-2</v>
      </c>
      <c r="C148">
        <f>lookups!H149</f>
        <v>5.8949624866023578E-2</v>
      </c>
      <c r="D148">
        <f>lookups!I149</f>
        <v>1.5243902439024556E-2</v>
      </c>
      <c r="E148">
        <f t="shared" si="9"/>
        <v>1.5768292682927013E-2</v>
      </c>
    </row>
    <row r="149" spans="1:5" x14ac:dyDescent="0.3">
      <c r="A149" s="5">
        <f>lookups!F150</f>
        <v>39881</v>
      </c>
      <c r="B149">
        <f>lookups!G150</f>
        <v>9.0175953079178778E-2</v>
      </c>
      <c r="C149">
        <f>lookups!H150</f>
        <v>0.12463837994214085</v>
      </c>
      <c r="D149">
        <f>lookups!I150</f>
        <v>0.10402308062189446</v>
      </c>
      <c r="E149">
        <f t="shared" si="9"/>
        <v>0.11342538868408392</v>
      </c>
    </row>
    <row r="150" spans="1:5" x14ac:dyDescent="0.3">
      <c r="A150" s="5">
        <f>lookups!F151</f>
        <v>39874</v>
      </c>
      <c r="B150">
        <f>lookups!G151</f>
        <v>-5.4091539528432687E-2</v>
      </c>
      <c r="C150">
        <f>lookups!H151</f>
        <v>-4.4899838821091477E-2</v>
      </c>
      <c r="D150">
        <f>lookups!I151</f>
        <v>-6.7692767483562483E-2</v>
      </c>
      <c r="E150">
        <f t="shared" si="9"/>
        <v>-7.546204423191874E-2</v>
      </c>
    </row>
    <row r="151" spans="1:5" x14ac:dyDescent="0.3">
      <c r="A151" s="5">
        <f>lookups!F152</f>
        <v>39867</v>
      </c>
      <c r="B151">
        <f>lookups!G152</f>
        <v>-0.10267579340385814</v>
      </c>
      <c r="C151">
        <f>lookups!H152</f>
        <v>-2.0744081172491581E-2</v>
      </c>
      <c r="D151">
        <f>lookups!I152</f>
        <v>-4.5091324200913198E-2</v>
      </c>
      <c r="E151">
        <f t="shared" si="9"/>
        <v>-5.0600456621004521E-2</v>
      </c>
    </row>
    <row r="152" spans="1:5" x14ac:dyDescent="0.3">
      <c r="A152" s="5">
        <f>lookups!F153</f>
        <v>39861</v>
      </c>
      <c r="B152">
        <f>lookups!G153</f>
        <v>-5.0797401063201388E-2</v>
      </c>
      <c r="C152">
        <f>lookups!H153</f>
        <v>-8.0257154707590164E-2</v>
      </c>
      <c r="D152">
        <f>lookups!I153</f>
        <v>-6.4477372847416878E-2</v>
      </c>
      <c r="E152">
        <f t="shared" si="9"/>
        <v>-7.1925110132158576E-2</v>
      </c>
    </row>
    <row r="153" spans="1:5" x14ac:dyDescent="0.3">
      <c r="A153" s="5">
        <f>lookups!F154</f>
        <v>39853</v>
      </c>
      <c r="B153">
        <f>lookups!G154</f>
        <v>-2.8686173264486518E-2</v>
      </c>
      <c r="C153">
        <f>lookups!H154</f>
        <v>-5.568158383171852E-3</v>
      </c>
      <c r="D153">
        <f>lookups!I154</f>
        <v>-4.8520259113425723E-2</v>
      </c>
      <c r="E153">
        <f t="shared" si="9"/>
        <v>-5.4372285024768298E-2</v>
      </c>
    </row>
    <row r="154" spans="1:5" x14ac:dyDescent="0.3">
      <c r="A154" s="5">
        <f>lookups!F155</f>
        <v>39846</v>
      </c>
      <c r="B154">
        <f>lookups!G155</f>
        <v>0.14973614775725591</v>
      </c>
      <c r="C154">
        <f>lookups!H155</f>
        <v>0.10631987223363003</v>
      </c>
      <c r="D154">
        <f>lookups!I155</f>
        <v>5.0013336889837286E-2</v>
      </c>
      <c r="E154">
        <f t="shared" si="9"/>
        <v>5.401467057882102E-2</v>
      </c>
    </row>
    <row r="155" spans="1:5" x14ac:dyDescent="0.3">
      <c r="A155" s="5">
        <f>lookups!F156</f>
        <v>39839</v>
      </c>
      <c r="B155">
        <f>lookups!G156</f>
        <v>-5.9016393442622855E-3</v>
      </c>
      <c r="C155">
        <f>lookups!H156</f>
        <v>2.0132666123588848E-2</v>
      </c>
      <c r="D155">
        <f>lookups!I156</f>
        <v>-3.3231423634188487E-3</v>
      </c>
      <c r="E155">
        <f t="shared" si="9"/>
        <v>-4.6554565997607338E-3</v>
      </c>
    </row>
    <row r="156" spans="1:5" x14ac:dyDescent="0.3">
      <c r="A156" s="5">
        <f>lookups!F157</f>
        <v>39833</v>
      </c>
      <c r="B156">
        <f>lookups!G157</f>
        <v>-0.12757437070938218</v>
      </c>
      <c r="C156">
        <f>lookups!H157</f>
        <v>7.3185962283002545E-2</v>
      </c>
      <c r="D156">
        <f>lookups!I157</f>
        <v>-2.2987012987012934E-2</v>
      </c>
      <c r="E156">
        <f t="shared" si="9"/>
        <v>-2.6285714285714232E-2</v>
      </c>
    </row>
    <row r="157" spans="1:5" x14ac:dyDescent="0.3">
      <c r="A157" s="5">
        <f>lookups!F158</f>
        <v>39825</v>
      </c>
      <c r="B157">
        <f>lookups!G158</f>
        <v>9.8209127671866972E-3</v>
      </c>
      <c r="C157">
        <f>lookups!H158</f>
        <v>-9.1043251220342944E-2</v>
      </c>
      <c r="D157">
        <f>lookups!I158</f>
        <v>-4.5138888888888895E-2</v>
      </c>
      <c r="E157">
        <f t="shared" si="9"/>
        <v>-5.065277777777779E-2</v>
      </c>
    </row>
    <row r="158" spans="1:5" x14ac:dyDescent="0.3">
      <c r="A158" s="5">
        <f>lookups!F159</f>
        <v>39818</v>
      </c>
      <c r="B158">
        <f>lookups!G159</f>
        <v>-3.9933444259567519E-2</v>
      </c>
      <c r="C158">
        <f>lookups!H159</f>
        <v>-1.9261273510084035E-3</v>
      </c>
      <c r="D158">
        <f>lookups!I159</f>
        <v>-4.1711229946524125E-2</v>
      </c>
      <c r="E158">
        <f t="shared" si="9"/>
        <v>-4.6882352941176542E-2</v>
      </c>
    </row>
    <row r="159" spans="1:5" x14ac:dyDescent="0.3">
      <c r="A159" s="5">
        <f>lookups!F160</f>
        <v>39811</v>
      </c>
      <c r="B159">
        <f>lookups!G160</f>
        <v>6.3089622641509441E-2</v>
      </c>
      <c r="C159">
        <f>lookups!H160</f>
        <v>5.7639304973037771E-2</v>
      </c>
      <c r="D159">
        <f>lookups!I160</f>
        <v>6.6539923954372623E-2</v>
      </c>
      <c r="E159">
        <f t="shared" si="9"/>
        <v>7.2193916349809886E-2</v>
      </c>
    </row>
    <row r="160" spans="1:5" x14ac:dyDescent="0.3">
      <c r="A160" s="5">
        <f>lookups!F161</f>
        <v>39804</v>
      </c>
      <c r="B160">
        <f>lookups!G161</f>
        <v>0</v>
      </c>
      <c r="C160">
        <f>lookups!H161</f>
        <v>-4.6612589969153413E-2</v>
      </c>
      <c r="D160">
        <f>lookups!I161</f>
        <v>-1.164975573092813E-2</v>
      </c>
      <c r="E160">
        <f t="shared" si="9"/>
        <v>-1.3814731304020944E-2</v>
      </c>
    </row>
    <row r="161" spans="1:5" x14ac:dyDescent="0.3">
      <c r="A161" s="5">
        <f>lookups!F162</f>
        <v>39797</v>
      </c>
      <c r="B161">
        <f>lookups!G162</f>
        <v>-1.2230634828188749E-2</v>
      </c>
      <c r="C161">
        <f>lookups!H162</f>
        <v>-8.4126818039133536E-2</v>
      </c>
      <c r="D161">
        <f>lookups!I162</f>
        <v>-1.0011262670504104E-3</v>
      </c>
      <c r="E161">
        <f t="shared" si="9"/>
        <v>-2.1012388937554517E-3</v>
      </c>
    </row>
    <row r="162" spans="1:5" x14ac:dyDescent="0.3">
      <c r="A162" s="5">
        <f>lookups!F163</f>
        <v>39790</v>
      </c>
      <c r="B162">
        <f>lookups!G163</f>
        <v>-2.5539160045402909E-2</v>
      </c>
      <c r="C162">
        <f>lookups!H163</f>
        <v>4.5394880770072102E-2</v>
      </c>
      <c r="D162">
        <f>lookups!I163</f>
        <v>1.2159594680177247E-2</v>
      </c>
      <c r="E162">
        <f t="shared" si="9"/>
        <v>1.2375554148194974E-2</v>
      </c>
    </row>
    <row r="163" spans="1:5" x14ac:dyDescent="0.3">
      <c r="A163" s="5">
        <f>lookups!F164</f>
        <v>39783</v>
      </c>
      <c r="B163">
        <f>lookups!G164</f>
        <v>-1.7289459007250346E-2</v>
      </c>
      <c r="C163">
        <f>lookups!H164</f>
        <v>1.4312659491845183E-2</v>
      </c>
      <c r="D163">
        <f>lookups!I164</f>
        <v>-2.3983187044133981E-2</v>
      </c>
      <c r="E163">
        <f t="shared" si="9"/>
        <v>-2.7381505748547381E-2</v>
      </c>
    </row>
    <row r="164" spans="1:5" x14ac:dyDescent="0.3">
      <c r="A164" s="5">
        <f>lookups!F165</f>
        <v>39776</v>
      </c>
      <c r="B164">
        <f>lookups!G165</f>
        <v>2.7507163323782259E-2</v>
      </c>
      <c r="C164">
        <f>lookups!H165</f>
        <v>0.12227617980326227</v>
      </c>
      <c r="D164">
        <f>lookups!I165</f>
        <v>0.13291316526610636</v>
      </c>
      <c r="E164">
        <f t="shared" si="9"/>
        <v>0.145204481792717</v>
      </c>
    </row>
    <row r="165" spans="1:5" x14ac:dyDescent="0.3">
      <c r="A165" s="5">
        <f>lookups!F166</f>
        <v>39769</v>
      </c>
      <c r="B165">
        <f>lookups!G166</f>
        <v>-1.2450481041313095E-2</v>
      </c>
      <c r="C165">
        <f>lookups!H166</f>
        <v>-8.4890610756608961E-2</v>
      </c>
      <c r="D165">
        <f>lookups!I166</f>
        <v>-8.2026227822062162E-2</v>
      </c>
      <c r="E165">
        <f t="shared" si="9"/>
        <v>-9.1228850604268386E-2</v>
      </c>
    </row>
    <row r="166" spans="1:5" x14ac:dyDescent="0.3">
      <c r="A166" s="5">
        <f>lookups!F167</f>
        <v>39762</v>
      </c>
      <c r="B166">
        <f>lookups!G167</f>
        <v>-6.7053854276663119E-2</v>
      </c>
      <c r="C166">
        <f>lookups!H167</f>
        <v>-8.143186100062802E-2</v>
      </c>
      <c r="D166">
        <f>lookups!I167</f>
        <v>-7.7123872804935933E-2</v>
      </c>
      <c r="E166">
        <f t="shared" si="9"/>
        <v>-8.5836260085429536E-2</v>
      </c>
    </row>
    <row r="167" spans="1:5" x14ac:dyDescent="0.3">
      <c r="A167" s="5">
        <f>lookups!F168</f>
        <v>39755</v>
      </c>
      <c r="B167">
        <f>lookups!G168</f>
        <v>-3.7112353838332501E-2</v>
      </c>
      <c r="C167">
        <f>lookups!H168</f>
        <v>-8.6964831804281287E-2</v>
      </c>
      <c r="D167">
        <f>lookups!I168</f>
        <v>-3.0595813204508819E-2</v>
      </c>
      <c r="E167">
        <f t="shared" si="9"/>
        <v>-3.4655394524959707E-2</v>
      </c>
    </row>
    <row r="168" spans="1:5" x14ac:dyDescent="0.3">
      <c r="A168" s="5">
        <f>lookups!F169</f>
        <v>39748</v>
      </c>
      <c r="B168">
        <f>lookups!G169</f>
        <v>1.7063081695967004E-2</v>
      </c>
      <c r="C168">
        <f>lookups!H169</f>
        <v>0.11639816494185422</v>
      </c>
      <c r="D168">
        <f>lookups!I169</f>
        <v>0.11247600767754308</v>
      </c>
      <c r="E168">
        <f t="shared" si="9"/>
        <v>0.12272360844529739</v>
      </c>
    </row>
    <row r="169" spans="1:5" x14ac:dyDescent="0.3">
      <c r="A169" s="5">
        <f>lookups!F170</f>
        <v>39741</v>
      </c>
      <c r="B169">
        <f>lookups!G170</f>
        <v>-8.2542694497153637E-2</v>
      </c>
      <c r="C169">
        <f>lookups!H170</f>
        <v>-1.0556317956296843E-2</v>
      </c>
      <c r="D169">
        <f>lookups!I170</f>
        <v>-6.6196678217230159E-2</v>
      </c>
      <c r="E169">
        <f t="shared" si="9"/>
        <v>-7.3816346038953179E-2</v>
      </c>
    </row>
    <row r="170" spans="1:5" x14ac:dyDescent="0.3">
      <c r="A170" s="5">
        <f>lookups!F171</f>
        <v>39734</v>
      </c>
      <c r="B170">
        <f>lookups!G171</f>
        <v>0.11298838437169995</v>
      </c>
      <c r="C170">
        <f>lookups!H171</f>
        <v>6.2672615253877564E-3</v>
      </c>
      <c r="D170">
        <f>lookups!I171</f>
        <v>5.3101799421165205E-2</v>
      </c>
      <c r="E170">
        <f t="shared" si="9"/>
        <v>5.7411979363281726E-2</v>
      </c>
    </row>
    <row r="171" spans="1:5" x14ac:dyDescent="0.3">
      <c r="A171" s="5">
        <f>lookups!F172</f>
        <v>39727</v>
      </c>
      <c r="B171">
        <f>lookups!G172</f>
        <v>-0.18291630716134591</v>
      </c>
      <c r="C171">
        <f>lookups!H172</f>
        <v>-2.859866539561445E-3</v>
      </c>
      <c r="D171">
        <f>lookups!I172</f>
        <v>-0.197920872022608</v>
      </c>
      <c r="E171">
        <f t="shared" si="9"/>
        <v>-0.2187129592248688</v>
      </c>
    </row>
    <row r="172" spans="1:5" x14ac:dyDescent="0.3">
      <c r="A172" s="5">
        <f>lookups!F173</f>
        <v>39720</v>
      </c>
      <c r="B172">
        <f>lookups!G173</f>
        <v>-3.9370078740157452E-2</v>
      </c>
      <c r="C172">
        <f>lookups!H173</f>
        <v>-0.24302437459910201</v>
      </c>
      <c r="D172">
        <f>lookups!I173</f>
        <v>-8.6904432771173226E-2</v>
      </c>
      <c r="E172">
        <f t="shared" si="9"/>
        <v>-9.6594876048290562E-2</v>
      </c>
    </row>
    <row r="173" spans="1:5" x14ac:dyDescent="0.3">
      <c r="A173" s="5">
        <f>lookups!F174</f>
        <v>39713</v>
      </c>
      <c r="B173">
        <f>lookups!G174</f>
        <v>8.889891696750897E-2</v>
      </c>
      <c r="C173">
        <f>lookups!H174</f>
        <v>-8.9900758902510175E-2</v>
      </c>
      <c r="D173">
        <f>lookups!I174</f>
        <v>-2.6379542395693116E-2</v>
      </c>
      <c r="E173">
        <f t="shared" si="9"/>
        <v>-3.0017496635262431E-2</v>
      </c>
    </row>
    <row r="174" spans="1:5" x14ac:dyDescent="0.3">
      <c r="A174" s="5">
        <f>lookups!F175</f>
        <v>39706</v>
      </c>
      <c r="B174">
        <f>lookups!G175</f>
        <v>-8.9190300041101456E-2</v>
      </c>
      <c r="C174">
        <f>lookups!H175</f>
        <v>-5.3917846047635505E-2</v>
      </c>
      <c r="D174">
        <f>lookups!I175</f>
        <v>-9.9493648396552399E-3</v>
      </c>
      <c r="E174">
        <f t="shared" si="9"/>
        <v>-1.1944301323620767E-2</v>
      </c>
    </row>
    <row r="175" spans="1:5" x14ac:dyDescent="0.3">
      <c r="A175" s="5">
        <f>lookups!F176</f>
        <v>39699</v>
      </c>
      <c r="B175">
        <f>lookups!G176</f>
        <v>7.7025232403718391E-2</v>
      </c>
      <c r="C175">
        <f>lookups!H176</f>
        <v>-7.0163050455771009E-2</v>
      </c>
      <c r="D175">
        <f>lookups!I176</f>
        <v>1.3413755851638414E-2</v>
      </c>
      <c r="E175">
        <f t="shared" si="9"/>
        <v>1.3755131436802258E-2</v>
      </c>
    </row>
    <row r="176" spans="1:5" x14ac:dyDescent="0.3">
      <c r="A176" s="5">
        <f>lookups!F177</f>
        <v>39693</v>
      </c>
      <c r="B176">
        <f>lookups!G177</f>
        <v>-6.0316139767054883E-2</v>
      </c>
      <c r="C176">
        <f>lookups!H177</f>
        <v>-5.5191654536632669E-2</v>
      </c>
      <c r="D176">
        <f>lookups!I177</f>
        <v>-3.3918942424769574E-2</v>
      </c>
      <c r="E176">
        <f t="shared" si="9"/>
        <v>-3.8310836667246537E-2</v>
      </c>
    </row>
    <row r="177" spans="1:5" x14ac:dyDescent="0.3">
      <c r="A177" s="5">
        <f>lookups!F178</f>
        <v>39685</v>
      </c>
      <c r="B177">
        <f>lookups!G178</f>
        <v>-1.9575856443719432E-2</v>
      </c>
      <c r="C177">
        <f>lookups!H178</f>
        <v>-4.1060835175061081E-2</v>
      </c>
      <c r="D177">
        <f>lookups!I178</f>
        <v>-6.5664420252288828E-3</v>
      </c>
      <c r="E177">
        <f t="shared" si="9"/>
        <v>-8.2230862277517715E-3</v>
      </c>
    </row>
    <row r="178" spans="1:5" x14ac:dyDescent="0.3">
      <c r="A178" s="5">
        <f>lookups!F179</f>
        <v>39678</v>
      </c>
      <c r="B178">
        <f>lookups!G179</f>
        <v>4.9180327868852871E-3</v>
      </c>
      <c r="C178">
        <f>lookups!H179</f>
        <v>5.9677041890943737E-3</v>
      </c>
      <c r="D178">
        <f>lookups!I179</f>
        <v>-4.0444023750107472E-3</v>
      </c>
      <c r="E178">
        <f t="shared" si="9"/>
        <v>-5.4488426125118223E-3</v>
      </c>
    </row>
    <row r="179" spans="1:5" x14ac:dyDescent="0.3">
      <c r="A179" s="5">
        <f>lookups!F180</f>
        <v>39671</v>
      </c>
      <c r="B179">
        <f>lookups!G180</f>
        <v>-1.1345218800648345E-2</v>
      </c>
      <c r="C179">
        <f>lookups!H180</f>
        <v>3.6506973923589946E-2</v>
      </c>
      <c r="D179">
        <f>lookups!I180</f>
        <v>6.2343060005195161E-3</v>
      </c>
      <c r="E179">
        <f t="shared" si="9"/>
        <v>5.8577366005714681E-3</v>
      </c>
    </row>
    <row r="180" spans="1:5" x14ac:dyDescent="0.3">
      <c r="A180" s="5">
        <f>lookups!F181</f>
        <v>39664</v>
      </c>
      <c r="B180">
        <f>lookups!G181</f>
        <v>0.10573476702508958</v>
      </c>
      <c r="C180">
        <f>lookups!H181</f>
        <v>8.2305066946705113E-2</v>
      </c>
      <c r="D180">
        <f>lookups!I181</f>
        <v>2.5392879339429988E-2</v>
      </c>
      <c r="E180">
        <f t="shared" si="9"/>
        <v>2.6932167273372987E-2</v>
      </c>
    </row>
    <row r="181" spans="1:5" x14ac:dyDescent="0.3">
      <c r="A181" s="5">
        <f>lookups!F182</f>
        <v>39657</v>
      </c>
      <c r="B181">
        <f>lookups!G182</f>
        <v>-2.7450980392156821E-2</v>
      </c>
      <c r="C181">
        <f>lookups!H182</f>
        <v>-3.3677934927379805E-2</v>
      </c>
      <c r="D181">
        <f>lookups!I182</f>
        <v>5.4454561685413272E-3</v>
      </c>
      <c r="E181">
        <f t="shared" si="9"/>
        <v>4.9900017853954605E-3</v>
      </c>
    </row>
    <row r="182" spans="1:5" x14ac:dyDescent="0.3">
      <c r="A182" s="5">
        <f>lookups!F183</f>
        <v>39650</v>
      </c>
      <c r="B182">
        <f>lookups!G183</f>
        <v>1.1458792419568002E-2</v>
      </c>
      <c r="C182">
        <f>lookups!H183</f>
        <v>-1.836633046943106E-2</v>
      </c>
      <c r="D182">
        <f>lookups!I183</f>
        <v>-4.0010669511870087E-3</v>
      </c>
      <c r="E182">
        <f t="shared" si="9"/>
        <v>-5.4011736463057099E-3</v>
      </c>
    </row>
    <row r="183" spans="1:5" x14ac:dyDescent="0.3">
      <c r="A183" s="5">
        <f>lookups!F184</f>
        <v>39643</v>
      </c>
      <c r="B183">
        <f>lookups!G184</f>
        <v>2.4379232505643465E-2</v>
      </c>
      <c r="C183">
        <f>lookups!H184</f>
        <v>-4.3017159199237362E-2</v>
      </c>
      <c r="D183">
        <f>lookups!I184</f>
        <v>1.7275687409551342E-2</v>
      </c>
      <c r="E183">
        <f t="shared" si="9"/>
        <v>1.8003256150506478E-2</v>
      </c>
    </row>
    <row r="184" spans="1:5" x14ac:dyDescent="0.3">
      <c r="A184" s="5">
        <f>lookups!F185</f>
        <v>39636</v>
      </c>
      <c r="B184">
        <f>lookups!G185</f>
        <v>-2.8082492321193531E-2</v>
      </c>
      <c r="C184">
        <f>lookups!H185</f>
        <v>1.4445451798126412E-2</v>
      </c>
      <c r="D184">
        <f>lookups!I185</f>
        <v>-1.9510464703795697E-2</v>
      </c>
      <c r="E184">
        <f t="shared" si="9"/>
        <v>-2.2461511174175268E-2</v>
      </c>
    </row>
    <row r="185" spans="1:5" x14ac:dyDescent="0.3">
      <c r="A185" s="5">
        <f>lookups!F186</f>
        <v>39629</v>
      </c>
      <c r="B185">
        <f>lookups!G186</f>
        <v>-5.9818481848184793E-2</v>
      </c>
      <c r="C185">
        <f>lookups!H186</f>
        <v>1.8135654697135255E-4</v>
      </c>
      <c r="D185">
        <f>lookups!I186</f>
        <v>-9.57400087834861E-3</v>
      </c>
      <c r="E185">
        <f t="shared" si="9"/>
        <v>-1.1531400966183471E-2</v>
      </c>
    </row>
    <row r="186" spans="1:5" x14ac:dyDescent="0.3">
      <c r="A186" s="5">
        <f>lookups!F187</f>
        <v>39622</v>
      </c>
      <c r="B186">
        <f>lookups!G187</f>
        <v>-2.139685102947118E-2</v>
      </c>
      <c r="C186">
        <f>lookups!H187</f>
        <v>-2.9567053854276781E-2</v>
      </c>
      <c r="D186">
        <f>lookups!I187</f>
        <v>-3.0816378649868092E-2</v>
      </c>
      <c r="E186">
        <f t="shared" si="9"/>
        <v>-3.4898016514854906E-2</v>
      </c>
    </row>
    <row r="187" spans="1:5" x14ac:dyDescent="0.3">
      <c r="A187" s="5">
        <f>lookups!F188</f>
        <v>39615</v>
      </c>
      <c r="B187">
        <f>lookups!G188</f>
        <v>-2.8627450980392172E-2</v>
      </c>
      <c r="C187">
        <f>lookups!H188</f>
        <v>1.6821760916249234E-2</v>
      </c>
      <c r="D187">
        <f>lookups!I188</f>
        <v>-2.8691913345460549E-2</v>
      </c>
      <c r="E187">
        <f t="shared" si="9"/>
        <v>-3.2561104680006607E-2</v>
      </c>
    </row>
    <row r="188" spans="1:5" x14ac:dyDescent="0.3">
      <c r="A188" s="5">
        <f>lookups!F189</f>
        <v>39608</v>
      </c>
      <c r="B188">
        <f>lookups!G189</f>
        <v>5.7213930348258661E-2</v>
      </c>
      <c r="C188">
        <f>lookups!H189</f>
        <v>-7.1452309737454339E-2</v>
      </c>
      <c r="D188">
        <f>lookups!I189</f>
        <v>-1.0737589824068347E-3</v>
      </c>
      <c r="E188">
        <f t="shared" si="9"/>
        <v>-2.181134880647518E-3</v>
      </c>
    </row>
    <row r="189" spans="1:5" x14ac:dyDescent="0.3">
      <c r="A189" s="5">
        <f>lookups!F190</f>
        <v>39601</v>
      </c>
      <c r="B189">
        <f>lookups!G190</f>
        <v>-2.9376257545271647E-2</v>
      </c>
      <c r="C189">
        <f>lookups!H190</f>
        <v>-1.6505965026965198E-2</v>
      </c>
      <c r="D189">
        <f>lookups!I190</f>
        <v>-2.8876233255795369E-2</v>
      </c>
      <c r="E189">
        <f t="shared" si="9"/>
        <v>-3.2763856581374907E-2</v>
      </c>
    </row>
    <row r="190" spans="1:5" x14ac:dyDescent="0.3">
      <c r="A190" s="5">
        <f>lookups!F191</f>
        <v>39595</v>
      </c>
      <c r="B190">
        <f>lookups!G191</f>
        <v>9.7521332791548968E-3</v>
      </c>
      <c r="C190">
        <f>lookups!H191</f>
        <v>4.1827468785471084E-2</v>
      </c>
      <c r="D190">
        <f>lookups!I191</f>
        <v>1.9628690602764422E-2</v>
      </c>
      <c r="E190">
        <f t="shared" si="9"/>
        <v>2.0591559663040864E-2</v>
      </c>
    </row>
    <row r="191" spans="1:5" x14ac:dyDescent="0.3">
      <c r="A191" s="5">
        <f>lookups!F192</f>
        <v>39587</v>
      </c>
      <c r="B191">
        <f>lookups!G192</f>
        <v>-6.4614215127327984E-2</v>
      </c>
      <c r="C191">
        <f>lookups!H192</f>
        <v>-3.4361812900750861E-2</v>
      </c>
      <c r="D191">
        <f>lookups!I192</f>
        <v>-3.5116792929292949E-2</v>
      </c>
      <c r="E191">
        <f t="shared" si="9"/>
        <v>-3.9628472222222245E-2</v>
      </c>
    </row>
    <row r="192" spans="1:5" x14ac:dyDescent="0.3">
      <c r="A192" s="5">
        <f>lookups!F193</f>
        <v>39580</v>
      </c>
      <c r="B192">
        <f>lookups!G193</f>
        <v>2.4133904242895968E-2</v>
      </c>
      <c r="C192">
        <f>lookups!H193</f>
        <v>2.2756571941034708E-2</v>
      </c>
      <c r="D192">
        <f>lookups!I193</f>
        <v>2.7070838061274142E-2</v>
      </c>
      <c r="E192">
        <f t="shared" si="9"/>
        <v>2.8777921867401558E-2</v>
      </c>
    </row>
    <row r="193" spans="1:5" x14ac:dyDescent="0.3">
      <c r="A193" s="5">
        <f>lookups!F194</f>
        <v>39573</v>
      </c>
      <c r="B193">
        <f>lookups!G194</f>
        <v>5.0860719874805385E-3</v>
      </c>
      <c r="C193">
        <f>lookups!H194</f>
        <v>1.386599988634425E-2</v>
      </c>
      <c r="D193">
        <f>lookups!I194</f>
        <v>-1.8456642800318276E-2</v>
      </c>
      <c r="E193">
        <f t="shared" si="9"/>
        <v>-2.1302307080350105E-2</v>
      </c>
    </row>
    <row r="194" spans="1:5" x14ac:dyDescent="0.3">
      <c r="A194" s="5">
        <f>lookups!F195</f>
        <v>39566</v>
      </c>
      <c r="B194">
        <f>lookups!G195</f>
        <v>-1.9562715765247471E-2</v>
      </c>
      <c r="C194">
        <f>lookups!H195</f>
        <v>6.6032592233597906E-2</v>
      </c>
      <c r="D194">
        <f>lookups!I195</f>
        <v>1.3627933231191014E-2</v>
      </c>
      <c r="E194">
        <f t="shared" si="9"/>
        <v>1.3990726554310117E-2</v>
      </c>
    </row>
    <row r="195" spans="1:5" x14ac:dyDescent="0.3">
      <c r="A195" s="5">
        <f>lookups!F196</f>
        <v>39559</v>
      </c>
      <c r="B195">
        <f>lookups!G196</f>
        <v>-5.7208237986269483E-3</v>
      </c>
      <c r="C195">
        <f>lookups!H196</f>
        <v>5.3952241093091484E-2</v>
      </c>
      <c r="D195">
        <f>lookups!I196</f>
        <v>8.1294203723274519E-3</v>
      </c>
      <c r="E195">
        <f t="shared" si="9"/>
        <v>7.9423624095601962E-3</v>
      </c>
    </row>
    <row r="196" spans="1:5" x14ac:dyDescent="0.3">
      <c r="A196" s="5">
        <f>lookups!F197</f>
        <v>39552</v>
      </c>
      <c r="B196">
        <f>lookups!G197</f>
        <v>6.0679611650485438E-2</v>
      </c>
      <c r="C196">
        <f>lookups!H197</f>
        <v>9.4479385045422859E-2</v>
      </c>
      <c r="D196">
        <f>lookups!I197</f>
        <v>3.8234301147873066E-2</v>
      </c>
      <c r="E196">
        <f t="shared" ref="E196:E259" si="10">D196*$F$3+$F$4</f>
        <v>4.1057731262660373E-2</v>
      </c>
    </row>
    <row r="197" spans="1:5" x14ac:dyDescent="0.3">
      <c r="A197" s="5">
        <f>lookups!F198</f>
        <v>39545</v>
      </c>
      <c r="B197">
        <f>lookups!G198</f>
        <v>-3.0207924676343648E-2</v>
      </c>
      <c r="C197">
        <f>lookups!H198</f>
        <v>-3.8823213326168733E-2</v>
      </c>
      <c r="D197">
        <f>lookups!I198</f>
        <v>-2.5657894736842025E-2</v>
      </c>
      <c r="E197">
        <f t="shared" si="10"/>
        <v>-2.9223684210526232E-2</v>
      </c>
    </row>
    <row r="198" spans="1:5" x14ac:dyDescent="0.3">
      <c r="A198" s="5">
        <f>lookups!F199</f>
        <v>39538</v>
      </c>
      <c r="B198">
        <f>lookups!G199</f>
        <v>4.4672131147540983E-2</v>
      </c>
      <c r="C198">
        <f>lookups!H199</f>
        <v>7.0463042853034091E-2</v>
      </c>
      <c r="D198">
        <f>lookups!I199</f>
        <v>4.0917651087142626E-2</v>
      </c>
      <c r="E198">
        <f t="shared" si="10"/>
        <v>4.4009416195856889E-2</v>
      </c>
    </row>
    <row r="199" spans="1:5" x14ac:dyDescent="0.3">
      <c r="A199" s="5">
        <f>lookups!F200</f>
        <v>39531</v>
      </c>
      <c r="B199">
        <f>lookups!G200</f>
        <v>-4.3512348098784903E-2</v>
      </c>
      <c r="C199">
        <f>lookups!H200</f>
        <v>7.3065349895841347E-2</v>
      </c>
      <c r="D199">
        <f>lookups!I200</f>
        <v>-4.3467143952953648E-3</v>
      </c>
      <c r="E199">
        <f t="shared" si="10"/>
        <v>-5.7813858348249019E-3</v>
      </c>
    </row>
    <row r="200" spans="1:5" x14ac:dyDescent="0.3">
      <c r="A200" s="5">
        <f>lookups!F201</f>
        <v>39524</v>
      </c>
      <c r="B200">
        <f>lookups!G201</f>
        <v>4.3780687397708684E-2</v>
      </c>
      <c r="C200">
        <f>lookups!H201</f>
        <v>5.2627304474945333E-2</v>
      </c>
      <c r="D200">
        <f>lookups!I201</f>
        <v>2.4090075936108974E-2</v>
      </c>
      <c r="E200">
        <f t="shared" si="10"/>
        <v>2.5499083529719874E-2</v>
      </c>
    </row>
    <row r="201" spans="1:5" x14ac:dyDescent="0.3">
      <c r="A201" s="5">
        <f>lookups!F202</f>
        <v>39517</v>
      </c>
      <c r="B201">
        <f>lookups!G202</f>
        <v>3.2840722495895668E-3</v>
      </c>
      <c r="C201">
        <f>lookups!H202</f>
        <v>3.5663218100765372E-2</v>
      </c>
      <c r="D201">
        <f>lookups!I202</f>
        <v>-6.97775839511666E-4</v>
      </c>
      <c r="E201">
        <f t="shared" si="10"/>
        <v>-1.7675534234628328E-3</v>
      </c>
    </row>
    <row r="202" spans="1:5" x14ac:dyDescent="0.3">
      <c r="A202" s="5">
        <f>lookups!F203</f>
        <v>39510</v>
      </c>
      <c r="B202">
        <f>lookups!G203</f>
        <v>2.4390243902438952E-2</v>
      </c>
      <c r="C202">
        <f>lookups!H203</f>
        <v>-2.2205773501110311E-2</v>
      </c>
      <c r="D202">
        <f>lookups!I203</f>
        <v>-3.077183193845634E-2</v>
      </c>
      <c r="E202">
        <f t="shared" si="10"/>
        <v>-3.4849015132301979E-2</v>
      </c>
    </row>
    <row r="203" spans="1:5" x14ac:dyDescent="0.3">
      <c r="A203" s="5">
        <f>lookups!F204</f>
        <v>39503</v>
      </c>
      <c r="B203">
        <f>lookups!G204</f>
        <v>-1.6949152542372885E-2</v>
      </c>
      <c r="C203">
        <f>lookups!H204</f>
        <v>4.6565673954208957E-2</v>
      </c>
      <c r="D203">
        <f>lookups!I204</f>
        <v>-1.3263263263263174E-2</v>
      </c>
      <c r="E203">
        <f t="shared" si="10"/>
        <v>-1.5589589589589493E-2</v>
      </c>
    </row>
    <row r="204" spans="1:5" x14ac:dyDescent="0.3">
      <c r="A204" s="5">
        <f>lookups!F205</f>
        <v>39497</v>
      </c>
      <c r="B204">
        <f>lookups!G205</f>
        <v>-2.2626262626262574E-2</v>
      </c>
      <c r="C204">
        <f>lookups!H205</f>
        <v>-4.1498226218958725E-2</v>
      </c>
      <c r="D204">
        <f>lookups!I205</f>
        <v>3.5998325659271041E-3</v>
      </c>
      <c r="E204">
        <f t="shared" si="10"/>
        <v>2.9598158225198146E-3</v>
      </c>
    </row>
    <row r="205" spans="1:5" x14ac:dyDescent="0.3">
      <c r="A205" s="5">
        <f>lookups!F206</f>
        <v>39489</v>
      </c>
      <c r="B205">
        <f>lookups!G206</f>
        <v>-4.8250904704463604E-3</v>
      </c>
      <c r="C205">
        <f>lookups!H206</f>
        <v>-6.801048836447169E-3</v>
      </c>
      <c r="D205">
        <f>lookups!I206</f>
        <v>1.5558578473048786E-2</v>
      </c>
      <c r="E205">
        <f t="shared" si="10"/>
        <v>1.6114436320353667E-2</v>
      </c>
    </row>
    <row r="206" spans="1:5" x14ac:dyDescent="0.3">
      <c r="A206" s="5">
        <f>lookups!F207</f>
        <v>39482</v>
      </c>
      <c r="B206">
        <f>lookups!G207</f>
        <v>-6.1863447755563954E-2</v>
      </c>
      <c r="C206">
        <f>lookups!H207</f>
        <v>-6.1808118081180856E-2</v>
      </c>
      <c r="D206">
        <f>lookups!I207</f>
        <v>-4.6685038093694203E-2</v>
      </c>
      <c r="E206">
        <f t="shared" si="10"/>
        <v>-5.2353541903063627E-2</v>
      </c>
    </row>
    <row r="207" spans="1:5" x14ac:dyDescent="0.3">
      <c r="A207" s="5">
        <f>lookups!F208</f>
        <v>39475</v>
      </c>
      <c r="B207">
        <f>lookups!G208</f>
        <v>-7.566248256624819E-2</v>
      </c>
      <c r="C207">
        <f>lookups!H208</f>
        <v>2.8788358114520837E-2</v>
      </c>
      <c r="D207">
        <f>lookups!I208</f>
        <v>4.9149659863945587E-2</v>
      </c>
      <c r="E207">
        <f t="shared" si="10"/>
        <v>5.306462585034015E-2</v>
      </c>
    </row>
    <row r="208" spans="1:5" x14ac:dyDescent="0.3">
      <c r="A208" s="5">
        <f>lookups!F209</f>
        <v>39469</v>
      </c>
      <c r="B208">
        <f>lookups!G209</f>
        <v>-2.087682672233776E-3</v>
      </c>
      <c r="C208">
        <f>lookups!H209</f>
        <v>-0.19429044797043274</v>
      </c>
      <c r="D208">
        <f>lookups!I209</f>
        <v>7.4530968902594905E-3</v>
      </c>
      <c r="E208">
        <f t="shared" si="10"/>
        <v>7.1984065792854409E-3</v>
      </c>
    </row>
    <row r="209" spans="1:5" x14ac:dyDescent="0.3">
      <c r="A209" s="5">
        <f>lookups!F210</f>
        <v>39461</v>
      </c>
      <c r="B209">
        <f>lookups!G210</f>
        <v>-2.6752455130375979E-2</v>
      </c>
      <c r="C209">
        <f>lookups!H210</f>
        <v>-6.5614766299493796E-2</v>
      </c>
      <c r="D209">
        <f>lookups!I210</f>
        <v>-5.7717145624798127E-2</v>
      </c>
      <c r="E209">
        <f t="shared" si="10"/>
        <v>-6.4488860187277952E-2</v>
      </c>
    </row>
    <row r="210" spans="1:5" x14ac:dyDescent="0.3">
      <c r="A210" s="5">
        <f>lookups!F211</f>
        <v>39454</v>
      </c>
      <c r="B210">
        <f>lookups!G211</f>
        <v>-1.3694054776219109E-2</v>
      </c>
      <c r="C210">
        <f>lookups!H211</f>
        <v>-4.0888584318428553E-2</v>
      </c>
      <c r="D210">
        <f>lookups!I211</f>
        <v>-8.2459370746937894E-3</v>
      </c>
      <c r="E210">
        <f t="shared" si="10"/>
        <v>-1.0070530782163169E-2</v>
      </c>
    </row>
    <row r="211" spans="1:5" x14ac:dyDescent="0.3">
      <c r="A211" s="5">
        <f>lookups!F212</f>
        <v>39447</v>
      </c>
      <c r="B211">
        <f>lookups!G212</f>
        <v>-4.8012718600953831E-2</v>
      </c>
      <c r="C211">
        <f>lookups!H212</f>
        <v>-9.8996655518394552E-2</v>
      </c>
      <c r="D211">
        <f>lookups!I212</f>
        <v>-4.0629800307219605E-2</v>
      </c>
      <c r="E211">
        <f t="shared" si="10"/>
        <v>-4.5692780337941573E-2</v>
      </c>
    </row>
    <row r="212" spans="1:5" x14ac:dyDescent="0.3">
      <c r="A212" s="5">
        <f>lookups!F213</f>
        <v>39440</v>
      </c>
      <c r="B212">
        <f>lookups!G213</f>
        <v>1.5923566878981118E-3</v>
      </c>
      <c r="C212">
        <f>lookups!H213</f>
        <v>3.0542446577230983E-2</v>
      </c>
      <c r="D212">
        <f>lookups!I213</f>
        <v>-5.6514434091951204E-3</v>
      </c>
      <c r="E212">
        <f t="shared" si="10"/>
        <v>-7.2165877501146327E-3</v>
      </c>
    </row>
    <row r="213" spans="1:5" x14ac:dyDescent="0.3">
      <c r="A213" s="5">
        <f>lookups!F214</f>
        <v>39433</v>
      </c>
      <c r="B213">
        <f>lookups!G214</f>
        <v>2.1470396877033188E-2</v>
      </c>
      <c r="C213">
        <f>lookups!H214</f>
        <v>1.8524519334629546E-2</v>
      </c>
      <c r="D213">
        <f>lookups!I214</f>
        <v>1.1901081916537805E-2</v>
      </c>
      <c r="E213">
        <f t="shared" si="10"/>
        <v>1.2091190108191586E-2</v>
      </c>
    </row>
    <row r="214" spans="1:5" x14ac:dyDescent="0.3">
      <c r="A214" s="5">
        <f>lookups!F215</f>
        <v>39426</v>
      </c>
      <c r="B214">
        <f>lookups!G215</f>
        <v>2.2281343531759167E-2</v>
      </c>
      <c r="C214">
        <f>lookups!H215</f>
        <v>-2.0161930465153213E-2</v>
      </c>
      <c r="D214">
        <f>lookups!I215</f>
        <v>-2.4794634109578658E-2</v>
      </c>
      <c r="E214">
        <f t="shared" si="10"/>
        <v>-2.8274097520536529E-2</v>
      </c>
    </row>
    <row r="215" spans="1:5" x14ac:dyDescent="0.3">
      <c r="A215" s="5">
        <f>lookups!F216</f>
        <v>39419</v>
      </c>
      <c r="B215">
        <f>lookups!G216</f>
        <v>2.7682843472317111E-2</v>
      </c>
      <c r="C215">
        <f>lookups!H216</f>
        <v>6.6301771809050891E-2</v>
      </c>
      <c r="D215">
        <f>lookups!I216</f>
        <v>1.51480376405783E-2</v>
      </c>
      <c r="E215">
        <f t="shared" si="10"/>
        <v>1.566284140463613E-2</v>
      </c>
    </row>
    <row r="216" spans="1:5" x14ac:dyDescent="0.3">
      <c r="A216" s="5">
        <f>lookups!F217</f>
        <v>39412</v>
      </c>
      <c r="B216">
        <f>lookups!G217</f>
        <v>-1.4814814814814739E-2</v>
      </c>
      <c r="C216">
        <f>lookups!H217</f>
        <v>6.227896661271945E-2</v>
      </c>
      <c r="D216">
        <f>lookups!I217</f>
        <v>3.140534995660068E-2</v>
      </c>
      <c r="E216">
        <f t="shared" si="10"/>
        <v>3.3545884952260747E-2</v>
      </c>
    </row>
    <row r="217" spans="1:5" x14ac:dyDescent="0.3">
      <c r="A217" s="5">
        <f>lookups!F218</f>
        <v>39405</v>
      </c>
      <c r="B217">
        <f>lookups!G218</f>
        <v>6.7385444743933872E-4</v>
      </c>
      <c r="C217">
        <f>lookups!H218</f>
        <v>3.096032628846879E-2</v>
      </c>
      <c r="D217">
        <f>lookups!I218</f>
        <v>-1.1389343942585176E-2</v>
      </c>
      <c r="E217">
        <f t="shared" si="10"/>
        <v>-1.3528278336843697E-2</v>
      </c>
    </row>
    <row r="218" spans="1:5" x14ac:dyDescent="0.3">
      <c r="A218" s="5">
        <f>lookups!F219</f>
        <v>39398</v>
      </c>
      <c r="B218">
        <f>lookups!G219</f>
        <v>1.4007516228220026E-2</v>
      </c>
      <c r="C218">
        <f>lookups!H219</f>
        <v>6.1555679910463255E-3</v>
      </c>
      <c r="D218">
        <f>lookups!I219</f>
        <v>4.4663845792195043E-3</v>
      </c>
      <c r="E218">
        <f t="shared" si="10"/>
        <v>3.9130230371414547E-3</v>
      </c>
    </row>
    <row r="219" spans="1:5" x14ac:dyDescent="0.3">
      <c r="A219" s="5">
        <f>lookups!F220</f>
        <v>39391</v>
      </c>
      <c r="B219">
        <f>lookups!G220</f>
        <v>-8.9863184079601907E-2</v>
      </c>
      <c r="C219">
        <f>lookups!H220</f>
        <v>-0.11975261343112033</v>
      </c>
      <c r="D219">
        <f>lookups!I220</f>
        <v>-4.0018053257108423E-2</v>
      </c>
      <c r="E219">
        <f t="shared" si="10"/>
        <v>-4.5019858582819268E-2</v>
      </c>
    </row>
    <row r="220" spans="1:5" x14ac:dyDescent="0.3">
      <c r="A220" s="5">
        <f>lookups!F221</f>
        <v>39384</v>
      </c>
      <c r="B220">
        <f>lookups!G221</f>
        <v>5.78947368421052E-2</v>
      </c>
      <c r="C220">
        <f>lookups!H221</f>
        <v>1.7146356399265227E-2</v>
      </c>
      <c r="D220">
        <f>lookups!I221</f>
        <v>-1.5769600947656736E-2</v>
      </c>
      <c r="E220">
        <f t="shared" si="10"/>
        <v>-1.8346561042422414E-2</v>
      </c>
    </row>
    <row r="221" spans="1:5" x14ac:dyDescent="0.3">
      <c r="A221" s="5">
        <f>lookups!F222</f>
        <v>39377</v>
      </c>
      <c r="B221">
        <f>lookups!G222</f>
        <v>0.16119174942704351</v>
      </c>
      <c r="C221">
        <f>lookups!H222</f>
        <v>8.3805961143960328E-2</v>
      </c>
      <c r="D221">
        <f>lookups!I222</f>
        <v>2.6367781155015192E-2</v>
      </c>
      <c r="E221">
        <f t="shared" si="10"/>
        <v>2.8004559270516712E-2</v>
      </c>
    </row>
    <row r="222" spans="1:5" x14ac:dyDescent="0.3">
      <c r="A222" s="5">
        <f>lookups!F223</f>
        <v>39370</v>
      </c>
      <c r="B222">
        <f>lookups!G223</f>
        <v>0</v>
      </c>
      <c r="C222">
        <f>lookups!H223</f>
        <v>1.893520226238788E-2</v>
      </c>
      <c r="D222">
        <f>lookups!I223</f>
        <v>-4.2560931247726405E-2</v>
      </c>
      <c r="E222">
        <f t="shared" si="10"/>
        <v>-4.7817024372499052E-2</v>
      </c>
    </row>
    <row r="223" spans="1:5" x14ac:dyDescent="0.3">
      <c r="A223" s="5">
        <f>lookups!F224</f>
        <v>39363</v>
      </c>
      <c r="B223">
        <f>lookups!G224</f>
        <v>1.0810810810810855E-2</v>
      </c>
      <c r="C223">
        <f>lookups!H224</f>
        <v>3.5918991211310571E-2</v>
      </c>
      <c r="D223">
        <f>lookups!I224</f>
        <v>3.0650222578996389E-3</v>
      </c>
      <c r="E223">
        <f t="shared" si="10"/>
        <v>2.371524483689603E-3</v>
      </c>
    </row>
    <row r="224" spans="1:5" x14ac:dyDescent="0.3">
      <c r="A224" s="5">
        <f>lookups!F225</f>
        <v>39356</v>
      </c>
      <c r="B224">
        <f>lookups!G225</f>
        <v>1.2905748924520856E-2</v>
      </c>
      <c r="C224">
        <f>lookups!H225</f>
        <v>5.1989816427710167E-2</v>
      </c>
      <c r="D224">
        <f>lookups!I225</f>
        <v>2.1392367322599914E-2</v>
      </c>
      <c r="E224">
        <f t="shared" si="10"/>
        <v>2.2531604054859908E-2</v>
      </c>
    </row>
    <row r="225" spans="1:5" x14ac:dyDescent="0.3">
      <c r="A225" s="5">
        <f>lookups!F226</f>
        <v>39349</v>
      </c>
      <c r="B225">
        <f>lookups!G226</f>
        <v>2.8559935639581691E-2</v>
      </c>
      <c r="C225">
        <f>lookups!H226</f>
        <v>6.4697909979313739E-2</v>
      </c>
      <c r="D225">
        <f>lookups!I226</f>
        <v>4.0413111809608744E-3</v>
      </c>
      <c r="E225">
        <f t="shared" si="10"/>
        <v>3.4454422990569623E-3</v>
      </c>
    </row>
    <row r="226" spans="1:5" x14ac:dyDescent="0.3">
      <c r="A226" s="5">
        <f>lookups!F227</f>
        <v>39342</v>
      </c>
      <c r="B226">
        <f>lookups!G227</f>
        <v>-1.3492063492063487E-2</v>
      </c>
      <c r="C226">
        <f>lookups!H227</f>
        <v>3.8444444444444427E-2</v>
      </c>
      <c r="D226">
        <f>lookups!I227</f>
        <v>2.5479662317728264E-2</v>
      </c>
      <c r="E226">
        <f t="shared" si="10"/>
        <v>2.7027628549501092E-2</v>
      </c>
    </row>
    <row r="227" spans="1:5" x14ac:dyDescent="0.3">
      <c r="A227" s="5">
        <f>lookups!F228</f>
        <v>39335</v>
      </c>
      <c r="B227">
        <f>lookups!G228</f>
        <v>2.1069692058346821E-2</v>
      </c>
      <c r="C227">
        <f>lookups!H228</f>
        <v>5.3452984783456843E-2</v>
      </c>
      <c r="D227">
        <f>lookups!I228</f>
        <v>1.932253774544327E-2</v>
      </c>
      <c r="E227">
        <f t="shared" si="10"/>
        <v>2.0254791519987599E-2</v>
      </c>
    </row>
    <row r="228" spans="1:5" x14ac:dyDescent="0.3">
      <c r="A228" s="5">
        <f>lookups!F229</f>
        <v>39329</v>
      </c>
      <c r="B228">
        <f>lookups!G229</f>
        <v>-1.0028078620136383E-2</v>
      </c>
      <c r="C228">
        <f>lookups!H229</f>
        <v>-4.8485298485298492E-2</v>
      </c>
      <c r="D228">
        <f>lookups!I229</f>
        <v>-1.0297305667389272E-2</v>
      </c>
      <c r="E228">
        <f t="shared" si="10"/>
        <v>-1.2327036234128199E-2</v>
      </c>
    </row>
    <row r="229" spans="1:5" x14ac:dyDescent="0.3">
      <c r="A229" s="5">
        <f>lookups!F230</f>
        <v>39321</v>
      </c>
      <c r="B229">
        <f>lookups!G230</f>
        <v>-2.8000000000000112E-3</v>
      </c>
      <c r="C229">
        <f>lookups!H230</f>
        <v>2.348202750968921E-2</v>
      </c>
      <c r="D229">
        <f>lookups!I230</f>
        <v>-4.9306625577813156E-3</v>
      </c>
      <c r="E229">
        <f t="shared" si="10"/>
        <v>-6.4237288135594473E-3</v>
      </c>
    </row>
    <row r="230" spans="1:5" x14ac:dyDescent="0.3">
      <c r="A230" s="5">
        <f>lookups!F231</f>
        <v>39314</v>
      </c>
      <c r="B230">
        <f>lookups!G231</f>
        <v>1.9575856443719432E-2</v>
      </c>
      <c r="C230">
        <f>lookups!H231</f>
        <v>0.10849970516384475</v>
      </c>
      <c r="D230">
        <f>lookups!I231</f>
        <v>2.4952621604548413E-2</v>
      </c>
      <c r="E230">
        <f t="shared" si="10"/>
        <v>2.6447883765003254E-2</v>
      </c>
    </row>
    <row r="231" spans="1:5" x14ac:dyDescent="0.3">
      <c r="A231" s="5">
        <f>lookups!F232</f>
        <v>39307</v>
      </c>
      <c r="B231">
        <f>lookups!G232</f>
        <v>-1.2484897301651178E-2</v>
      </c>
      <c r="C231">
        <f>lookups!H232</f>
        <v>-2.3525540840667925E-2</v>
      </c>
      <c r="D231">
        <f>lookups!I232</f>
        <v>0</v>
      </c>
      <c r="E231">
        <f t="shared" si="10"/>
        <v>-1E-3</v>
      </c>
    </row>
    <row r="232" spans="1:5" x14ac:dyDescent="0.3">
      <c r="A232" s="5">
        <f>lookups!F233</f>
        <v>39300</v>
      </c>
      <c r="B232">
        <f>lookups!G233</f>
        <v>-8.3865814696485966E-3</v>
      </c>
      <c r="C232">
        <f>lookups!H233</f>
        <v>-5.1937924042735686E-2</v>
      </c>
      <c r="D232">
        <f>lookups!I233</f>
        <v>6.3572790845517887E-3</v>
      </c>
      <c r="E232">
        <f t="shared" si="10"/>
        <v>5.9930069930069678E-3</v>
      </c>
    </row>
    <row r="233" spans="1:5" x14ac:dyDescent="0.3">
      <c r="A233" s="5">
        <f>lookups!F234</f>
        <v>39293</v>
      </c>
      <c r="B233">
        <f>lookups!G234</f>
        <v>-1.4948859166011115E-2</v>
      </c>
      <c r="C233">
        <f>lookups!H234</f>
        <v>-8.3416726233023694E-2</v>
      </c>
      <c r="D233">
        <f>lookups!I234</f>
        <v>-9.055831167808422E-3</v>
      </c>
      <c r="E233">
        <f t="shared" si="10"/>
        <v>-1.0961414284589265E-2</v>
      </c>
    </row>
    <row r="234" spans="1:5" x14ac:dyDescent="0.3">
      <c r="A234" s="5">
        <f>lookups!F235</f>
        <v>39286</v>
      </c>
      <c r="B234">
        <f>lookups!G235</f>
        <v>-5.6771799628942396E-2</v>
      </c>
      <c r="C234">
        <f>lookups!H235</f>
        <v>7.1530758226033119E-4</v>
      </c>
      <c r="D234">
        <f>lookups!I235</f>
        <v>-5.4641554381002135E-2</v>
      </c>
      <c r="E234">
        <f t="shared" si="10"/>
        <v>-6.1105709819102356E-2</v>
      </c>
    </row>
    <row r="235" spans="1:5" x14ac:dyDescent="0.3">
      <c r="A235" s="5">
        <f>lookups!F236</f>
        <v>39279</v>
      </c>
      <c r="B235">
        <f>lookups!G236</f>
        <v>4.49786739046142E-2</v>
      </c>
      <c r="C235">
        <f>lookups!H236</f>
        <v>4.3673012318029288E-2</v>
      </c>
      <c r="D235">
        <f>lookups!I236</f>
        <v>-8.7078444395246E-3</v>
      </c>
      <c r="E235">
        <f t="shared" si="10"/>
        <v>-1.0578628883477062E-2</v>
      </c>
    </row>
    <row r="236" spans="1:5" x14ac:dyDescent="0.3">
      <c r="A236" s="5">
        <f>lookups!F237</f>
        <v>39272</v>
      </c>
      <c r="B236">
        <f>lookups!G237</f>
        <v>-5.0154320987655307E-3</v>
      </c>
      <c r="C236">
        <f>lookups!H237</f>
        <v>4.1035206341804631E-2</v>
      </c>
      <c r="D236">
        <f>lookups!I237</f>
        <v>1.2250690968850274E-2</v>
      </c>
      <c r="E236">
        <f t="shared" si="10"/>
        <v>1.2475760065735302E-2</v>
      </c>
    </row>
    <row r="237" spans="1:5" x14ac:dyDescent="0.3">
      <c r="A237" s="5">
        <f>lookups!F238</f>
        <v>39265</v>
      </c>
      <c r="B237">
        <f>lookups!G238</f>
        <v>1.6869360533542696E-2</v>
      </c>
      <c r="C237">
        <f>lookups!H238</f>
        <v>8.4084590108686408E-2</v>
      </c>
      <c r="D237">
        <f>lookups!I238</f>
        <v>1.6940139775144473E-2</v>
      </c>
      <c r="E237">
        <f t="shared" si="10"/>
        <v>1.7634153752658921E-2</v>
      </c>
    </row>
    <row r="238" spans="1:5" x14ac:dyDescent="0.3">
      <c r="A238" s="5">
        <f>lookups!F239</f>
        <v>39258</v>
      </c>
      <c r="B238">
        <f>lookups!G239</f>
        <v>-3.9215686274515933E-4</v>
      </c>
      <c r="C238">
        <f>lookups!H239</f>
        <v>-7.7746196288246677E-3</v>
      </c>
      <c r="D238">
        <f>lookups!I239</f>
        <v>-8.3491461100579617E-4</v>
      </c>
      <c r="E238">
        <f t="shared" si="10"/>
        <v>-1.9184060721063759E-3</v>
      </c>
    </row>
    <row r="239" spans="1:5" x14ac:dyDescent="0.3">
      <c r="A239" s="5">
        <f>lookups!F240</f>
        <v>39251</v>
      </c>
      <c r="B239">
        <f>lookups!G240</f>
        <v>-3.2992036405005726E-2</v>
      </c>
      <c r="C239">
        <f>lookups!H240</f>
        <v>2.0735557641437041E-2</v>
      </c>
      <c r="D239">
        <f>lookups!I240</f>
        <v>-1.642403882045531E-2</v>
      </c>
      <c r="E239">
        <f t="shared" si="10"/>
        <v>-1.9066442702500842E-2</v>
      </c>
    </row>
    <row r="240" spans="1:5" x14ac:dyDescent="0.3">
      <c r="A240" s="5">
        <f>lookups!F241</f>
        <v>39244</v>
      </c>
      <c r="B240">
        <f>lookups!G241</f>
        <v>1.4621008080030881E-2</v>
      </c>
      <c r="C240">
        <f>lookups!H241</f>
        <v>-3.2047575782605066E-2</v>
      </c>
      <c r="D240">
        <f>lookups!I241</f>
        <v>1.7779803966263771E-2</v>
      </c>
      <c r="E240">
        <f t="shared" si="10"/>
        <v>1.8557784362890149E-2</v>
      </c>
    </row>
    <row r="241" spans="1:5" x14ac:dyDescent="0.3">
      <c r="A241" s="5">
        <f>lookups!F242</f>
        <v>39237</v>
      </c>
      <c r="B241">
        <f>lookups!G242</f>
        <v>-1.7391304347826118E-2</v>
      </c>
      <c r="C241">
        <f>lookups!H242</f>
        <v>5.1411202778983825E-2</v>
      </c>
      <c r="D241">
        <f>lookups!I242</f>
        <v>-1.9737822136153563E-2</v>
      </c>
      <c r="E241">
        <f t="shared" si="10"/>
        <v>-2.2711604349768922E-2</v>
      </c>
    </row>
    <row r="242" spans="1:5" x14ac:dyDescent="0.3">
      <c r="A242" s="5">
        <f>lookups!F243</f>
        <v>39231</v>
      </c>
      <c r="B242">
        <f>lookups!G243</f>
        <v>3.4142640364188109E-3</v>
      </c>
      <c r="C242">
        <f>lookups!H243</f>
        <v>4.2081447963800957E-2</v>
      </c>
      <c r="D242">
        <f>lookups!I243</f>
        <v>1.573611741564521E-2</v>
      </c>
      <c r="E242">
        <f t="shared" si="10"/>
        <v>1.6309729157209733E-2</v>
      </c>
    </row>
    <row r="243" spans="1:5" x14ac:dyDescent="0.3">
      <c r="A243" s="5">
        <f>lookups!F244</f>
        <v>39223</v>
      </c>
      <c r="B243">
        <f>lookups!G244</f>
        <v>-1.1252813203300852E-2</v>
      </c>
      <c r="C243">
        <f>lookups!H244</f>
        <v>3.2710280373831772E-2</v>
      </c>
      <c r="D243">
        <f>lookups!I244</f>
        <v>-6.0906835100383652E-3</v>
      </c>
      <c r="E243">
        <f t="shared" si="10"/>
        <v>-7.6997518610422023E-3</v>
      </c>
    </row>
    <row r="244" spans="1:5" x14ac:dyDescent="0.3">
      <c r="A244" s="5">
        <f>lookups!F245</f>
        <v>39216</v>
      </c>
      <c r="B244">
        <f>lookups!G245</f>
        <v>1.1265490048817551E-3</v>
      </c>
      <c r="C244">
        <f>lookups!H245</f>
        <v>1.1724659606656532E-2</v>
      </c>
      <c r="D244">
        <f>lookups!I245</f>
        <v>1.1715481171548274E-2</v>
      </c>
      <c r="E244">
        <f t="shared" si="10"/>
        <v>1.1887029288703103E-2</v>
      </c>
    </row>
    <row r="245" spans="1:5" x14ac:dyDescent="0.3">
      <c r="A245" s="5">
        <f>lookups!F246</f>
        <v>39209</v>
      </c>
      <c r="B245">
        <f>lookups!G246</f>
        <v>1.1009870918754713E-2</v>
      </c>
      <c r="C245">
        <f>lookups!H246</f>
        <v>7.8743370053039566E-2</v>
      </c>
      <c r="D245">
        <f>lookups!I246</f>
        <v>-3.8022813688221572E-4</v>
      </c>
      <c r="E245">
        <f t="shared" si="10"/>
        <v>-1.4182509505704373E-3</v>
      </c>
    </row>
    <row r="246" spans="1:5" x14ac:dyDescent="0.3">
      <c r="A246" s="5">
        <f>lookups!F247</f>
        <v>39202</v>
      </c>
      <c r="B246">
        <f>lookups!G247</f>
        <v>1.4637904468412904E-2</v>
      </c>
      <c r="C246">
        <f>lookups!H247</f>
        <v>8.8495575221238867E-3</v>
      </c>
      <c r="D246">
        <f>lookups!I247</f>
        <v>9.2869752091488834E-3</v>
      </c>
      <c r="E246">
        <f t="shared" si="10"/>
        <v>9.215672730063771E-3</v>
      </c>
    </row>
    <row r="247" spans="1:5" x14ac:dyDescent="0.3">
      <c r="A247" s="5">
        <f>lookups!F248</f>
        <v>39195</v>
      </c>
      <c r="B247">
        <f>lookups!G248</f>
        <v>3.7569944044764242E-2</v>
      </c>
      <c r="C247">
        <f>lookups!H248</f>
        <v>9.8451452469763848E-2</v>
      </c>
      <c r="D247">
        <f>lookups!I248</f>
        <v>6.1003861003860391E-3</v>
      </c>
      <c r="E247">
        <f t="shared" si="10"/>
        <v>5.7104247104246431E-3</v>
      </c>
    </row>
    <row r="248" spans="1:5" x14ac:dyDescent="0.3">
      <c r="A248" s="5">
        <f>lookups!F249</f>
        <v>39188</v>
      </c>
      <c r="B248">
        <f>lookups!G249</f>
        <v>1.4598540145985378E-2</v>
      </c>
      <c r="C248">
        <f>lookups!H249</f>
        <v>8.0902461257975587E-3</v>
      </c>
      <c r="D248">
        <f>lookups!I249</f>
        <v>2.2745221923866649E-2</v>
      </c>
      <c r="E248">
        <f t="shared" si="10"/>
        <v>2.4019744116253315E-2</v>
      </c>
    </row>
    <row r="249" spans="1:5" x14ac:dyDescent="0.3">
      <c r="A249" s="5">
        <f>lookups!F250</f>
        <v>39181</v>
      </c>
      <c r="B249">
        <f>lookups!G250</f>
        <v>2.0316944331572819E-3</v>
      </c>
      <c r="C249">
        <f>lookups!H250</f>
        <v>-4.6915725456125032E-2</v>
      </c>
      <c r="D249">
        <f>lookups!I250</f>
        <v>7.4793125397835591E-3</v>
      </c>
      <c r="E249">
        <f t="shared" si="10"/>
        <v>7.227243793761916E-3</v>
      </c>
    </row>
    <row r="250" spans="1:5" x14ac:dyDescent="0.3">
      <c r="A250" s="5">
        <f>lookups!F251</f>
        <v>39174</v>
      </c>
      <c r="B250">
        <f>lookups!G251</f>
        <v>2.4562864279766856E-2</v>
      </c>
      <c r="C250">
        <f>lookups!H251</f>
        <v>1.9034971226206274E-2</v>
      </c>
      <c r="D250">
        <f>lookups!I251</f>
        <v>1.5760122848137097E-2</v>
      </c>
      <c r="E250">
        <f t="shared" si="10"/>
        <v>1.6336135132950808E-2</v>
      </c>
    </row>
    <row r="251" spans="1:5" x14ac:dyDescent="0.3">
      <c r="A251" s="5">
        <f>lookups!F252</f>
        <v>39167</v>
      </c>
      <c r="B251">
        <f>lookups!G252</f>
        <v>-5.3830227743270811E-3</v>
      </c>
      <c r="C251">
        <f>lookups!H252</f>
        <v>-6.4870808136339017E-3</v>
      </c>
      <c r="D251">
        <f>lookups!I252</f>
        <v>-9.6846486313429941E-3</v>
      </c>
      <c r="E251">
        <f t="shared" si="10"/>
        <v>-1.1653113494477296E-2</v>
      </c>
    </row>
    <row r="252" spans="1:5" x14ac:dyDescent="0.3">
      <c r="A252" s="5">
        <f>lookups!F253</f>
        <v>39160</v>
      </c>
      <c r="B252">
        <f>lookups!G253</f>
        <v>2.5042444821731746E-2</v>
      </c>
      <c r="C252">
        <f>lookups!H253</f>
        <v>4.3842534144382043E-2</v>
      </c>
      <c r="D252">
        <f>lookups!I253</f>
        <v>3.504266423660015E-2</v>
      </c>
      <c r="E252">
        <f t="shared" si="10"/>
        <v>3.7546930660260165E-2</v>
      </c>
    </row>
    <row r="253" spans="1:5" x14ac:dyDescent="0.3">
      <c r="A253" s="5">
        <f>lookups!F254</f>
        <v>39153</v>
      </c>
      <c r="B253">
        <f>lookups!G254</f>
        <v>1.7006802721088073E-3</v>
      </c>
      <c r="C253">
        <f>lookups!H254</f>
        <v>1.8349696119682013E-2</v>
      </c>
      <c r="D253">
        <f>lookups!I254</f>
        <v>-1.2031429039122712E-2</v>
      </c>
      <c r="E253">
        <f t="shared" si="10"/>
        <v>-1.4234571943034985E-2</v>
      </c>
    </row>
    <row r="254" spans="1:5" x14ac:dyDescent="0.3">
      <c r="A254" s="5">
        <f>lookups!F255</f>
        <v>39146</v>
      </c>
      <c r="B254">
        <f>lookups!G255</f>
        <v>-1.7133305474300049E-2</v>
      </c>
      <c r="C254">
        <f>lookups!H255</f>
        <v>2.9974720115565297E-2</v>
      </c>
      <c r="D254">
        <f>lookups!I255</f>
        <v>1.5205650186954821E-2</v>
      </c>
      <c r="E254">
        <f t="shared" si="10"/>
        <v>1.5726215205650304E-2</v>
      </c>
    </row>
    <row r="255" spans="1:5" x14ac:dyDescent="0.3">
      <c r="A255" s="5">
        <f>lookups!F256</f>
        <v>39139</v>
      </c>
      <c r="B255">
        <f>lookups!G256</f>
        <v>-3.9341629867523098E-2</v>
      </c>
      <c r="C255">
        <f>lookups!H256</f>
        <v>-4.1094309130786127E-2</v>
      </c>
      <c r="D255">
        <f>lookups!I256</f>
        <v>-4.5674411228292799E-2</v>
      </c>
      <c r="E255">
        <f t="shared" si="10"/>
        <v>-5.1241852351122087E-2</v>
      </c>
    </row>
    <row r="256" spans="1:5" x14ac:dyDescent="0.3">
      <c r="A256" s="5">
        <f>lookups!F257</f>
        <v>39133</v>
      </c>
      <c r="B256">
        <f>lookups!G257</f>
        <v>5.6519983851433418E-3</v>
      </c>
      <c r="C256">
        <f>lookups!H257</f>
        <v>5.0060606060606007E-2</v>
      </c>
      <c r="D256">
        <f>lookups!I257</f>
        <v>-2.9253636938646787E-3</v>
      </c>
      <c r="E256">
        <f t="shared" si="10"/>
        <v>-4.2179000632511466E-3</v>
      </c>
    </row>
    <row r="257" spans="1:5" x14ac:dyDescent="0.3">
      <c r="A257" s="5">
        <f>lookups!F258</f>
        <v>39125</v>
      </c>
      <c r="B257">
        <f>lookups!G258</f>
        <v>-5.2208835341365067E-3</v>
      </c>
      <c r="C257">
        <f>lookups!H258</f>
        <v>1.8770066683131588E-2</v>
      </c>
      <c r="D257">
        <f>lookups!I258</f>
        <v>1.2406947890818835E-2</v>
      </c>
      <c r="E257">
        <f t="shared" si="10"/>
        <v>1.264764267990072E-2</v>
      </c>
    </row>
    <row r="258" spans="1:5" x14ac:dyDescent="0.3">
      <c r="A258" s="5">
        <f>lookups!F259</f>
        <v>39118</v>
      </c>
      <c r="B258">
        <f>lookups!G259</f>
        <v>-3.9722329348245322E-2</v>
      </c>
      <c r="C258">
        <f>lookups!H259</f>
        <v>-1.7471487503033217E-2</v>
      </c>
      <c r="D258">
        <f>lookups!I259</f>
        <v>-5.9675366008911518E-3</v>
      </c>
      <c r="E258">
        <f t="shared" si="10"/>
        <v>-7.5642902609802673E-3</v>
      </c>
    </row>
    <row r="259" spans="1:5" x14ac:dyDescent="0.3">
      <c r="A259" s="5">
        <f>lookups!F260</f>
        <v>39111</v>
      </c>
      <c r="B259">
        <f>lookups!G260</f>
        <v>-1.3693419551160116E-2</v>
      </c>
      <c r="C259">
        <f>lookups!H260</f>
        <v>-7.4662813102120001E-3</v>
      </c>
      <c r="D259">
        <f>lookups!I260</f>
        <v>1.8806744487678401E-2</v>
      </c>
      <c r="E259">
        <f t="shared" si="10"/>
        <v>1.9687418936446242E-2</v>
      </c>
    </row>
    <row r="260" spans="1:5" x14ac:dyDescent="0.3">
      <c r="A260" s="5">
        <f>lookups!F261</f>
        <v>39104</v>
      </c>
      <c r="B260">
        <f>lookups!G261</f>
        <v>-1.6092814371257477E-2</v>
      </c>
      <c r="C260">
        <f>lookups!H261</f>
        <v>-3.5203903799233036E-2</v>
      </c>
      <c r="D260">
        <f>lookups!I261</f>
        <v>-4.7599838644615039E-3</v>
      </c>
      <c r="E260">
        <f t="shared" ref="E260:E323" si="11">D260*$F$3+$F$4</f>
        <v>-6.2359822509076551E-3</v>
      </c>
    </row>
    <row r="261" spans="1:5" x14ac:dyDescent="0.3">
      <c r="A261" s="5">
        <f>lookups!F262</f>
        <v>39098</v>
      </c>
      <c r="B261">
        <f>lookups!G262</f>
        <v>-3.3569563595673203E-3</v>
      </c>
      <c r="C261">
        <f>lookups!H262</f>
        <v>-6.4659856552923306E-2</v>
      </c>
      <c r="D261">
        <f>lookups!I262</f>
        <v>-2.9761904761903988E-3</v>
      </c>
      <c r="E261">
        <f t="shared" si="11"/>
        <v>-4.2738095238094385E-3</v>
      </c>
    </row>
    <row r="262" spans="1:5" x14ac:dyDescent="0.3">
      <c r="A262" s="5">
        <f>lookups!F263</f>
        <v>39090</v>
      </c>
      <c r="B262">
        <f>lookups!G263</f>
        <v>5.3024351924587501E-2</v>
      </c>
      <c r="C262">
        <f>lookups!H263</f>
        <v>0.11242746615087038</v>
      </c>
      <c r="D262">
        <f>lookups!I263</f>
        <v>1.9183472700442607E-2</v>
      </c>
      <c r="E262">
        <f t="shared" si="11"/>
        <v>2.0101819970486868E-2</v>
      </c>
    </row>
    <row r="263" spans="1:5" x14ac:dyDescent="0.3">
      <c r="A263" s="5">
        <f>lookups!F264</f>
        <v>39085</v>
      </c>
      <c r="B263">
        <f>lookups!G264</f>
        <v>-7.4074074074073192E-3</v>
      </c>
      <c r="C263">
        <f>lookups!H264</f>
        <v>2.5451460429038145E-3</v>
      </c>
      <c r="D263">
        <f>lookups!I264</f>
        <v>-7.5665120820111679E-3</v>
      </c>
      <c r="E263">
        <f t="shared" si="11"/>
        <v>-9.3231632902122837E-3</v>
      </c>
    </row>
    <row r="264" spans="1:5" x14ac:dyDescent="0.3">
      <c r="A264" s="5">
        <f>lookups!F265</f>
        <v>39077</v>
      </c>
      <c r="B264">
        <f>lookups!G265</f>
        <v>7.4626865671640896E-3</v>
      </c>
      <c r="C264">
        <f>lookups!H265</f>
        <v>3.2149111833875497E-2</v>
      </c>
      <c r="D264">
        <f>lookups!I265</f>
        <v>6.1394891944990182E-3</v>
      </c>
      <c r="E264">
        <f t="shared" si="11"/>
        <v>5.7534381139489202E-3</v>
      </c>
    </row>
    <row r="265" spans="1:5" x14ac:dyDescent="0.3">
      <c r="A265" s="5">
        <f>lookups!F266</f>
        <v>39069</v>
      </c>
      <c r="B265">
        <f>lookups!G266</f>
        <v>-1.8125723100655567E-2</v>
      </c>
      <c r="C265">
        <f>lookups!H266</f>
        <v>-6.2946899542843798E-2</v>
      </c>
      <c r="D265">
        <f>lookups!I266</f>
        <v>-1.1170471102477009E-2</v>
      </c>
      <c r="E265">
        <f t="shared" si="11"/>
        <v>-1.3287518212724711E-2</v>
      </c>
    </row>
    <row r="266" spans="1:5" x14ac:dyDescent="0.3">
      <c r="A266" s="5">
        <f>lookups!F267</f>
        <v>39062</v>
      </c>
      <c r="B266">
        <f>lookups!G267</f>
        <v>2.6524148851939752E-2</v>
      </c>
      <c r="C266">
        <f>lookups!H267</f>
        <v>-6.1742777260018773E-3</v>
      </c>
      <c r="D266">
        <f>lookups!I267</f>
        <v>1.2125184335572702E-2</v>
      </c>
      <c r="E266">
        <f t="shared" si="11"/>
        <v>1.2337702769129974E-2</v>
      </c>
    </row>
    <row r="267" spans="1:5" x14ac:dyDescent="0.3">
      <c r="A267" s="5">
        <f>lookups!F268</f>
        <v>39055</v>
      </c>
      <c r="B267">
        <f>lookups!G268</f>
        <v>9.5923261390888082E-3</v>
      </c>
      <c r="C267">
        <f>lookups!H268</f>
        <v>-3.3442179934692028E-2</v>
      </c>
      <c r="D267">
        <f>lookups!I268</f>
        <v>8.5936208891092894E-3</v>
      </c>
      <c r="E267">
        <f t="shared" si="11"/>
        <v>8.4529829780202181E-3</v>
      </c>
    </row>
    <row r="268" spans="1:5" x14ac:dyDescent="0.3">
      <c r="A268" s="5">
        <f>lookups!F269</f>
        <v>39048</v>
      </c>
      <c r="B268">
        <f>lookups!G269</f>
        <v>-2.1509581540868232E-2</v>
      </c>
      <c r="C268">
        <f>lookups!H269</f>
        <v>-3.4784560143626825E-3</v>
      </c>
      <c r="D268">
        <f>lookups!I269</f>
        <v>-9.9058940069345004E-4</v>
      </c>
      <c r="E268">
        <f t="shared" si="11"/>
        <v>-2.0896483407627951E-3</v>
      </c>
    </row>
    <row r="269" spans="1:5" x14ac:dyDescent="0.3">
      <c r="A269" s="5">
        <f>lookups!F270</f>
        <v>39041</v>
      </c>
      <c r="B269">
        <f>lookups!G270</f>
        <v>1.2272367379255689E-2</v>
      </c>
      <c r="C269">
        <f>lookups!H270</f>
        <v>6.7433225535992458E-2</v>
      </c>
      <c r="D269">
        <f>lookups!I270</f>
        <v>-4.9504950495051381E-4</v>
      </c>
      <c r="E269">
        <f t="shared" si="11"/>
        <v>-1.5445544554455652E-3</v>
      </c>
    </row>
    <row r="270" spans="1:5" x14ac:dyDescent="0.3">
      <c r="A270" s="5">
        <f>lookups!F271</f>
        <v>39034</v>
      </c>
      <c r="B270">
        <f>lookups!G271</f>
        <v>9.1889732321214709E-3</v>
      </c>
      <c r="C270">
        <f>lookups!H271</f>
        <v>3.2780801583374458E-2</v>
      </c>
      <c r="D270">
        <f>lookups!I271</f>
        <v>1.5841086245914009E-2</v>
      </c>
      <c r="E270">
        <f t="shared" si="11"/>
        <v>1.6425194870505411E-2</v>
      </c>
    </row>
    <row r="271" spans="1:5" x14ac:dyDescent="0.3">
      <c r="A271" s="5">
        <f>lookups!F272</f>
        <v>39027</v>
      </c>
      <c r="B271">
        <f>lookups!G272</f>
        <v>1.7479674796747956E-2</v>
      </c>
      <c r="C271">
        <f>lookups!H272</f>
        <v>6.1728395061728433E-2</v>
      </c>
      <c r="D271">
        <f>lookups!I272</f>
        <v>1.2388629613916064E-2</v>
      </c>
      <c r="E271">
        <f t="shared" si="11"/>
        <v>1.262749257530767E-2</v>
      </c>
    </row>
    <row r="272" spans="1:5" x14ac:dyDescent="0.3">
      <c r="A272" s="5">
        <f>lookups!F273</f>
        <v>39020</v>
      </c>
      <c r="B272">
        <f>lookups!G273</f>
        <v>1.401483924154987E-2</v>
      </c>
      <c r="C272">
        <f>lookups!H273</f>
        <v>-2.6342710997442485E-2</v>
      </c>
      <c r="D272">
        <f>lookups!I273</f>
        <v>-9.9134671931446431E-3</v>
      </c>
      <c r="E272">
        <f t="shared" si="11"/>
        <v>-1.1904813912459108E-2</v>
      </c>
    </row>
    <row r="273" spans="1:5" x14ac:dyDescent="0.3">
      <c r="A273" s="5">
        <f>lookups!F274</f>
        <v>39013</v>
      </c>
      <c r="B273">
        <f>lookups!G274</f>
        <v>-3.2867707477402751E-3</v>
      </c>
      <c r="C273">
        <f>lookups!H274</f>
        <v>5.6584362139917403E-3</v>
      </c>
      <c r="D273">
        <f>lookups!I274</f>
        <v>7.7893489120311717E-3</v>
      </c>
      <c r="E273">
        <f t="shared" si="11"/>
        <v>7.5682838032342893E-3</v>
      </c>
    </row>
    <row r="274" spans="1:5" x14ac:dyDescent="0.3">
      <c r="A274" s="5">
        <f>lookups!F275</f>
        <v>39006</v>
      </c>
      <c r="B274">
        <f>lookups!G275</f>
        <v>2.0584602717167852E-3</v>
      </c>
      <c r="C274">
        <f>lookups!H275</f>
        <v>6.5789473684210689E-2</v>
      </c>
      <c r="D274">
        <f>lookups!I275</f>
        <v>1.526329178326063E-3</v>
      </c>
      <c r="E274">
        <f t="shared" si="11"/>
        <v>6.7896209615866932E-4</v>
      </c>
    </row>
    <row r="275" spans="1:5" x14ac:dyDescent="0.3">
      <c r="A275" s="5">
        <f>lookups!F276</f>
        <v>38999</v>
      </c>
      <c r="B275">
        <f>lookups!G276</f>
        <v>1.8021793797150031E-2</v>
      </c>
      <c r="C275">
        <f>lookups!H276</f>
        <v>1.0806317539484439E-2</v>
      </c>
      <c r="D275">
        <f>lookups!I276</f>
        <v>1.2014073629108432E-2</v>
      </c>
      <c r="E275">
        <f t="shared" si="11"/>
        <v>1.2215480992019277E-2</v>
      </c>
    </row>
    <row r="276" spans="1:5" x14ac:dyDescent="0.3">
      <c r="A276" s="5">
        <f>lookups!F277</f>
        <v>38992</v>
      </c>
      <c r="B276">
        <f>lookups!G277</f>
        <v>1.9222554463904282E-2</v>
      </c>
      <c r="C276">
        <f>lookups!H277</f>
        <v>-3.5928943502070224E-2</v>
      </c>
      <c r="D276">
        <f>lookups!I277</f>
        <v>1.0755486165322186E-2</v>
      </c>
      <c r="E276">
        <f t="shared" si="11"/>
        <v>1.0831034781854407E-2</v>
      </c>
    </row>
    <row r="277" spans="1:5" x14ac:dyDescent="0.3">
      <c r="A277" s="5">
        <f>lookups!F278</f>
        <v>38985</v>
      </c>
      <c r="B277">
        <f>lookups!G278</f>
        <v>2.5854513584574929E-2</v>
      </c>
      <c r="C277">
        <f>lookups!H278</f>
        <v>5.4507042253521189E-2</v>
      </c>
      <c r="D277">
        <f>lookups!I278</f>
        <v>1.6039481801357253E-2</v>
      </c>
      <c r="E277">
        <f t="shared" si="11"/>
        <v>1.6643429981492978E-2</v>
      </c>
    </row>
    <row r="278" spans="1:5" x14ac:dyDescent="0.3">
      <c r="A278" s="5">
        <f>lookups!F279</f>
        <v>38978</v>
      </c>
      <c r="B278">
        <f>lookups!G279</f>
        <v>-7.3945193562417648E-3</v>
      </c>
      <c r="C278">
        <f>lookups!H279</f>
        <v>-1.4846676841959113E-2</v>
      </c>
      <c r="D278">
        <f>lookups!I279</f>
        <v>-3.6877688998156266E-3</v>
      </c>
      <c r="E278">
        <f t="shared" si="11"/>
        <v>-5.0565457897971894E-3</v>
      </c>
    </row>
    <row r="279" spans="1:5" x14ac:dyDescent="0.3">
      <c r="A279" s="5">
        <f>lookups!F280</f>
        <v>38971</v>
      </c>
      <c r="B279">
        <f>lookups!G280</f>
        <v>4.8813868613138536E-2</v>
      </c>
      <c r="C279">
        <f>lookups!H280</f>
        <v>2.1834680277895816E-2</v>
      </c>
      <c r="D279">
        <f>lookups!I280</f>
        <v>1.7329164805716817E-2</v>
      </c>
      <c r="E279">
        <f t="shared" si="11"/>
        <v>1.8062081286288501E-2</v>
      </c>
    </row>
    <row r="280" spans="1:5" x14ac:dyDescent="0.3">
      <c r="A280" s="5">
        <f>lookups!F281</f>
        <v>38965</v>
      </c>
      <c r="B280">
        <f>lookups!G281</f>
        <v>-9.0415913200723001E-3</v>
      </c>
      <c r="C280">
        <f>lookups!H281</f>
        <v>6.060150375939851E-2</v>
      </c>
      <c r="D280">
        <f>lookups!I281</f>
        <v>-8.6779420880191624E-3</v>
      </c>
      <c r="E280">
        <f t="shared" si="11"/>
        <v>-1.0545736296821078E-2</v>
      </c>
    </row>
    <row r="281" spans="1:5" x14ac:dyDescent="0.3">
      <c r="A281" s="5">
        <f>lookups!F282</f>
        <v>38957</v>
      </c>
      <c r="B281">
        <f>lookups!G282</f>
        <v>-4.5187528242196165E-4</v>
      </c>
      <c r="C281">
        <f>lookups!H282</f>
        <v>-5.3843852826802189E-3</v>
      </c>
      <c r="D281">
        <f>lookups!I282</f>
        <v>1.2371134020618643E-2</v>
      </c>
      <c r="E281">
        <f t="shared" si="11"/>
        <v>1.2608247422680508E-2</v>
      </c>
    </row>
    <row r="282" spans="1:5" x14ac:dyDescent="0.3">
      <c r="A282" s="5">
        <f>lookups!F283</f>
        <v>38950</v>
      </c>
      <c r="B282">
        <f>lookups!G283</f>
        <v>2.2644927536232206E-3</v>
      </c>
      <c r="C282">
        <f>lookups!H283</f>
        <v>1.2263436790310406E-2</v>
      </c>
      <c r="D282">
        <f>lookups!I283</f>
        <v>-6.6785396260017815E-3</v>
      </c>
      <c r="E282">
        <f t="shared" si="11"/>
        <v>-8.3463935886019594E-3</v>
      </c>
    </row>
    <row r="283" spans="1:5" x14ac:dyDescent="0.3">
      <c r="A283" s="5">
        <f>lookups!F284</f>
        <v>38943</v>
      </c>
      <c r="B283">
        <f>lookups!G284</f>
        <v>5.9500959692898196E-2</v>
      </c>
      <c r="C283">
        <f>lookups!H284</f>
        <v>6.7043618739903055E-2</v>
      </c>
      <c r="D283">
        <f>lookups!I284</f>
        <v>2.8953637529778236E-2</v>
      </c>
      <c r="E283">
        <f t="shared" si="11"/>
        <v>3.0849001282756063E-2</v>
      </c>
    </row>
    <row r="284" spans="1:5" x14ac:dyDescent="0.3">
      <c r="A284" s="5">
        <f>lookups!F285</f>
        <v>38936</v>
      </c>
      <c r="B284">
        <f>lookups!G285</f>
        <v>5.7915057915058398E-3</v>
      </c>
      <c r="C284">
        <f>lookups!H285</f>
        <v>-6.8192081890712145E-2</v>
      </c>
      <c r="D284">
        <f>lookups!I285</f>
        <v>-9.2592592592592241E-3</v>
      </c>
      <c r="E284">
        <f t="shared" si="11"/>
        <v>-1.1185185185185149E-2</v>
      </c>
    </row>
    <row r="285" spans="1:5" x14ac:dyDescent="0.3">
      <c r="A285" s="5">
        <f>lookups!F286</f>
        <v>38929</v>
      </c>
      <c r="B285">
        <f>lookups!G286</f>
        <v>1.9342359767891271E-3</v>
      </c>
      <c r="C285">
        <f>lookups!H286</f>
        <v>4.1385797146888351E-2</v>
      </c>
      <c r="D285">
        <f>lookups!I286</f>
        <v>1.6366612111292291E-3</v>
      </c>
      <c r="E285">
        <f t="shared" si="11"/>
        <v>8.0032733224215218E-4</v>
      </c>
    </row>
    <row r="286" spans="1:5" x14ac:dyDescent="0.3">
      <c r="A286" s="5">
        <f>lookups!F287</f>
        <v>38922</v>
      </c>
      <c r="B286">
        <f>lookups!G287</f>
        <v>1.5717092337917498E-2</v>
      </c>
      <c r="C286">
        <f>lookups!H287</f>
        <v>8.0270956816257441E-2</v>
      </c>
      <c r="D286">
        <f>lookups!I287</f>
        <v>3.2579100553938582E-2</v>
      </c>
      <c r="E286">
        <f t="shared" si="11"/>
        <v>3.483701060933244E-2</v>
      </c>
    </row>
    <row r="287" spans="1:5" x14ac:dyDescent="0.3">
      <c r="A287" s="5">
        <f>lookups!F288</f>
        <v>38915</v>
      </c>
      <c r="B287">
        <f>lookups!G288</f>
        <v>7.101525512887942E-2</v>
      </c>
      <c r="C287">
        <f>lookups!H288</f>
        <v>0.19825487012987003</v>
      </c>
      <c r="D287">
        <f>lookups!I288</f>
        <v>3.4859619370642978E-3</v>
      </c>
      <c r="E287">
        <f t="shared" si="11"/>
        <v>2.8345581307707281E-3</v>
      </c>
    </row>
    <row r="288" spans="1:5" x14ac:dyDescent="0.3">
      <c r="A288" s="5">
        <f>lookups!F289</f>
        <v>38908</v>
      </c>
      <c r="B288">
        <f>lookups!G289</f>
        <v>-4.3281328636134847E-2</v>
      </c>
      <c r="C288">
        <f>lookups!H289</f>
        <v>-8.5374907201187844E-2</v>
      </c>
      <c r="D288">
        <f>lookups!I289</f>
        <v>-2.4448529411764675E-2</v>
      </c>
      <c r="E288">
        <f t="shared" si="11"/>
        <v>-2.7893382352941146E-2</v>
      </c>
    </row>
    <row r="289" spans="1:5" x14ac:dyDescent="0.3">
      <c r="A289" s="5">
        <f>lookups!F290</f>
        <v>38901</v>
      </c>
      <c r="B289">
        <f>lookups!G290</f>
        <v>0</v>
      </c>
      <c r="C289">
        <f>lookups!H290</f>
        <v>-3.2675044883303417E-2</v>
      </c>
      <c r="D289">
        <f>lookups!I290</f>
        <v>-5.2116668190546524E-3</v>
      </c>
      <c r="E289">
        <f t="shared" si="11"/>
        <v>-6.7328335009601186E-3</v>
      </c>
    </row>
    <row r="290" spans="1:5" x14ac:dyDescent="0.3">
      <c r="A290" s="5">
        <f>lookups!F291</f>
        <v>38894</v>
      </c>
      <c r="B290">
        <f>lookups!G291</f>
        <v>3.5435122459614367E-2</v>
      </c>
      <c r="C290">
        <f>lookups!H291</f>
        <v>-2.6564138413142188E-2</v>
      </c>
      <c r="D290">
        <f>lookups!I291</f>
        <v>2.2818666417282311E-2</v>
      </c>
      <c r="E290">
        <f t="shared" si="11"/>
        <v>2.4100533059010543E-2</v>
      </c>
    </row>
    <row r="291" spans="1:5" x14ac:dyDescent="0.3">
      <c r="A291" s="5">
        <f>lookups!F292</f>
        <v>38887</v>
      </c>
      <c r="B291">
        <f>lookups!G292</f>
        <v>1.8037135278514579E-2</v>
      </c>
      <c r="C291">
        <f>lookups!H292</f>
        <v>2.2150768131475564E-2</v>
      </c>
      <c r="D291">
        <f>lookups!I292</f>
        <v>-1.6805153580430642E-3</v>
      </c>
      <c r="E291">
        <f t="shared" si="11"/>
        <v>-2.8485668938473705E-3</v>
      </c>
    </row>
    <row r="292" spans="1:5" x14ac:dyDescent="0.3">
      <c r="A292" s="5">
        <f>lookups!F293</f>
        <v>38880</v>
      </c>
      <c r="B292">
        <f>lookups!G293</f>
        <v>8.0213903743316644E-3</v>
      </c>
      <c r="C292">
        <f>lookups!H293</f>
        <v>-2.8293699010588483E-2</v>
      </c>
      <c r="D292">
        <f>lookups!I293</f>
        <v>-1.2122342409548253E-3</v>
      </c>
      <c r="E292">
        <f t="shared" si="11"/>
        <v>-2.3334576650503079E-3</v>
      </c>
    </row>
    <row r="293" spans="1:5" x14ac:dyDescent="0.3">
      <c r="A293" s="5">
        <f>lookups!F294</f>
        <v>38873</v>
      </c>
      <c r="B293">
        <f>lookups!G294</f>
        <v>-3.6579082946934613E-2</v>
      </c>
      <c r="C293">
        <f>lookups!H294</f>
        <v>-3.9353009838252448E-2</v>
      </c>
      <c r="D293">
        <f>lookups!I294</f>
        <v>-2.8271112722000766E-2</v>
      </c>
      <c r="E293">
        <f t="shared" si="11"/>
        <v>-3.2098223994200842E-2</v>
      </c>
    </row>
    <row r="294" spans="1:5" x14ac:dyDescent="0.3">
      <c r="A294" s="5">
        <f>lookups!F295</f>
        <v>38867</v>
      </c>
      <c r="B294">
        <f>lookups!G295</f>
        <v>-4.053386060306477E-2</v>
      </c>
      <c r="C294">
        <f>lookups!H295</f>
        <v>-2.9768645850186109E-2</v>
      </c>
      <c r="D294">
        <f>lookups!I295</f>
        <v>4.8256396248748173E-3</v>
      </c>
      <c r="E294">
        <f t="shared" si="11"/>
        <v>4.3082035873622995E-3</v>
      </c>
    </row>
    <row r="295" spans="1:5" x14ac:dyDescent="0.3">
      <c r="A295" s="5">
        <f>lookups!F296</f>
        <v>38859</v>
      </c>
      <c r="B295">
        <f>lookups!G296</f>
        <v>5.1455301455301562E-2</v>
      </c>
      <c r="C295">
        <f>lookups!H296</f>
        <v>-1.482307937519923E-2</v>
      </c>
      <c r="D295">
        <f>lookups!I296</f>
        <v>1.0023910244620227E-2</v>
      </c>
      <c r="E295">
        <f t="shared" si="11"/>
        <v>1.0026301269082251E-2</v>
      </c>
    </row>
    <row r="296" spans="1:5" x14ac:dyDescent="0.3">
      <c r="A296" s="5">
        <f>lookups!F297</f>
        <v>38852</v>
      </c>
      <c r="B296">
        <f>lookups!G297</f>
        <v>-2.2854240731335847E-2</v>
      </c>
      <c r="C296">
        <f>lookups!H297</f>
        <v>-4.7083839611178631E-2</v>
      </c>
      <c r="D296">
        <f>lookups!I297</f>
        <v>-1.6550601428959016E-2</v>
      </c>
      <c r="E296">
        <f t="shared" si="11"/>
        <v>-1.920566157185492E-2</v>
      </c>
    </row>
    <row r="297" spans="1:5" x14ac:dyDescent="0.3">
      <c r="A297" s="5">
        <f>lookups!F298</f>
        <v>38845</v>
      </c>
      <c r="B297">
        <f>lookups!G298</f>
        <v>-2.6211671612264967E-2</v>
      </c>
      <c r="C297">
        <f>lookups!H298</f>
        <v>-5.8352402745995395E-2</v>
      </c>
      <c r="D297">
        <f>lookups!I298</f>
        <v>-2.4783912506614943E-2</v>
      </c>
      <c r="E297">
        <f t="shared" si="11"/>
        <v>-2.8262303757276439E-2</v>
      </c>
    </row>
    <row r="298" spans="1:5" x14ac:dyDescent="0.3">
      <c r="A298" s="5">
        <f>lookups!F299</f>
        <v>38838</v>
      </c>
      <c r="B298">
        <f>lookups!G299</f>
        <v>-1.4619883040935708E-2</v>
      </c>
      <c r="C298">
        <f>lookups!H299</f>
        <v>2.1326321939818992E-2</v>
      </c>
      <c r="D298">
        <f>lookups!I299</f>
        <v>8.0014224751066097E-3</v>
      </c>
      <c r="E298">
        <f t="shared" si="11"/>
        <v>7.8015647226172711E-3</v>
      </c>
    </row>
    <row r="299" spans="1:5" x14ac:dyDescent="0.3">
      <c r="A299" s="5">
        <f>lookups!F300</f>
        <v>38831</v>
      </c>
      <c r="B299">
        <f>lookups!G300</f>
        <v>-0.11053315994798442</v>
      </c>
      <c r="C299">
        <f>lookups!H300</f>
        <v>4.9999999999999857E-2</v>
      </c>
      <c r="D299">
        <f>lookups!I300</f>
        <v>2.4955436720142704E-3</v>
      </c>
      <c r="E299">
        <f t="shared" si="11"/>
        <v>1.7450980392156976E-3</v>
      </c>
    </row>
    <row r="300" spans="1:5" x14ac:dyDescent="0.3">
      <c r="A300" s="5">
        <f>lookups!F301</f>
        <v>38824</v>
      </c>
      <c r="B300">
        <f>lookups!G301</f>
        <v>3.0434782608695777E-3</v>
      </c>
      <c r="C300">
        <f>lookups!H301</f>
        <v>8.5073472544469775E-3</v>
      </c>
      <c r="D300">
        <f>lookups!I301</f>
        <v>1.8888485288775864E-2</v>
      </c>
      <c r="E300">
        <f t="shared" si="11"/>
        <v>1.9777333817653453E-2</v>
      </c>
    </row>
    <row r="301" spans="1:5" x14ac:dyDescent="0.3">
      <c r="A301" s="5">
        <f>lookups!F302</f>
        <v>38817</v>
      </c>
      <c r="B301">
        <f>lookups!G302</f>
        <v>-6.4794816414686218E-3</v>
      </c>
      <c r="C301">
        <f>lookups!H302</f>
        <v>-4.7443642257256502E-2</v>
      </c>
      <c r="D301">
        <f>lookups!I302</f>
        <v>-6.4062077054948454E-3</v>
      </c>
      <c r="E301">
        <f t="shared" si="11"/>
        <v>-8.0468284760443314E-3</v>
      </c>
    </row>
    <row r="302" spans="1:5" x14ac:dyDescent="0.3">
      <c r="A302" s="5">
        <f>lookups!F303</f>
        <v>38810</v>
      </c>
      <c r="B302">
        <f>lookups!G303</f>
        <v>1.2975778546711757E-3</v>
      </c>
      <c r="C302">
        <f>lookups!H303</f>
        <v>0.1126229508196722</v>
      </c>
      <c r="D302">
        <f>lookups!I303</f>
        <v>-2.1607994958134052E-3</v>
      </c>
      <c r="E302">
        <f t="shared" si="11"/>
        <v>-3.376879445394746E-3</v>
      </c>
    </row>
    <row r="303" spans="1:5" x14ac:dyDescent="0.3">
      <c r="A303" s="5">
        <f>lookups!F304</f>
        <v>38803</v>
      </c>
      <c r="B303">
        <f>lookups!G304</f>
        <v>7.4074074074074823E-3</v>
      </c>
      <c r="C303">
        <f>lookups!H304</f>
        <v>4.6132738809809594E-2</v>
      </c>
      <c r="D303">
        <f>lookups!I304</f>
        <v>-2.9622980251347618E-3</v>
      </c>
      <c r="E303">
        <f t="shared" si="11"/>
        <v>-4.2585278276482379E-3</v>
      </c>
    </row>
    <row r="304" spans="1:5" x14ac:dyDescent="0.3">
      <c r="A304" s="5">
        <f>lookups!F305</f>
        <v>38796</v>
      </c>
      <c r="B304">
        <f>lookups!G305</f>
        <v>-1.7971758664955144E-2</v>
      </c>
      <c r="C304">
        <f>lookups!H305</f>
        <v>-7.2825568452854164E-2</v>
      </c>
      <c r="D304">
        <f>lookups!I305</f>
        <v>-3.1319910514540877E-3</v>
      </c>
      <c r="E304">
        <f t="shared" si="11"/>
        <v>-4.4451901565994972E-3</v>
      </c>
    </row>
    <row r="305" spans="1:5" x14ac:dyDescent="0.3">
      <c r="A305" s="5">
        <f>lookups!F306</f>
        <v>38789</v>
      </c>
      <c r="B305">
        <f>lookups!G306</f>
        <v>1.2126461671719409E-2</v>
      </c>
      <c r="C305">
        <f>lookups!H306</f>
        <v>2.3267165636186131E-2</v>
      </c>
      <c r="D305">
        <f>lookups!I306</f>
        <v>1.9802883737908394E-2</v>
      </c>
      <c r="E305">
        <f t="shared" si="11"/>
        <v>2.0783172111699236E-2</v>
      </c>
    </row>
    <row r="306" spans="1:5" x14ac:dyDescent="0.3">
      <c r="A306" s="5">
        <f>lookups!F307</f>
        <v>38782</v>
      </c>
      <c r="B306">
        <f>lookups!G307</f>
        <v>9.1783216783217162E-3</v>
      </c>
      <c r="C306">
        <f>lookups!H307</f>
        <v>-6.6808381415122964E-2</v>
      </c>
      <c r="D306">
        <f>lookups!I307</f>
        <v>-1.2759752096245039E-3</v>
      </c>
      <c r="E306">
        <f t="shared" si="11"/>
        <v>-2.4035727305869543E-3</v>
      </c>
    </row>
    <row r="307" spans="1:5" x14ac:dyDescent="0.3">
      <c r="A307" s="5">
        <f>lookups!F308</f>
        <v>38775</v>
      </c>
      <c r="B307">
        <f>lookups!G308</f>
        <v>1.104728236853734E-2</v>
      </c>
      <c r="C307">
        <f>lookups!H308</f>
        <v>-5.2374100719424471E-2</v>
      </c>
      <c r="D307">
        <f>lookups!I308</f>
        <v>-5.077983315197699E-3</v>
      </c>
      <c r="E307">
        <f t="shared" si="11"/>
        <v>-6.5857816467174693E-3</v>
      </c>
    </row>
    <row r="308" spans="1:5" x14ac:dyDescent="0.3">
      <c r="A308" s="5">
        <f>lookups!F309</f>
        <v>38769</v>
      </c>
      <c r="B308">
        <f>lookups!G309</f>
        <v>-2.6443367122081212E-3</v>
      </c>
      <c r="C308">
        <f>lookups!H309</f>
        <v>1.6676418958455244E-2</v>
      </c>
      <c r="D308">
        <f>lookups!I309</f>
        <v>4.6460781634326785E-3</v>
      </c>
      <c r="E308">
        <f t="shared" si="11"/>
        <v>4.1106859797759463E-3</v>
      </c>
    </row>
    <row r="309" spans="1:5" x14ac:dyDescent="0.3">
      <c r="A309" s="5">
        <f>lookups!F310</f>
        <v>38761</v>
      </c>
      <c r="B309">
        <f>lookups!G310</f>
        <v>3.9823008849557461E-3</v>
      </c>
      <c r="C309">
        <f>lookups!H310</f>
        <v>4.4301863733577848E-2</v>
      </c>
      <c r="D309">
        <f>lookups!I310</f>
        <v>1.7142327650111141E-2</v>
      </c>
      <c r="E309">
        <f t="shared" si="11"/>
        <v>1.7856560415122257E-2</v>
      </c>
    </row>
    <row r="310" spans="1:5" x14ac:dyDescent="0.3">
      <c r="A310" s="5">
        <f>lookups!F311</f>
        <v>38754</v>
      </c>
      <c r="B310">
        <f>lookups!G311</f>
        <v>-3.0874785591766676E-2</v>
      </c>
      <c r="C310">
        <f>lookups!H311</f>
        <v>-6.3251287922152288E-2</v>
      </c>
      <c r="D310">
        <f>lookups!I311</f>
        <v>2.9739776951673551E-3</v>
      </c>
      <c r="E310">
        <f t="shared" si="11"/>
        <v>2.2713754646840911E-3</v>
      </c>
    </row>
    <row r="311" spans="1:5" x14ac:dyDescent="0.3">
      <c r="A311" s="5">
        <f>lookups!F312</f>
        <v>38747</v>
      </c>
      <c r="B311">
        <f>lookups!G312</f>
        <v>-8.9247768805780208E-3</v>
      </c>
      <c r="C311">
        <f>lookups!H312</f>
        <v>-2.4268379728765413E-3</v>
      </c>
      <c r="D311">
        <f>lookups!I312</f>
        <v>-1.7710425415373487E-2</v>
      </c>
      <c r="E311">
        <f t="shared" si="11"/>
        <v>-2.0481467956910838E-2</v>
      </c>
    </row>
    <row r="312" spans="1:5" x14ac:dyDescent="0.3">
      <c r="A312" s="5">
        <f>lookups!F313</f>
        <v>38740</v>
      </c>
      <c r="B312">
        <f>lookups!G313</f>
        <v>5.2325581395348916E-2</v>
      </c>
      <c r="C312">
        <f>lookups!H313</f>
        <v>-5.3378378378378416E-2</v>
      </c>
      <c r="D312">
        <f>lookups!I313</f>
        <v>2.0400558919422562E-2</v>
      </c>
      <c r="E312">
        <f t="shared" si="11"/>
        <v>2.1440614811364819E-2</v>
      </c>
    </row>
    <row r="313" spans="1:5" x14ac:dyDescent="0.3">
      <c r="A313" s="5">
        <f>lookups!F314</f>
        <v>38734</v>
      </c>
      <c r="B313">
        <f>lookups!G314</f>
        <v>-2.8670721112076462E-2</v>
      </c>
      <c r="C313">
        <f>lookups!H314</f>
        <v>-0.11100432484382503</v>
      </c>
      <c r="D313">
        <f>lookups!I314</f>
        <v>-2.0975832193342557E-2</v>
      </c>
      <c r="E313">
        <f t="shared" si="11"/>
        <v>-2.4073415412676817E-2</v>
      </c>
    </row>
    <row r="314" spans="1:5" x14ac:dyDescent="0.3">
      <c r="A314" s="5">
        <f>lookups!F315</f>
        <v>38726</v>
      </c>
      <c r="B314">
        <f>lookups!G315</f>
        <v>1.0092145677928935E-2</v>
      </c>
      <c r="C314">
        <f>lookups!H315</f>
        <v>0.12168171405470964</v>
      </c>
      <c r="D314">
        <f>lookups!I315</f>
        <v>1.8273184102330091E-3</v>
      </c>
      <c r="E314">
        <f t="shared" si="11"/>
        <v>1.0100502512563102E-3</v>
      </c>
    </row>
    <row r="315" spans="1:5" x14ac:dyDescent="0.3">
      <c r="A315" s="5">
        <f>lookups!F316</f>
        <v>38720</v>
      </c>
      <c r="B315">
        <f>lookups!G316</f>
        <v>2.9358626919602466E-2</v>
      </c>
      <c r="C315">
        <f>lookups!H316</f>
        <v>6.1355835240274485E-2</v>
      </c>
      <c r="D315">
        <f>lookups!I316</f>
        <v>3.1573986804901116E-2</v>
      </c>
      <c r="E315">
        <f t="shared" si="11"/>
        <v>3.373138548539123E-2</v>
      </c>
    </row>
    <row r="316" spans="1:5" x14ac:dyDescent="0.3">
      <c r="A316" s="5">
        <f>lookups!F317</f>
        <v>38713</v>
      </c>
      <c r="B316">
        <f>lookups!G317</f>
        <v>-1.8617021276595664E-2</v>
      </c>
      <c r="C316">
        <f>lookups!H317</f>
        <v>-1.9904681805438768E-2</v>
      </c>
      <c r="D316">
        <f>lookups!I317</f>
        <v>-1.7774486206258117E-2</v>
      </c>
      <c r="E316">
        <f t="shared" si="11"/>
        <v>-2.055193482688393E-2</v>
      </c>
    </row>
    <row r="317" spans="1:5" x14ac:dyDescent="0.3">
      <c r="A317" s="5">
        <f>lookups!F318</f>
        <v>38705</v>
      </c>
      <c r="B317">
        <f>lookups!G318</f>
        <v>-9.6575943810361022E-3</v>
      </c>
      <c r="C317">
        <f>lookups!H318</f>
        <v>3.152111046847899E-2</v>
      </c>
      <c r="D317">
        <f>lookups!I318</f>
        <v>3.157503714710152E-3</v>
      </c>
      <c r="E317">
        <f t="shared" si="11"/>
        <v>2.4732540861811675E-3</v>
      </c>
    </row>
    <row r="318" spans="1:5" x14ac:dyDescent="0.3">
      <c r="A318" s="5">
        <f>lookups!F319</f>
        <v>38698</v>
      </c>
      <c r="B318">
        <f>lookups!G319</f>
        <v>-2.8985507246376798E-2</v>
      </c>
      <c r="C318">
        <f>lookups!H319</f>
        <v>-4.3297828192004555E-2</v>
      </c>
      <c r="D318">
        <f>lookups!I319</f>
        <v>5.6032872618603713E-3</v>
      </c>
      <c r="E318">
        <f t="shared" si="11"/>
        <v>5.1636159880464085E-3</v>
      </c>
    </row>
    <row r="319" spans="1:5" x14ac:dyDescent="0.3">
      <c r="A319" s="5">
        <f>lookups!F320</f>
        <v>38691</v>
      </c>
      <c r="B319">
        <f>lookups!G320</f>
        <v>-1.09612141652613E-2</v>
      </c>
      <c r="C319">
        <f>lookups!H320</f>
        <v>2.3357870894677318E-2</v>
      </c>
      <c r="D319">
        <f>lookups!I320</f>
        <v>-4.1848786385195094E-3</v>
      </c>
      <c r="E319">
        <f t="shared" si="11"/>
        <v>-5.6033665023714607E-3</v>
      </c>
    </row>
    <row r="320" spans="1:5" x14ac:dyDescent="0.3">
      <c r="A320" s="5">
        <f>lookups!F321</f>
        <v>38684</v>
      </c>
      <c r="B320">
        <f>lookups!G321</f>
        <v>8.9323692045936744E-3</v>
      </c>
      <c r="C320">
        <f>lookups!H321</f>
        <v>4.74495848161329E-2</v>
      </c>
      <c r="D320">
        <f>lookups!I321</f>
        <v>-2.1343726800297324E-3</v>
      </c>
      <c r="E320">
        <f t="shared" si="11"/>
        <v>-3.3478099480327059E-3</v>
      </c>
    </row>
    <row r="321" spans="1:5" x14ac:dyDescent="0.3">
      <c r="A321" s="5">
        <f>lookups!F322</f>
        <v>38677</v>
      </c>
      <c r="B321">
        <f>lookups!G322</f>
        <v>-1.0938157341186286E-2</v>
      </c>
      <c r="C321">
        <f>lookups!H322</f>
        <v>7.4056378404204468E-2</v>
      </c>
      <c r="D321">
        <f>lookups!I322</f>
        <v>1.5932874516828625E-2</v>
      </c>
      <c r="E321">
        <f t="shared" si="11"/>
        <v>1.6526161968511487E-2</v>
      </c>
    </row>
    <row r="322" spans="1:5" x14ac:dyDescent="0.3">
      <c r="A322" s="5">
        <f>lookups!F323</f>
        <v>38670</v>
      </c>
      <c r="B322">
        <f>lookups!G323</f>
        <v>3.2132001736864889E-2</v>
      </c>
      <c r="C322">
        <f>lookups!H323</f>
        <v>4.9122807017543818E-2</v>
      </c>
      <c r="D322">
        <f>lookups!I323</f>
        <v>1.1057096558955263E-2</v>
      </c>
      <c r="E322">
        <f t="shared" si="11"/>
        <v>1.1162806214850791E-2</v>
      </c>
    </row>
    <row r="323" spans="1:5" x14ac:dyDescent="0.3">
      <c r="A323" s="5">
        <f>lookups!F324</f>
        <v>38663</v>
      </c>
      <c r="B323">
        <f>lookups!G324</f>
        <v>2.310084406930251E-2</v>
      </c>
      <c r="C323">
        <f>lookups!H324</f>
        <v>6.3897763578275191E-3</v>
      </c>
      <c r="D323">
        <f>lookups!I324</f>
        <v>1.3525263259588362E-2</v>
      </c>
      <c r="E323">
        <f t="shared" si="11"/>
        <v>1.3877789585547199E-2</v>
      </c>
    </row>
    <row r="324" spans="1:5" x14ac:dyDescent="0.3">
      <c r="A324" s="5">
        <f>lookups!F325</f>
        <v>38656</v>
      </c>
      <c r="B324">
        <f>lookups!G325</f>
        <v>4.4063079777365628E-2</v>
      </c>
      <c r="C324">
        <f>lookups!H325</f>
        <v>0.12271096847272041</v>
      </c>
      <c r="D324">
        <f>lookups!I325</f>
        <v>1.9300837026095599E-2</v>
      </c>
      <c r="E324">
        <f t="shared" ref="E324:E387" si="12">D324*$F$3+$F$4</f>
        <v>2.0230920728705158E-2</v>
      </c>
    </row>
    <row r="325" spans="1:5" x14ac:dyDescent="0.3">
      <c r="A325" s="5">
        <f>lookups!F326</f>
        <v>38649</v>
      </c>
      <c r="B325">
        <f>lookups!G326</f>
        <v>3.0592734225621268E-2</v>
      </c>
      <c r="C325">
        <f>lookups!H326</f>
        <v>-2.1429891003140654E-2</v>
      </c>
      <c r="D325">
        <f>lookups!I326</f>
        <v>1.4181563966843122E-2</v>
      </c>
      <c r="E325">
        <f t="shared" si="12"/>
        <v>1.4599720363527437E-2</v>
      </c>
    </row>
    <row r="326" spans="1:5" x14ac:dyDescent="0.3">
      <c r="A326" s="5">
        <f>lookups!F327</f>
        <v>38642</v>
      </c>
      <c r="B326">
        <f>lookups!G327</f>
        <v>4.3206913106098614E-3</v>
      </c>
      <c r="C326">
        <f>lookups!H327</f>
        <v>3.0654988575780643E-2</v>
      </c>
      <c r="D326">
        <f>lookups!I327</f>
        <v>-4.5730191867979714E-3</v>
      </c>
      <c r="E326">
        <f t="shared" si="12"/>
        <v>-6.0303211054777688E-3</v>
      </c>
    </row>
    <row r="327" spans="1:5" x14ac:dyDescent="0.3">
      <c r="A327" s="5">
        <f>lookups!F328</f>
        <v>38635</v>
      </c>
      <c r="B327">
        <f>lookups!G328</f>
        <v>3.3718689788052375E-3</v>
      </c>
      <c r="C327">
        <f>lookups!H328</f>
        <v>5.2715975145319754E-2</v>
      </c>
      <c r="D327">
        <f>lookups!I328</f>
        <v>-7.8903244895946068E-3</v>
      </c>
      <c r="E327">
        <f t="shared" si="12"/>
        <v>-9.6793569385540679E-3</v>
      </c>
    </row>
    <row r="328" spans="1:5" x14ac:dyDescent="0.3">
      <c r="A328" s="5">
        <f>lookups!F329</f>
        <v>38628</v>
      </c>
      <c r="B328">
        <f>lookups!G329</f>
        <v>-4.419889502762419E-2</v>
      </c>
      <c r="C328">
        <f>lookups!H329</f>
        <v>-4.3153049482163405E-2</v>
      </c>
      <c r="D328">
        <f>lookups!I329</f>
        <v>-2.7900287631831226E-2</v>
      </c>
      <c r="E328">
        <f t="shared" si="12"/>
        <v>-3.1690316395014351E-2</v>
      </c>
    </row>
    <row r="329" spans="1:5" x14ac:dyDescent="0.3">
      <c r="A329" s="5">
        <f>lookups!F330</f>
        <v>38621</v>
      </c>
      <c r="B329">
        <f>lookups!G330</f>
        <v>1.7806935332708482E-2</v>
      </c>
      <c r="C329">
        <f>lookups!H330</f>
        <v>7.730962504831824E-3</v>
      </c>
      <c r="D329">
        <f>lookups!I330</f>
        <v>1.3211579560909263E-2</v>
      </c>
      <c r="E329">
        <f t="shared" si="12"/>
        <v>1.3532737517000189E-2</v>
      </c>
    </row>
    <row r="330" spans="1:5" x14ac:dyDescent="0.3">
      <c r="A330" s="5">
        <f>lookups!F331</f>
        <v>38614</v>
      </c>
      <c r="B330">
        <f>lookups!G331</f>
        <v>-3.0440708768741557E-2</v>
      </c>
      <c r="C330">
        <f>lookups!H331</f>
        <v>3.8955823293172792E-2</v>
      </c>
      <c r="D330">
        <f>lookups!I331</f>
        <v>-1.6716018721940968E-2</v>
      </c>
      <c r="E330">
        <f t="shared" si="12"/>
        <v>-1.9387620594135069E-2</v>
      </c>
    </row>
    <row r="331" spans="1:5" x14ac:dyDescent="0.3">
      <c r="A331" s="5">
        <f>lookups!F332</f>
        <v>38607</v>
      </c>
      <c r="B331">
        <f>lookups!G332</f>
        <v>-1.9162210338680912E-2</v>
      </c>
      <c r="C331">
        <f>lookups!H332</f>
        <v>-2.0040080160320926E-3</v>
      </c>
      <c r="D331">
        <f>lookups!I332</f>
        <v>-4.5640391746696206E-3</v>
      </c>
      <c r="E331">
        <f t="shared" si="12"/>
        <v>-6.0204430921365834E-3</v>
      </c>
    </row>
    <row r="332" spans="1:5" x14ac:dyDescent="0.3">
      <c r="A332" s="5">
        <f>lookups!F333</f>
        <v>38601</v>
      </c>
      <c r="B332">
        <f>lookups!G333</f>
        <v>-1.6220955721174813E-2</v>
      </c>
      <c r="C332">
        <f>lookups!H333</f>
        <v>0.11012235817575074</v>
      </c>
      <c r="D332">
        <f>lookups!I333</f>
        <v>1.9089147286821692E-2</v>
      </c>
      <c r="E332">
        <f t="shared" si="12"/>
        <v>1.9998062015503863E-2</v>
      </c>
    </row>
    <row r="333" spans="1:5" x14ac:dyDescent="0.3">
      <c r="A333" s="5">
        <f>lookups!F334</f>
        <v>38593</v>
      </c>
      <c r="B333">
        <f>lookups!G334</f>
        <v>1.7566974088712845E-3</v>
      </c>
      <c r="C333">
        <f>lookups!H334</f>
        <v>1.0566546762590064E-2</v>
      </c>
      <c r="D333">
        <f>lookups!I334</f>
        <v>1.2459531050721043E-2</v>
      </c>
      <c r="E333">
        <f t="shared" si="12"/>
        <v>1.2705484155793149E-2</v>
      </c>
    </row>
    <row r="334" spans="1:5" x14ac:dyDescent="0.3">
      <c r="A334" s="5">
        <f>lookups!F335</f>
        <v>38586</v>
      </c>
      <c r="B334">
        <f>lookups!G335</f>
        <v>9.3085106382979101E-3</v>
      </c>
      <c r="C334">
        <f>lookups!H335</f>
        <v>-2.0192954902401483E-3</v>
      </c>
      <c r="D334">
        <f>lookups!I335</f>
        <v>-1.3930540775853706E-2</v>
      </c>
      <c r="E334">
        <f t="shared" si="12"/>
        <v>-1.6323594853439077E-2</v>
      </c>
    </row>
    <row r="335" spans="1:5" x14ac:dyDescent="0.3">
      <c r="A335" s="5">
        <f>lookups!F336</f>
        <v>38579</v>
      </c>
      <c r="B335">
        <f>lookups!G336</f>
        <v>-9.2226613965744782E-3</v>
      </c>
      <c r="C335">
        <f>lookups!H336</f>
        <v>-5.7996877091233108E-3</v>
      </c>
      <c r="D335">
        <f>lookups!I336</f>
        <v>-4.81370944449793E-3</v>
      </c>
      <c r="E335">
        <f t="shared" si="12"/>
        <v>-6.2950803889477236E-3</v>
      </c>
    </row>
    <row r="336" spans="1:5" x14ac:dyDescent="0.3">
      <c r="A336" s="5">
        <f>lookups!F337</f>
        <v>38572</v>
      </c>
      <c r="B336">
        <f>lookups!G337</f>
        <v>-2.5673940949935876E-2</v>
      </c>
      <c r="C336">
        <f>lookups!H337</f>
        <v>7.2231523558957095E-2</v>
      </c>
      <c r="D336">
        <f>lookups!I337</f>
        <v>1.446201311222577E-3</v>
      </c>
      <c r="E336">
        <f t="shared" si="12"/>
        <v>5.9082144234483486E-4</v>
      </c>
    </row>
    <row r="337" spans="1:5" x14ac:dyDescent="0.3">
      <c r="A337" s="5">
        <f>lookups!F338</f>
        <v>38565</v>
      </c>
      <c r="B337">
        <f>lookups!G338</f>
        <v>8.3951762523191212E-2</v>
      </c>
      <c r="C337">
        <f>lookups!H338</f>
        <v>7.9556412729027345E-3</v>
      </c>
      <c r="D337">
        <f>lookups!I338</f>
        <v>-6.8939103791650601E-3</v>
      </c>
      <c r="E337">
        <f t="shared" si="12"/>
        <v>-8.583301417081567E-3</v>
      </c>
    </row>
    <row r="338" spans="1:5" x14ac:dyDescent="0.3">
      <c r="A338" s="5">
        <f>lookups!F339</f>
        <v>38558</v>
      </c>
      <c r="B338">
        <f>lookups!G339</f>
        <v>-2.7752081406106507E-3</v>
      </c>
      <c r="C338">
        <f>lookups!H339</f>
        <v>-3.0614629586352006E-2</v>
      </c>
      <c r="D338">
        <f>lookups!I339</f>
        <v>1.5343306482546661E-3</v>
      </c>
      <c r="E338">
        <f t="shared" si="12"/>
        <v>6.8776371308013279E-4</v>
      </c>
    </row>
    <row r="339" spans="1:5" x14ac:dyDescent="0.3">
      <c r="A339" s="5">
        <f>lookups!F340</f>
        <v>38551</v>
      </c>
      <c r="B339">
        <f>lookups!G340</f>
        <v>-4.14555504375863E-3</v>
      </c>
      <c r="C339">
        <f>lookups!H340</f>
        <v>5.8896312793862975E-2</v>
      </c>
      <c r="D339">
        <f>lookups!I340</f>
        <v>5.7870370370369821E-3</v>
      </c>
      <c r="E339">
        <f t="shared" si="12"/>
        <v>5.3657407407406805E-3</v>
      </c>
    </row>
    <row r="340" spans="1:5" x14ac:dyDescent="0.3">
      <c r="A340" s="5">
        <f>lookups!F341</f>
        <v>38544</v>
      </c>
      <c r="B340">
        <f>lookups!G341</f>
        <v>2.7935606060606053E-2</v>
      </c>
      <c r="C340">
        <f>lookups!H341</f>
        <v>8.6290322580644993E-2</v>
      </c>
      <c r="D340">
        <f>lookups!I341</f>
        <v>1.2500000000000011E-2</v>
      </c>
      <c r="E340">
        <f t="shared" si="12"/>
        <v>1.2750000000000015E-2</v>
      </c>
    </row>
    <row r="341" spans="1:5" x14ac:dyDescent="0.3">
      <c r="A341" s="5">
        <f>lookups!F342</f>
        <v>38538</v>
      </c>
      <c r="B341">
        <f>lookups!G342</f>
        <v>1.5384615384615398E-2</v>
      </c>
      <c r="C341">
        <f>lookups!H342</f>
        <v>4.7887323943662054E-2</v>
      </c>
      <c r="D341">
        <f>lookups!I342</f>
        <v>1.4966795519873179E-2</v>
      </c>
      <c r="E341">
        <f t="shared" si="12"/>
        <v>1.5463475071860498E-2</v>
      </c>
    </row>
    <row r="342" spans="1:5" x14ac:dyDescent="0.3">
      <c r="A342" s="5">
        <f>lookups!F343</f>
        <v>38530</v>
      </c>
      <c r="B342">
        <f>lookups!G343</f>
        <v>-1.3282732447817724E-2</v>
      </c>
      <c r="C342">
        <f>lookups!H343</f>
        <v>-3.3224400871459663E-2</v>
      </c>
      <c r="D342">
        <f>lookups!I343</f>
        <v>4.5803046898336523E-3</v>
      </c>
      <c r="E342">
        <f t="shared" si="12"/>
        <v>4.0383351588170182E-3</v>
      </c>
    </row>
    <row r="343" spans="1:5" x14ac:dyDescent="0.3">
      <c r="A343" s="5">
        <f>lookups!F344</f>
        <v>38523</v>
      </c>
      <c r="B343">
        <f>lookups!G344</f>
        <v>0</v>
      </c>
      <c r="C343">
        <f>lookups!H344</f>
        <v>-1.4492753623188383E-2</v>
      </c>
      <c r="D343">
        <f>lookups!I344</f>
        <v>-1.962124170245989E-2</v>
      </c>
      <c r="E343">
        <f t="shared" si="12"/>
        <v>-2.2583365872705881E-2</v>
      </c>
    </row>
    <row r="344" spans="1:5" x14ac:dyDescent="0.3">
      <c r="A344" s="5">
        <f>lookups!F345</f>
        <v>38516</v>
      </c>
      <c r="B344">
        <f>lookups!G345</f>
        <v>-1.541335824381139E-2</v>
      </c>
      <c r="C344">
        <f>lookups!H345</f>
        <v>6.9767441860465115E-2</v>
      </c>
      <c r="D344">
        <f>lookups!I345</f>
        <v>1.3755566551212278E-2</v>
      </c>
      <c r="E344">
        <f t="shared" si="12"/>
        <v>1.4131123206333508E-2</v>
      </c>
    </row>
    <row r="345" spans="1:5" x14ac:dyDescent="0.3">
      <c r="A345" s="5">
        <f>lookups!F346</f>
        <v>38509</v>
      </c>
      <c r="B345">
        <f>lookups!G346</f>
        <v>0</v>
      </c>
      <c r="C345">
        <f>lookups!H346</f>
        <v>-6.3457918795375087E-2</v>
      </c>
      <c r="D345">
        <f>lookups!I346</f>
        <v>3.960003960003172E-4</v>
      </c>
      <c r="E345">
        <f t="shared" si="12"/>
        <v>-5.6439956439965108E-4</v>
      </c>
    </row>
    <row r="346" spans="1:5" x14ac:dyDescent="0.3">
      <c r="A346" s="5">
        <f>lookups!F347</f>
        <v>38503</v>
      </c>
      <c r="B346">
        <f>lookups!G347</f>
        <v>-2.4601366742596772E-2</v>
      </c>
      <c r="C346">
        <f>lookups!H347</f>
        <v>-5.7287705956907603E-2</v>
      </c>
      <c r="D346">
        <f>lookups!I347</f>
        <v>-7.913740231476733E-4</v>
      </c>
      <c r="E346">
        <f t="shared" si="12"/>
        <v>-1.8705114254624407E-3</v>
      </c>
    </row>
    <row r="347" spans="1:5" x14ac:dyDescent="0.3">
      <c r="A347" s="5">
        <f>lookups!F348</f>
        <v>38495</v>
      </c>
      <c r="B347">
        <f>lookups!G348</f>
        <v>1.292108906322093E-2</v>
      </c>
      <c r="C347">
        <f>lookups!H348</f>
        <v>8.0230010952902511E-2</v>
      </c>
      <c r="D347">
        <f>lookups!I348</f>
        <v>9.4867185939684733E-3</v>
      </c>
      <c r="E347">
        <f t="shared" si="12"/>
        <v>9.4353904533653228E-3</v>
      </c>
    </row>
    <row r="348" spans="1:5" x14ac:dyDescent="0.3">
      <c r="A348" s="5">
        <f>lookups!F349</f>
        <v>38488</v>
      </c>
      <c r="B348">
        <f>lookups!G349</f>
        <v>2.0725388601036329E-2</v>
      </c>
      <c r="C348">
        <f>lookups!H349</f>
        <v>7.9834417504435332E-2</v>
      </c>
      <c r="D348">
        <f>lookups!I349</f>
        <v>2.9399671052631571E-2</v>
      </c>
      <c r="E348">
        <f t="shared" si="12"/>
        <v>3.1339638157894728E-2</v>
      </c>
    </row>
    <row r="349" spans="1:5" x14ac:dyDescent="0.3">
      <c r="A349" s="5">
        <f>lookups!F350</f>
        <v>38481</v>
      </c>
      <c r="B349">
        <f>lookups!G350</f>
        <v>3.3081285444234538E-3</v>
      </c>
      <c r="C349">
        <f>lookups!H350</f>
        <v>-6.6261733848702334E-2</v>
      </c>
      <c r="D349">
        <f>lookups!I350</f>
        <v>-1.1683429848623444E-2</v>
      </c>
      <c r="E349">
        <f t="shared" si="12"/>
        <v>-1.3851772833485789E-2</v>
      </c>
    </row>
    <row r="350" spans="1:5" x14ac:dyDescent="0.3">
      <c r="A350" s="5">
        <f>lookups!F351</f>
        <v>38474</v>
      </c>
      <c r="B350">
        <f>lookups!G351</f>
        <v>-3.2972209138012378E-3</v>
      </c>
      <c r="C350">
        <f>lookups!H351</f>
        <v>3.2791559737667481E-2</v>
      </c>
      <c r="D350">
        <f>lookups!I351</f>
        <v>1.1509608467783419E-2</v>
      </c>
      <c r="E350">
        <f t="shared" si="12"/>
        <v>1.1660569314561761E-2</v>
      </c>
    </row>
    <row r="351" spans="1:5" x14ac:dyDescent="0.3">
      <c r="A351" s="5">
        <f>lookups!F352</f>
        <v>38467</v>
      </c>
      <c r="B351">
        <f>lookups!G352</f>
        <v>1.2881679389312957E-2</v>
      </c>
      <c r="C351">
        <f>lookups!H352</f>
        <v>1.5638575152041676E-2</v>
      </c>
      <c r="D351">
        <f>lookups!I352</f>
        <v>1.5438452037876255E-3</v>
      </c>
      <c r="E351">
        <f t="shared" si="12"/>
        <v>6.9822972416638818E-4</v>
      </c>
    </row>
    <row r="352" spans="1:5" x14ac:dyDescent="0.3">
      <c r="A352" s="5">
        <f>lookups!F353</f>
        <v>38460</v>
      </c>
      <c r="B352">
        <f>lookups!G353</f>
        <v>2.0944958597174851E-2</v>
      </c>
      <c r="C352">
        <f>lookups!H353</f>
        <v>4.3630017452006564E-3</v>
      </c>
      <c r="D352">
        <f>lookups!I353</f>
        <v>1.2505210504376854E-2</v>
      </c>
      <c r="E352">
        <f t="shared" si="12"/>
        <v>1.2755731554814541E-2</v>
      </c>
    </row>
    <row r="353" spans="1:5" x14ac:dyDescent="0.3">
      <c r="A353" s="5">
        <f>lookups!F354</f>
        <v>38453</v>
      </c>
      <c r="B353">
        <f>lookups!G354</f>
        <v>-1.9111323459149478E-2</v>
      </c>
      <c r="C353">
        <f>lookups!H354</f>
        <v>-0.19181946403385042</v>
      </c>
      <c r="D353">
        <f>lookups!I354</f>
        <v>-3.2661290322580736E-2</v>
      </c>
      <c r="E353">
        <f t="shared" si="12"/>
        <v>-3.6927419354838814E-2</v>
      </c>
    </row>
    <row r="354" spans="1:5" x14ac:dyDescent="0.3">
      <c r="A354" s="5">
        <f>lookups!F355</f>
        <v>38446</v>
      </c>
      <c r="B354">
        <f>lookups!G355</f>
        <v>3.4090909090909158E-2</v>
      </c>
      <c r="C354">
        <f>lookups!H355</f>
        <v>6.9650490319336081E-2</v>
      </c>
      <c r="D354">
        <f>lookups!I355</f>
        <v>4.862236628849311E-3</v>
      </c>
      <c r="E354">
        <f t="shared" si="12"/>
        <v>4.3484602917342428E-3</v>
      </c>
    </row>
    <row r="355" spans="1:5" x14ac:dyDescent="0.3">
      <c r="A355" s="5">
        <f>lookups!F356</f>
        <v>38439</v>
      </c>
      <c r="B355">
        <f>lookups!G356</f>
        <v>-6.381934216985889E-3</v>
      </c>
      <c r="C355">
        <f>lookups!H356</f>
        <v>-3.7744979433825196E-2</v>
      </c>
      <c r="D355">
        <f>lookups!I356</f>
        <v>2.4370430544272429E-3</v>
      </c>
      <c r="E355">
        <f t="shared" si="12"/>
        <v>1.6807473598699674E-3</v>
      </c>
    </row>
    <row r="356" spans="1:5" x14ac:dyDescent="0.3">
      <c r="A356" s="5">
        <f>lookups!F357</f>
        <v>38432</v>
      </c>
      <c r="B356">
        <f>lookups!G357</f>
        <v>-1.4705882352939992E-3</v>
      </c>
      <c r="C356">
        <f>lookups!H357</f>
        <v>-1.0770703685974218E-2</v>
      </c>
      <c r="D356">
        <f>lookups!I357</f>
        <v>-1.1741093828399414E-2</v>
      </c>
      <c r="E356">
        <f t="shared" si="12"/>
        <v>-1.3915203211239357E-2</v>
      </c>
    </row>
    <row r="357" spans="1:5" x14ac:dyDescent="0.3">
      <c r="A357" s="5">
        <f>lookups!F358</f>
        <v>38425</v>
      </c>
      <c r="B357">
        <f>lookups!G358</f>
        <v>-3.0878859857482285E-2</v>
      </c>
      <c r="C357">
        <f>lookups!H358</f>
        <v>6.6905005107252419E-2</v>
      </c>
      <c r="D357">
        <f>lookups!I358</f>
        <v>-1.1506794960817345E-2</v>
      </c>
      <c r="E357">
        <f t="shared" si="12"/>
        <v>-1.365747445689908E-2</v>
      </c>
    </row>
    <row r="358" spans="1:5" x14ac:dyDescent="0.3">
      <c r="A358" s="5">
        <f>lookups!F359</f>
        <v>38418</v>
      </c>
      <c r="B358">
        <f>lookups!G359</f>
        <v>-3.3143939393939525E-3</v>
      </c>
      <c r="C358">
        <f>lookups!H359</f>
        <v>-5.9332212346865379E-2</v>
      </c>
      <c r="D358">
        <f>lookups!I359</f>
        <v>-1.907171353507827E-2</v>
      </c>
      <c r="E358">
        <f t="shared" si="12"/>
        <v>-2.1978884888586101E-2</v>
      </c>
    </row>
    <row r="359" spans="1:5" x14ac:dyDescent="0.3">
      <c r="A359" s="5">
        <f>lookups!F360</f>
        <v>38411</v>
      </c>
      <c r="B359">
        <f>lookups!G360</f>
        <v>-3.3034450212364457E-3</v>
      </c>
      <c r="C359">
        <f>lookups!H360</f>
        <v>-3.7901548416917043E-2</v>
      </c>
      <c r="D359">
        <f>lookups!I360</f>
        <v>1.0719905586152529E-2</v>
      </c>
      <c r="E359">
        <f t="shared" si="12"/>
        <v>1.0791896144767783E-2</v>
      </c>
    </row>
    <row r="360" spans="1:5" x14ac:dyDescent="0.3">
      <c r="A360" s="5">
        <f>lookups!F361</f>
        <v>38405</v>
      </c>
      <c r="B360">
        <f>lookups!G361</f>
        <v>-8.8868101028998E-3</v>
      </c>
      <c r="C360">
        <f>lookups!H361</f>
        <v>2.5112532575219195E-2</v>
      </c>
      <c r="D360">
        <f>lookups!I361</f>
        <v>8.6300962206130802E-3</v>
      </c>
      <c r="E360">
        <f t="shared" si="12"/>
        <v>8.4931058426743894E-3</v>
      </c>
    </row>
    <row r="361" spans="1:5" x14ac:dyDescent="0.3">
      <c r="A361" s="5">
        <f>lookups!F362</f>
        <v>38397</v>
      </c>
      <c r="B361">
        <f>lookups!G362</f>
        <v>-1.6106764841233384E-2</v>
      </c>
      <c r="C361">
        <f>lookups!H362</f>
        <v>6.8878197011901718E-2</v>
      </c>
      <c r="D361">
        <f>lookups!I362</f>
        <v>-3.1642440423216966E-3</v>
      </c>
      <c r="E361">
        <f t="shared" si="12"/>
        <v>-4.480668446553867E-3</v>
      </c>
    </row>
    <row r="362" spans="1:5" x14ac:dyDescent="0.3">
      <c r="A362" s="5">
        <f>lookups!F363</f>
        <v>38390</v>
      </c>
      <c r="B362">
        <f>lookups!G363</f>
        <v>-1.3169845594913677E-2</v>
      </c>
      <c r="C362">
        <f>lookups!H363</f>
        <v>2.9994783515910235E-2</v>
      </c>
      <c r="D362">
        <f>lookups!I363</f>
        <v>4.4696066746125205E-3</v>
      </c>
      <c r="E362">
        <f t="shared" si="12"/>
        <v>3.9165673420737731E-3</v>
      </c>
    </row>
    <row r="363" spans="1:5" x14ac:dyDescent="0.3">
      <c r="A363" s="5">
        <f>lookups!F364</f>
        <v>38383</v>
      </c>
      <c r="B363">
        <f>lookups!G364</f>
        <v>5.4794520547945666E-3</v>
      </c>
      <c r="C363">
        <f>lookups!H364</f>
        <v>6.5888240200166939E-2</v>
      </c>
      <c r="D363">
        <f>lookups!I364</f>
        <v>2.3899115224244975E-2</v>
      </c>
      <c r="E363">
        <f t="shared" si="12"/>
        <v>2.5289026746669475E-2</v>
      </c>
    </row>
    <row r="364" spans="1:5" x14ac:dyDescent="0.3">
      <c r="A364" s="5">
        <f>lookups!F365</f>
        <v>38376</v>
      </c>
      <c r="B364">
        <f>lookups!G365</f>
        <v>2.0503261882572121E-2</v>
      </c>
      <c r="C364">
        <f>lookups!H365</f>
        <v>4.929988331388558E-2</v>
      </c>
      <c r="D364">
        <f>lookups!I365</f>
        <v>5.5220370180999283E-3</v>
      </c>
      <c r="E364">
        <f t="shared" si="12"/>
        <v>5.0742407199099214E-3</v>
      </c>
    </row>
    <row r="365" spans="1:5" x14ac:dyDescent="0.3">
      <c r="A365" s="5">
        <f>lookups!F366</f>
        <v>38370</v>
      </c>
      <c r="B365">
        <f>lookups!G366</f>
        <v>-1.7848970251716272E-2</v>
      </c>
      <c r="C365">
        <f>lookups!H366</f>
        <v>4.1007615700058746E-3</v>
      </c>
      <c r="D365">
        <f>lookups!I366</f>
        <v>-1.2321987678012309E-2</v>
      </c>
      <c r="E365">
        <f t="shared" si="12"/>
        <v>-1.4554186445813543E-2</v>
      </c>
    </row>
    <row r="366" spans="1:5" x14ac:dyDescent="0.3">
      <c r="A366" s="5">
        <f>lookups!F367</f>
        <v>38362</v>
      </c>
      <c r="B366">
        <f>lookups!G367</f>
        <v>-2.0618556701030809E-2</v>
      </c>
      <c r="C366">
        <f>lookups!H367</f>
        <v>1.3959013959013925E-2</v>
      </c>
      <c r="D366">
        <f>lookups!I367</f>
        <v>-1.7140552530752339E-3</v>
      </c>
      <c r="E366">
        <f t="shared" si="12"/>
        <v>-2.8854607783827574E-3</v>
      </c>
    </row>
    <row r="367" spans="1:5" x14ac:dyDescent="0.3">
      <c r="A367" s="5">
        <f>lookups!F368</f>
        <v>38355</v>
      </c>
      <c r="B367">
        <f>lookups!G368</f>
        <v>-1.7897091722596284E-3</v>
      </c>
      <c r="C367">
        <f>lookups!H368</f>
        <v>7.5031928480204388E-2</v>
      </c>
      <c r="D367">
        <f>lookups!I368</f>
        <v>-2.0057306590257753E-2</v>
      </c>
      <c r="E367">
        <f t="shared" si="12"/>
        <v>-2.3063037249283529E-2</v>
      </c>
    </row>
    <row r="368" spans="1:5" x14ac:dyDescent="0.3">
      <c r="A368" s="5">
        <f>lookups!F369</f>
        <v>38348</v>
      </c>
      <c r="B368">
        <f>lookups!G369</f>
        <v>-1.1061946902654867E-2</v>
      </c>
      <c r="C368">
        <f>lookups!H369</f>
        <v>6.1034371988436002E-3</v>
      </c>
      <c r="D368">
        <f>lookups!I369</f>
        <v>7.9106101058042414E-4</v>
      </c>
      <c r="E368">
        <f t="shared" si="12"/>
        <v>-1.298328883615334E-4</v>
      </c>
    </row>
    <row r="369" spans="1:5" x14ac:dyDescent="0.3">
      <c r="A369" s="5">
        <f>lookups!F370</f>
        <v>38341</v>
      </c>
      <c r="B369">
        <f>lookups!G370</f>
        <v>2.2172949002217607E-3</v>
      </c>
      <c r="C369">
        <f>lookups!H370</f>
        <v>-1.4873417721519063E-2</v>
      </c>
      <c r="D369">
        <f>lookups!I370</f>
        <v>1.1097780443911213E-2</v>
      </c>
      <c r="E369">
        <f t="shared" si="12"/>
        <v>1.1207558488302335E-2</v>
      </c>
    </row>
    <row r="370" spans="1:5" x14ac:dyDescent="0.3">
      <c r="A370" s="5">
        <f>lookups!F371</f>
        <v>38334</v>
      </c>
      <c r="B370">
        <f>lookups!G371</f>
        <v>-4.4150110375275001E-3</v>
      </c>
      <c r="C370">
        <f>lookups!H371</f>
        <v>-2.5252525252524713E-3</v>
      </c>
      <c r="D370">
        <f>lookups!I371</f>
        <v>5.7315233785821332E-3</v>
      </c>
      <c r="E370">
        <f t="shared" si="12"/>
        <v>5.3046757164403472E-3</v>
      </c>
    </row>
    <row r="371" spans="1:5" x14ac:dyDescent="0.3">
      <c r="A371" s="5">
        <f>lookups!F372</f>
        <v>38327</v>
      </c>
      <c r="B371">
        <f>lookups!G372</f>
        <v>-5.7067603160668376E-3</v>
      </c>
      <c r="C371">
        <f>lookups!H372</f>
        <v>3.9370078740157459E-2</v>
      </c>
      <c r="D371">
        <f>lookups!I372</f>
        <v>6.0368246302447198E-4</v>
      </c>
      <c r="E371">
        <f t="shared" si="12"/>
        <v>-3.3594929067308076E-4</v>
      </c>
    </row>
    <row r="372" spans="1:5" x14ac:dyDescent="0.3">
      <c r="A372" s="5">
        <f>lookups!F373</f>
        <v>38320</v>
      </c>
      <c r="B372">
        <f>lookups!G373</f>
        <v>2.3820224719101175E-2</v>
      </c>
      <c r="C372">
        <f>lookups!H373</f>
        <v>-2.899012424338962E-2</v>
      </c>
      <c r="D372">
        <f>lookups!I373</f>
        <v>7.6034063260340635E-3</v>
      </c>
      <c r="E372">
        <f t="shared" si="12"/>
        <v>7.3637469586374698E-3</v>
      </c>
    </row>
    <row r="373" spans="1:5" x14ac:dyDescent="0.3">
      <c r="A373" s="5">
        <f>lookups!F374</f>
        <v>38313</v>
      </c>
      <c r="B373">
        <f>lookups!G374</f>
        <v>-9.7908322207387131E-3</v>
      </c>
      <c r="C373">
        <f>lookups!H374</f>
        <v>0.16995900111815143</v>
      </c>
      <c r="D373">
        <f>lookups!I374</f>
        <v>7.9705702023298713E-3</v>
      </c>
      <c r="E373">
        <f t="shared" si="12"/>
        <v>7.7676272225628588E-3</v>
      </c>
    </row>
    <row r="374" spans="1:5" x14ac:dyDescent="0.3">
      <c r="A374" s="5">
        <f>lookups!F375</f>
        <v>38306</v>
      </c>
      <c r="B374">
        <f>lookups!G375</f>
        <v>-1.3333333333333838E-3</v>
      </c>
      <c r="C374">
        <f>lookups!H375</f>
        <v>-5.9281215264912991E-3</v>
      </c>
      <c r="D374">
        <f>lookups!I375</f>
        <v>-8.6110829703170341E-3</v>
      </c>
      <c r="E374">
        <f t="shared" si="12"/>
        <v>-1.0472191267348739E-2</v>
      </c>
    </row>
    <row r="375" spans="1:5" x14ac:dyDescent="0.3">
      <c r="A375" s="5">
        <f>lookups!F376</f>
        <v>38299</v>
      </c>
      <c r="B375">
        <f>lookups!G376</f>
        <v>2.2727272727272728E-2</v>
      </c>
      <c r="C375">
        <f>lookups!H376</f>
        <v>1.4280345734686171E-2</v>
      </c>
      <c r="D375">
        <f>lookups!I376</f>
        <v>1.2825774676790479E-2</v>
      </c>
      <c r="E375">
        <f t="shared" si="12"/>
        <v>1.3108352144469527E-2</v>
      </c>
    </row>
    <row r="376" spans="1:5" x14ac:dyDescent="0.3">
      <c r="A376" s="5">
        <f>lookups!F377</f>
        <v>38292</v>
      </c>
      <c r="B376">
        <f>lookups!G377</f>
        <v>4.8118151500714704E-2</v>
      </c>
      <c r="C376">
        <f>lookups!H377</f>
        <v>4.4348508634222877E-2</v>
      </c>
      <c r="D376">
        <f>lookups!I377</f>
        <v>3.6036993728074847E-2</v>
      </c>
      <c r="E376">
        <f t="shared" si="12"/>
        <v>3.8640693100882334E-2</v>
      </c>
    </row>
    <row r="377" spans="1:5" x14ac:dyDescent="0.3">
      <c r="A377" s="5">
        <f>lookups!F378</f>
        <v>38285</v>
      </c>
      <c r="B377">
        <f>lookups!G378</f>
        <v>8.1652257444763763E-3</v>
      </c>
      <c r="C377">
        <f>lookups!H378</f>
        <v>0.10542299349240779</v>
      </c>
      <c r="D377">
        <f>lookups!I378</f>
        <v>2.9212253829321525E-2</v>
      </c>
      <c r="E377">
        <f t="shared" si="12"/>
        <v>3.1133479212253679E-2</v>
      </c>
    </row>
    <row r="378" spans="1:5" x14ac:dyDescent="0.3">
      <c r="A378" s="5">
        <f>lookups!F379</f>
        <v>38278</v>
      </c>
      <c r="B378">
        <f>lookups!G379</f>
        <v>-9.0433127082342347E-3</v>
      </c>
      <c r="C378">
        <f>lookups!H379</f>
        <v>4.1572525982828817E-2</v>
      </c>
      <c r="D378">
        <f>lookups!I379</f>
        <v>-1.146441704520861E-2</v>
      </c>
      <c r="E378">
        <f t="shared" si="12"/>
        <v>-1.3610858749729473E-2</v>
      </c>
    </row>
    <row r="379" spans="1:5" x14ac:dyDescent="0.3">
      <c r="A379" s="5">
        <f>lookups!F380</f>
        <v>38271</v>
      </c>
      <c r="B379">
        <f>lookups!G380</f>
        <v>0</v>
      </c>
      <c r="C379">
        <f>lookups!H380</f>
        <v>0.16535018430753032</v>
      </c>
      <c r="D379">
        <f>lookups!I380</f>
        <v>-1.1017221093165058E-2</v>
      </c>
      <c r="E379">
        <f t="shared" si="12"/>
        <v>-1.3118943202481564E-2</v>
      </c>
    </row>
    <row r="380" spans="1:5" x14ac:dyDescent="0.3">
      <c r="A380" s="5">
        <f>lookups!F381</f>
        <v>38264</v>
      </c>
      <c r="B380">
        <f>lookups!G381</f>
        <v>-8.9622641509432884E-3</v>
      </c>
      <c r="C380">
        <f>lookups!H381</f>
        <v>1.0106382978723284E-2</v>
      </c>
      <c r="D380">
        <f>lookups!I381</f>
        <v>-1.0059296908089823E-2</v>
      </c>
      <c r="E380">
        <f t="shared" si="12"/>
        <v>-1.2065226598898807E-2</v>
      </c>
    </row>
    <row r="381" spans="1:5" x14ac:dyDescent="0.3">
      <c r="A381" s="5">
        <f>lookups!F382</f>
        <v>38257</v>
      </c>
      <c r="B381">
        <f>lookups!G382</f>
        <v>3.5156249999999944E-2</v>
      </c>
      <c r="C381">
        <f>lookups!H382</f>
        <v>3.6955322669608479E-2</v>
      </c>
      <c r="D381">
        <f>lookups!I382</f>
        <v>1.9650183545670406E-2</v>
      </c>
      <c r="E381">
        <f t="shared" si="12"/>
        <v>2.0615201900237447E-2</v>
      </c>
    </row>
    <row r="382" spans="1:5" x14ac:dyDescent="0.3">
      <c r="A382" s="5">
        <f>lookups!F383</f>
        <v>38250</v>
      </c>
      <c r="B382">
        <f>lookups!G383</f>
        <v>-8.2324455205810242E-3</v>
      </c>
      <c r="C382">
        <f>lookups!H383</f>
        <v>3.875968992248078E-3</v>
      </c>
      <c r="D382">
        <f>lookups!I383</f>
        <v>-1.499521429331061E-2</v>
      </c>
      <c r="E382">
        <f t="shared" si="12"/>
        <v>-1.7494735722641673E-2</v>
      </c>
    </row>
    <row r="383" spans="1:5" x14ac:dyDescent="0.3">
      <c r="A383" s="5">
        <f>lookups!F384</f>
        <v>38243</v>
      </c>
      <c r="B383">
        <f>lookups!G384</f>
        <v>9.6946194861849606E-4</v>
      </c>
      <c r="C383">
        <f>lookups!H384</f>
        <v>3.555045871559618E-2</v>
      </c>
      <c r="D383">
        <f>lookups!I384</f>
        <v>5.0235143223599709E-3</v>
      </c>
      <c r="E383">
        <f t="shared" si="12"/>
        <v>4.5258657545959686E-3</v>
      </c>
    </row>
    <row r="384" spans="1:5" x14ac:dyDescent="0.3">
      <c r="A384" s="5">
        <f>lookups!F385</f>
        <v>38237</v>
      </c>
      <c r="B384">
        <f>lookups!G385</f>
        <v>1.3759213759213639E-2</v>
      </c>
      <c r="C384">
        <f>lookups!H385</f>
        <v>1.8096906012843101E-2</v>
      </c>
      <c r="D384">
        <f>lookups!I385</f>
        <v>8.4069842638499793E-3</v>
      </c>
      <c r="E384">
        <f t="shared" si="12"/>
        <v>8.2476826902349795E-3</v>
      </c>
    </row>
    <row r="385" spans="1:5" x14ac:dyDescent="0.3">
      <c r="A385" s="5">
        <f>lookups!F386</f>
        <v>38229</v>
      </c>
      <c r="B385">
        <f>lookups!G386</f>
        <v>-1.2615235322658807E-2</v>
      </c>
      <c r="C385">
        <f>lookups!H386</f>
        <v>2.5748502994011959E-2</v>
      </c>
      <c r="D385">
        <f>lookups!I386</f>
        <v>5.9633524883443258E-3</v>
      </c>
      <c r="E385">
        <f t="shared" si="12"/>
        <v>5.5596877371787588E-3</v>
      </c>
    </row>
    <row r="386" spans="1:5" x14ac:dyDescent="0.3">
      <c r="A386" s="5">
        <f>lookups!F387</f>
        <v>38222</v>
      </c>
      <c r="B386">
        <f>lookups!G387</f>
        <v>1.2278978388998036E-2</v>
      </c>
      <c r="C386">
        <f>lookups!H387</f>
        <v>0.11481975967957268</v>
      </c>
      <c r="D386">
        <f>lookups!I387</f>
        <v>8.7498632833861653E-3</v>
      </c>
      <c r="E386">
        <f t="shared" si="12"/>
        <v>8.6248496117247823E-3</v>
      </c>
    </row>
    <row r="387" spans="1:5" x14ac:dyDescent="0.3">
      <c r="A387" s="5">
        <f>lookups!F388</f>
        <v>38215</v>
      </c>
      <c r="B387">
        <f>lookups!G388</f>
        <v>6.9238377843719376E-3</v>
      </c>
      <c r="C387">
        <f>lookups!H388</f>
        <v>-1.3333333333333049E-3</v>
      </c>
      <c r="D387">
        <f>lookups!I388</f>
        <v>3.0777903043968477E-2</v>
      </c>
      <c r="E387">
        <f t="shared" si="12"/>
        <v>3.2855693348365328E-2</v>
      </c>
    </row>
    <row r="388" spans="1:5" x14ac:dyDescent="0.3">
      <c r="A388" s="5">
        <f>lookups!F389</f>
        <v>38208</v>
      </c>
      <c r="B388">
        <f>lookups!G389</f>
        <v>-4.4313146233382504E-3</v>
      </c>
      <c r="C388">
        <f>lookups!H389</f>
        <v>3.5911602209944722E-2</v>
      </c>
      <c r="D388">
        <f>lookups!I389</f>
        <v>3.1667043655281739E-3</v>
      </c>
      <c r="E388">
        <f t="shared" ref="E388:E407" si="13">D388*$F$3+$F$4</f>
        <v>2.4833748020809915E-3</v>
      </c>
    </row>
    <row r="389" spans="1:5" x14ac:dyDescent="0.3">
      <c r="A389" s="5">
        <f>lookups!F390</f>
        <v>38201</v>
      </c>
      <c r="B389">
        <f>lookups!G390</f>
        <v>-4.7373358348968178E-2</v>
      </c>
      <c r="C389">
        <f>lookups!H390</f>
        <v>-7.946598855689764E-2</v>
      </c>
      <c r="D389">
        <f>lookups!I390</f>
        <v>-3.5979066724814622E-2</v>
      </c>
      <c r="E389">
        <f t="shared" si="13"/>
        <v>-4.0576973397296087E-2</v>
      </c>
    </row>
    <row r="390" spans="1:5" x14ac:dyDescent="0.3">
      <c r="A390" s="5">
        <f>lookups!F391</f>
        <v>38194</v>
      </c>
      <c r="B390">
        <f>lookups!G391</f>
        <v>1.620591039084842E-2</v>
      </c>
      <c r="C390">
        <f>lookups!H391</f>
        <v>5.3583389149363746E-2</v>
      </c>
      <c r="D390">
        <f>lookups!I391</f>
        <v>1.7189752689364502E-2</v>
      </c>
      <c r="E390">
        <f t="shared" si="13"/>
        <v>1.7908727958300952E-2</v>
      </c>
    </row>
    <row r="391" spans="1:5" x14ac:dyDescent="0.3">
      <c r="A391" s="5">
        <f>lookups!F392</f>
        <v>38187</v>
      </c>
      <c r="B391">
        <f>lookups!G392</f>
        <v>1.9931939718035981E-2</v>
      </c>
      <c r="C391">
        <f>lookups!H392</f>
        <v>-4.6615581098339749E-2</v>
      </c>
      <c r="D391">
        <f>lookups!I392</f>
        <v>-1.5826238812486387E-2</v>
      </c>
      <c r="E391">
        <f t="shared" si="13"/>
        <v>-1.8408862693735029E-2</v>
      </c>
    </row>
    <row r="392" spans="1:5" x14ac:dyDescent="0.3">
      <c r="A392" s="5">
        <f>lookups!F393</f>
        <v>38180</v>
      </c>
      <c r="B392">
        <f>lookups!G393</f>
        <v>-1.3429256594724274E-2</v>
      </c>
      <c r="C392">
        <f>lookups!H393</f>
        <v>7.2602739726027432E-2</v>
      </c>
      <c r="D392">
        <f>lookups!I393</f>
        <v>-9.0850097339388852E-3</v>
      </c>
      <c r="E392">
        <f t="shared" si="13"/>
        <v>-1.0993510707332774E-2</v>
      </c>
    </row>
    <row r="393" spans="1:5" x14ac:dyDescent="0.3">
      <c r="A393" s="5">
        <f>lookups!F394</f>
        <v>38174</v>
      </c>
      <c r="B393">
        <f>lookups!G394</f>
        <v>-2.4789522918615418E-2</v>
      </c>
      <c r="C393">
        <f>lookups!H394</f>
        <v>-3.375248180013235E-2</v>
      </c>
      <c r="D393">
        <f>lookups!I394</f>
        <v>-1.0170217321485953E-2</v>
      </c>
      <c r="E393">
        <f t="shared" si="13"/>
        <v>-1.2187239053634551E-2</v>
      </c>
    </row>
    <row r="394" spans="1:5" x14ac:dyDescent="0.3">
      <c r="A394" s="5">
        <f>lookups!F395</f>
        <v>38166</v>
      </c>
      <c r="B394">
        <f>lookups!G395</f>
        <v>0</v>
      </c>
      <c r="C394">
        <f>lookups!H395</f>
        <v>-7.8096400244051317E-2</v>
      </c>
      <c r="D394">
        <f>lookups!I395</f>
        <v>-8.4916675512153404E-3</v>
      </c>
      <c r="E394">
        <f t="shared" si="13"/>
        <v>-1.0340834306336876E-2</v>
      </c>
    </row>
    <row r="395" spans="1:5" x14ac:dyDescent="0.3">
      <c r="A395" s="5">
        <f>lookups!F396</f>
        <v>38159</v>
      </c>
      <c r="B395">
        <f>lookups!G396</f>
        <v>7.5400565504241349E-3</v>
      </c>
      <c r="C395">
        <f>lookups!H396</f>
        <v>2.4375000000000036E-2</v>
      </c>
      <c r="D395">
        <f>lookups!I396</f>
        <v>1.9142826757417059E-3</v>
      </c>
      <c r="E395">
        <f t="shared" si="13"/>
        <v>1.1057109433158766E-3</v>
      </c>
    </row>
    <row r="396" spans="1:5" x14ac:dyDescent="0.3">
      <c r="A396" s="5">
        <f>lookups!F397</f>
        <v>38152</v>
      </c>
      <c r="B396">
        <f>lookups!G397</f>
        <v>5.941088367448815E-2</v>
      </c>
      <c r="C396">
        <f>lookups!H397</f>
        <v>7.0234113712374632E-2</v>
      </c>
      <c r="D396">
        <f>lookups!I397</f>
        <v>-2.6516758591429782E-3</v>
      </c>
      <c r="E396">
        <f t="shared" si="13"/>
        <v>-3.9168434450572763E-3</v>
      </c>
    </row>
    <row r="397" spans="1:5" x14ac:dyDescent="0.3">
      <c r="A397" s="5">
        <f>lookups!F398</f>
        <v>38145</v>
      </c>
      <c r="B397">
        <f>lookups!G398</f>
        <v>3.141091658084446E-2</v>
      </c>
      <c r="C397">
        <f>lookups!H398</f>
        <v>6.785714285714281E-2</v>
      </c>
      <c r="D397">
        <f>lookups!I398</f>
        <v>1.2022327179046851E-2</v>
      </c>
      <c r="E397">
        <f t="shared" si="13"/>
        <v>1.2224559896951537E-2</v>
      </c>
    </row>
    <row r="398" spans="1:5" x14ac:dyDescent="0.3">
      <c r="A398" s="5">
        <f>lookups!F399</f>
        <v>38139</v>
      </c>
      <c r="B398">
        <f>lookups!G399</f>
        <v>-1.069791136016288E-2</v>
      </c>
      <c r="C398">
        <f>lookups!H399</f>
        <v>2.63929618768328E-2</v>
      </c>
      <c r="D398">
        <f>lookups!I399</f>
        <v>1.0745755426605878E-3</v>
      </c>
      <c r="E398">
        <f t="shared" si="13"/>
        <v>1.8203309692664668E-4</v>
      </c>
    </row>
    <row r="399" spans="1:5" x14ac:dyDescent="0.3">
      <c r="A399" s="5">
        <f>lookups!F400</f>
        <v>38131</v>
      </c>
      <c r="B399">
        <f>lookups!G400</f>
        <v>1.2899896800825594E-2</v>
      </c>
      <c r="C399">
        <f>lookups!H400</f>
        <v>3.4901365705614633E-2</v>
      </c>
      <c r="D399">
        <f>lookups!I400</f>
        <v>2.7833001988071523E-2</v>
      </c>
      <c r="E399">
        <f t="shared" si="13"/>
        <v>2.9616302186878676E-2</v>
      </c>
    </row>
    <row r="400" spans="1:5" x14ac:dyDescent="0.3">
      <c r="A400" s="5">
        <f>lookups!F401</f>
        <v>38124</v>
      </c>
      <c r="B400">
        <f>lookups!G401</f>
        <v>1.5503875968990999E-3</v>
      </c>
      <c r="C400">
        <f>lookups!H401</f>
        <v>1.5197568389057428E-3</v>
      </c>
      <c r="D400">
        <f>lookups!I401</f>
        <v>-2.094125427091345E-3</v>
      </c>
      <c r="E400">
        <f t="shared" si="13"/>
        <v>-3.3035379698004796E-3</v>
      </c>
    </row>
    <row r="401" spans="1:5" x14ac:dyDescent="0.3">
      <c r="A401" s="5">
        <f>lookups!F402</f>
        <v>38117</v>
      </c>
      <c r="B401">
        <f>lookups!G402</f>
        <v>3.1104199066875208E-3</v>
      </c>
      <c r="C401">
        <f>lookups!H402</f>
        <v>1.4649190439475674E-2</v>
      </c>
      <c r="D401">
        <f>lookups!I402</f>
        <v>6.6174037719204004E-4</v>
      </c>
      <c r="E401">
        <f t="shared" si="13"/>
        <v>-2.7208558508875591E-4</v>
      </c>
    </row>
    <row r="402" spans="1:5" x14ac:dyDescent="0.3">
      <c r="A402" s="5">
        <f>lookups!F403</f>
        <v>38110</v>
      </c>
      <c r="B402">
        <f>lookups!G403</f>
        <v>-1.3803680981595071E-2</v>
      </c>
      <c r="C402">
        <f>lookups!H403</f>
        <v>3.4290271132376517E-2</v>
      </c>
      <c r="D402">
        <f>lookups!I403</f>
        <v>-8.9627281670127141E-3</v>
      </c>
      <c r="E402">
        <f t="shared" si="13"/>
        <v>-1.0859000983713986E-2</v>
      </c>
    </row>
    <row r="403" spans="1:5" x14ac:dyDescent="0.3">
      <c r="A403" s="5">
        <f>lookups!F404</f>
        <v>38103</v>
      </c>
      <c r="B403">
        <f>lookups!G404</f>
        <v>-5.0946142649199451E-2</v>
      </c>
      <c r="C403">
        <f>lookups!H404</f>
        <v>-6.9042316258351999E-2</v>
      </c>
      <c r="D403">
        <f>lookups!I404</f>
        <v>-2.969561989606545E-2</v>
      </c>
      <c r="E403">
        <f t="shared" si="13"/>
        <v>-3.3665181885671996E-2</v>
      </c>
    </row>
    <row r="404" spans="1:5" x14ac:dyDescent="0.3">
      <c r="A404" s="5">
        <f>lookups!F405</f>
        <v>38096</v>
      </c>
      <c r="B404">
        <f>lookups!G405</f>
        <v>9.4530005310674528E-2</v>
      </c>
      <c r="C404">
        <f>lookups!H405</f>
        <v>-5.0739957716701825E-2</v>
      </c>
      <c r="D404">
        <f>lookups!I405</f>
        <v>4.5812912848924659E-3</v>
      </c>
      <c r="E404">
        <f t="shared" si="13"/>
        <v>4.0394204133817127E-3</v>
      </c>
    </row>
    <row r="405" spans="1:5" x14ac:dyDescent="0.3">
      <c r="A405" s="5">
        <f>lookups!F406</f>
        <v>38089</v>
      </c>
      <c r="B405">
        <f>lookups!G406</f>
        <v>-1.258521237545894E-2</v>
      </c>
      <c r="C405">
        <f>lookups!H406</f>
        <v>5.9746079163554809E-2</v>
      </c>
      <c r="D405">
        <f>lookups!I406</f>
        <v>-4.665959703075268E-3</v>
      </c>
      <c r="E405">
        <f t="shared" si="13"/>
        <v>-6.1325556733827953E-3</v>
      </c>
    </row>
    <row r="406" spans="1:5" x14ac:dyDescent="0.3">
      <c r="A406" s="5">
        <f>lookups!F407</f>
        <v>38082</v>
      </c>
      <c r="B406">
        <f>lookups!G407</f>
        <v>-1.4470284237726156E-2</v>
      </c>
      <c r="C406">
        <f>lookups!H407</f>
        <v>1.4958863126403404E-3</v>
      </c>
      <c r="D406">
        <f>lookups!I407</f>
        <v>-2.3275497249259296E-3</v>
      </c>
      <c r="E406">
        <f t="shared" si="13"/>
        <v>-3.5603046974185229E-3</v>
      </c>
    </row>
    <row r="407" spans="1:5" x14ac:dyDescent="0.3">
      <c r="A407" s="5">
        <f>lookups!F408</f>
        <v>38075</v>
      </c>
      <c r="B407">
        <f>lookups!G408</f>
        <v>3.3101975440469888E-2</v>
      </c>
      <c r="C407">
        <f>lookups!H408</f>
        <v>1.6730038022813601E-2</v>
      </c>
      <c r="D407">
        <f>lookups!I408</f>
        <v>3.2441288913162197E-2</v>
      </c>
      <c r="E407">
        <f t="shared" si="13"/>
        <v>3.4685417804478418E-2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521"/>
  <sheetViews>
    <sheetView showGridLines="0" topLeftCell="A1052" workbookViewId="0">
      <selection activeCell="G1095" sqref="G1095"/>
    </sheetView>
  </sheetViews>
  <sheetFormatPr defaultRowHeight="14.4" x14ac:dyDescent="0.3"/>
  <cols>
    <col min="1" max="1" width="10.6640625" bestFit="1" customWidth="1"/>
    <col min="2" max="5" width="7" customWidth="1"/>
    <col min="6" max="6" width="10" bestFit="1" customWidth="1"/>
    <col min="7" max="7" width="9.33203125" bestFit="1" customWidth="1"/>
    <col min="9" max="9" width="10.6640625" bestFit="1" customWidth="1"/>
    <col min="10" max="13" width="7" customWidth="1"/>
    <col min="14" max="14" width="9" customWidth="1"/>
    <col min="15" max="15" width="9.33203125" bestFit="1" customWidth="1"/>
    <col min="17" max="17" width="10.6640625" bestFit="1" customWidth="1"/>
    <col min="18" max="21" width="7" customWidth="1"/>
    <col min="22" max="22" width="10" bestFit="1" customWidth="1"/>
    <col min="23" max="23" width="9.33203125" bestFit="1" customWidth="1"/>
  </cols>
  <sheetData>
    <row r="2" spans="1:23" x14ac:dyDescent="0.3">
      <c r="A2" s="1" t="s">
        <v>7</v>
      </c>
      <c r="I2" s="1" t="s">
        <v>8</v>
      </c>
      <c r="Q2" s="1" t="s">
        <v>9</v>
      </c>
    </row>
    <row r="3" spans="1:2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Q3" s="5" t="s">
        <v>0</v>
      </c>
      <c r="R3" t="s">
        <v>1</v>
      </c>
      <c r="S3" t="s">
        <v>2</v>
      </c>
      <c r="T3" t="s">
        <v>3</v>
      </c>
      <c r="U3" t="s">
        <v>4</v>
      </c>
      <c r="V3" t="s">
        <v>5</v>
      </c>
      <c r="W3" t="s">
        <v>6</v>
      </c>
    </row>
    <row r="4" spans="1:23" x14ac:dyDescent="0.3">
      <c r="A4" s="5">
        <v>41554</v>
      </c>
      <c r="B4">
        <v>33.6</v>
      </c>
      <c r="C4">
        <v>33.71</v>
      </c>
      <c r="D4">
        <v>32.799999999999997</v>
      </c>
      <c r="E4">
        <v>33.01</v>
      </c>
      <c r="F4">
        <v>38002100</v>
      </c>
      <c r="G4">
        <v>33.01</v>
      </c>
      <c r="I4" s="5">
        <v>41554</v>
      </c>
      <c r="J4">
        <v>486.56</v>
      </c>
      <c r="K4">
        <v>492.65</v>
      </c>
      <c r="L4">
        <v>480.54</v>
      </c>
      <c r="M4">
        <v>480.94</v>
      </c>
      <c r="N4">
        <v>10727500</v>
      </c>
      <c r="O4">
        <v>480.94</v>
      </c>
      <c r="Q4" s="5">
        <v>41554</v>
      </c>
      <c r="R4">
        <v>167.42</v>
      </c>
      <c r="S4">
        <v>168.45</v>
      </c>
      <c r="T4">
        <v>165.36</v>
      </c>
      <c r="U4">
        <v>165.48</v>
      </c>
      <c r="V4">
        <v>136303200</v>
      </c>
      <c r="W4">
        <v>165.48</v>
      </c>
    </row>
    <row r="5" spans="1:23" x14ac:dyDescent="0.3">
      <c r="A5" s="5">
        <v>41547</v>
      </c>
      <c r="B5">
        <v>33</v>
      </c>
      <c r="C5">
        <v>34.03</v>
      </c>
      <c r="D5">
        <v>32.700000000000003</v>
      </c>
      <c r="E5">
        <v>33.880000000000003</v>
      </c>
      <c r="F5">
        <v>39019400</v>
      </c>
      <c r="G5">
        <v>33.880000000000003</v>
      </c>
      <c r="I5" s="5">
        <v>41547</v>
      </c>
      <c r="J5">
        <v>477.25</v>
      </c>
      <c r="K5">
        <v>492.35</v>
      </c>
      <c r="L5">
        <v>474.41</v>
      </c>
      <c r="M5">
        <v>483.03</v>
      </c>
      <c r="N5">
        <v>10522800</v>
      </c>
      <c r="O5">
        <v>483.03</v>
      </c>
      <c r="Q5" s="5">
        <v>41547</v>
      </c>
      <c r="R5">
        <v>167.48</v>
      </c>
      <c r="S5">
        <v>169.5</v>
      </c>
      <c r="T5">
        <v>166.84</v>
      </c>
      <c r="U5">
        <v>168.89</v>
      </c>
      <c r="V5">
        <v>131397800</v>
      </c>
      <c r="W5">
        <v>168.89</v>
      </c>
    </row>
    <row r="6" spans="1:23" x14ac:dyDescent="0.3">
      <c r="A6" s="5">
        <v>41540</v>
      </c>
      <c r="B6">
        <v>32.54</v>
      </c>
      <c r="C6">
        <v>33.75</v>
      </c>
      <c r="D6">
        <v>32.15</v>
      </c>
      <c r="E6">
        <v>33.270000000000003</v>
      </c>
      <c r="F6">
        <v>38521300</v>
      </c>
      <c r="G6">
        <v>33.270000000000003</v>
      </c>
      <c r="I6" s="5">
        <v>41540</v>
      </c>
      <c r="J6">
        <v>496.1</v>
      </c>
      <c r="K6">
        <v>496.91</v>
      </c>
      <c r="L6">
        <v>480.72</v>
      </c>
      <c r="M6">
        <v>482.75</v>
      </c>
      <c r="N6">
        <v>13586300</v>
      </c>
      <c r="O6">
        <v>482.75</v>
      </c>
      <c r="Q6" s="5">
        <v>41540</v>
      </c>
      <c r="R6">
        <v>170.49</v>
      </c>
      <c r="S6">
        <v>170.65</v>
      </c>
      <c r="T6">
        <v>168.47</v>
      </c>
      <c r="U6">
        <v>168.91</v>
      </c>
      <c r="V6">
        <v>100908900</v>
      </c>
      <c r="W6">
        <v>168.91</v>
      </c>
    </row>
    <row r="7" spans="1:23" x14ac:dyDescent="0.3">
      <c r="A7" s="5">
        <v>41533</v>
      </c>
      <c r="B7">
        <v>33.380000000000003</v>
      </c>
      <c r="C7">
        <v>33.68</v>
      </c>
      <c r="D7">
        <v>32.69</v>
      </c>
      <c r="E7">
        <v>32.79</v>
      </c>
      <c r="F7">
        <v>69235700</v>
      </c>
      <c r="G7">
        <v>32.79</v>
      </c>
      <c r="I7" s="5">
        <v>41533</v>
      </c>
      <c r="J7">
        <v>461</v>
      </c>
      <c r="K7">
        <v>478.55</v>
      </c>
      <c r="L7">
        <v>447.22</v>
      </c>
      <c r="M7">
        <v>467.41</v>
      </c>
      <c r="N7">
        <v>17849000</v>
      </c>
      <c r="O7">
        <v>467.41</v>
      </c>
      <c r="Q7" s="5">
        <v>41533</v>
      </c>
      <c r="R7">
        <v>171.16</v>
      </c>
      <c r="S7">
        <v>173.6</v>
      </c>
      <c r="T7">
        <v>170.04</v>
      </c>
      <c r="U7">
        <v>170.72</v>
      </c>
      <c r="V7">
        <v>134353400</v>
      </c>
      <c r="W7">
        <v>170.72</v>
      </c>
    </row>
    <row r="8" spans="1:23" x14ac:dyDescent="0.3">
      <c r="A8" s="5">
        <v>41526</v>
      </c>
      <c r="B8">
        <v>31.22</v>
      </c>
      <c r="C8">
        <v>33.07</v>
      </c>
      <c r="D8">
        <v>31.2</v>
      </c>
      <c r="E8">
        <v>33.03</v>
      </c>
      <c r="F8">
        <v>43863600</v>
      </c>
      <c r="G8">
        <v>33.03</v>
      </c>
      <c r="I8" s="5">
        <v>41526</v>
      </c>
      <c r="J8">
        <v>505</v>
      </c>
      <c r="K8">
        <v>507.92</v>
      </c>
      <c r="L8">
        <v>464.7</v>
      </c>
      <c r="M8">
        <v>464.9</v>
      </c>
      <c r="N8">
        <v>19139200</v>
      </c>
      <c r="O8">
        <v>464.9</v>
      </c>
      <c r="Q8" s="5">
        <v>41526</v>
      </c>
      <c r="R8">
        <v>166.45</v>
      </c>
      <c r="S8">
        <v>169.56</v>
      </c>
      <c r="T8">
        <v>166.45</v>
      </c>
      <c r="U8">
        <v>169.33</v>
      </c>
      <c r="V8">
        <v>88777800</v>
      </c>
      <c r="W8">
        <v>168.51</v>
      </c>
    </row>
    <row r="9" spans="1:23" x14ac:dyDescent="0.3">
      <c r="A9" s="5">
        <v>41520</v>
      </c>
      <c r="B9">
        <v>31.75</v>
      </c>
      <c r="C9">
        <v>32.07</v>
      </c>
      <c r="D9">
        <v>30.95</v>
      </c>
      <c r="E9">
        <v>31.15</v>
      </c>
      <c r="F9">
        <v>110958100</v>
      </c>
      <c r="G9">
        <v>31.15</v>
      </c>
      <c r="I9" s="5">
        <v>41520</v>
      </c>
      <c r="J9">
        <v>493.1</v>
      </c>
      <c r="K9">
        <v>502.24</v>
      </c>
      <c r="L9">
        <v>487.35</v>
      </c>
      <c r="M9">
        <v>498.22</v>
      </c>
      <c r="N9">
        <v>11346000</v>
      </c>
      <c r="O9">
        <v>498.22</v>
      </c>
      <c r="Q9" s="5">
        <v>41520</v>
      </c>
      <c r="R9">
        <v>165.23</v>
      </c>
      <c r="S9">
        <v>166.98</v>
      </c>
      <c r="T9">
        <v>163.69999999999999</v>
      </c>
      <c r="U9">
        <v>166.04</v>
      </c>
      <c r="V9">
        <v>115652800</v>
      </c>
      <c r="W9">
        <v>165.23</v>
      </c>
    </row>
    <row r="10" spans="1:23" x14ac:dyDescent="0.3">
      <c r="A10" s="5">
        <v>41512</v>
      </c>
      <c r="B10">
        <v>34.4</v>
      </c>
      <c r="C10">
        <v>34.67</v>
      </c>
      <c r="D10">
        <v>32.799999999999997</v>
      </c>
      <c r="E10">
        <v>33.4</v>
      </c>
      <c r="F10">
        <v>52728200</v>
      </c>
      <c r="G10">
        <v>33.4</v>
      </c>
      <c r="I10" s="5">
        <v>41512</v>
      </c>
      <c r="J10">
        <v>500.75</v>
      </c>
      <c r="K10">
        <v>510.2</v>
      </c>
      <c r="L10">
        <v>486</v>
      </c>
      <c r="M10">
        <v>487.22</v>
      </c>
      <c r="N10">
        <v>11247900</v>
      </c>
      <c r="O10">
        <v>487.22</v>
      </c>
      <c r="Q10" s="5">
        <v>41512</v>
      </c>
      <c r="R10">
        <v>166.79</v>
      </c>
      <c r="S10">
        <v>167.3</v>
      </c>
      <c r="T10">
        <v>163.05000000000001</v>
      </c>
      <c r="U10">
        <v>163.65</v>
      </c>
      <c r="V10">
        <v>122112700</v>
      </c>
      <c r="W10">
        <v>162.86000000000001</v>
      </c>
    </row>
    <row r="11" spans="1:23" x14ac:dyDescent="0.3">
      <c r="A11" s="5">
        <v>41505</v>
      </c>
      <c r="B11">
        <v>31.76</v>
      </c>
      <c r="C11">
        <v>35.200000000000003</v>
      </c>
      <c r="D11">
        <v>31.37</v>
      </c>
      <c r="E11">
        <v>34.75</v>
      </c>
      <c r="F11">
        <v>68990900</v>
      </c>
      <c r="G11">
        <v>34.75</v>
      </c>
      <c r="I11" s="5">
        <v>41505</v>
      </c>
      <c r="J11">
        <v>504.34</v>
      </c>
      <c r="K11">
        <v>513.74</v>
      </c>
      <c r="L11">
        <v>498.2</v>
      </c>
      <c r="M11">
        <v>501.02</v>
      </c>
      <c r="N11">
        <v>11943000</v>
      </c>
      <c r="O11">
        <v>501.02</v>
      </c>
      <c r="Q11" s="5">
        <v>41505</v>
      </c>
      <c r="R11">
        <v>165.64</v>
      </c>
      <c r="S11">
        <v>166.83</v>
      </c>
      <c r="T11">
        <v>164.19</v>
      </c>
      <c r="U11">
        <v>166.62</v>
      </c>
      <c r="V11">
        <v>107524500</v>
      </c>
      <c r="W11">
        <v>165.81</v>
      </c>
    </row>
    <row r="12" spans="1:23" x14ac:dyDescent="0.3">
      <c r="A12" s="5">
        <v>41498</v>
      </c>
      <c r="B12">
        <v>32.46</v>
      </c>
      <c r="C12">
        <v>33.36</v>
      </c>
      <c r="D12">
        <v>30.84</v>
      </c>
      <c r="E12">
        <v>31.8</v>
      </c>
      <c r="F12">
        <v>35936300</v>
      </c>
      <c r="G12">
        <v>31.8</v>
      </c>
      <c r="I12" s="5">
        <v>41498</v>
      </c>
      <c r="J12">
        <v>456.86</v>
      </c>
      <c r="K12">
        <v>504.25</v>
      </c>
      <c r="L12">
        <v>456.63</v>
      </c>
      <c r="M12">
        <v>502.33</v>
      </c>
      <c r="N12">
        <v>20395300</v>
      </c>
      <c r="O12">
        <v>502.33</v>
      </c>
      <c r="Q12" s="5">
        <v>41498</v>
      </c>
      <c r="R12">
        <v>168.46</v>
      </c>
      <c r="S12">
        <v>169.9</v>
      </c>
      <c r="T12">
        <v>165.5</v>
      </c>
      <c r="U12">
        <v>165.83</v>
      </c>
      <c r="V12">
        <v>102605700</v>
      </c>
      <c r="W12">
        <v>165.03</v>
      </c>
    </row>
    <row r="13" spans="1:23" x14ac:dyDescent="0.3">
      <c r="A13" s="5">
        <v>41491</v>
      </c>
      <c r="B13">
        <v>31.9</v>
      </c>
      <c r="C13">
        <v>33.07</v>
      </c>
      <c r="D13">
        <v>31.25</v>
      </c>
      <c r="E13">
        <v>32.700000000000003</v>
      </c>
      <c r="F13">
        <v>38245800</v>
      </c>
      <c r="G13">
        <v>32.47</v>
      </c>
      <c r="I13" s="5">
        <v>41491</v>
      </c>
      <c r="J13">
        <v>464.69</v>
      </c>
      <c r="K13">
        <v>471.89</v>
      </c>
      <c r="L13">
        <v>453.65</v>
      </c>
      <c r="M13">
        <v>454.45</v>
      </c>
      <c r="N13">
        <v>10537200</v>
      </c>
      <c r="O13">
        <v>454.45</v>
      </c>
      <c r="Q13" s="5">
        <v>41491</v>
      </c>
      <c r="R13">
        <v>170.57</v>
      </c>
      <c r="S13">
        <v>170.96</v>
      </c>
      <c r="T13">
        <v>168.55</v>
      </c>
      <c r="U13">
        <v>169.31</v>
      </c>
      <c r="V13">
        <v>84072200</v>
      </c>
      <c r="W13">
        <v>168.49</v>
      </c>
    </row>
    <row r="14" spans="1:23" x14ac:dyDescent="0.3">
      <c r="A14" s="5">
        <v>41484</v>
      </c>
      <c r="B14">
        <v>31.47</v>
      </c>
      <c r="C14">
        <v>32.119999999999997</v>
      </c>
      <c r="D14">
        <v>31.4</v>
      </c>
      <c r="E14">
        <v>31.89</v>
      </c>
      <c r="F14">
        <v>38065200</v>
      </c>
      <c r="G14">
        <v>31.67</v>
      </c>
      <c r="I14" s="5">
        <v>41484</v>
      </c>
      <c r="J14">
        <v>440.8</v>
      </c>
      <c r="K14">
        <v>462.85</v>
      </c>
      <c r="L14">
        <v>440.2</v>
      </c>
      <c r="M14">
        <v>462.54</v>
      </c>
      <c r="N14">
        <v>9724800</v>
      </c>
      <c r="O14">
        <v>459.51</v>
      </c>
      <c r="Q14" s="5">
        <v>41484</v>
      </c>
      <c r="R14">
        <v>168.68</v>
      </c>
      <c r="S14">
        <v>170.97</v>
      </c>
      <c r="T14">
        <v>168.11</v>
      </c>
      <c r="U14">
        <v>170.95</v>
      </c>
      <c r="V14">
        <v>101769600</v>
      </c>
      <c r="W14">
        <v>170.12</v>
      </c>
    </row>
    <row r="15" spans="1:23" x14ac:dyDescent="0.3">
      <c r="A15" s="5">
        <v>41477</v>
      </c>
      <c r="B15">
        <v>31.7</v>
      </c>
      <c r="C15">
        <v>32.19</v>
      </c>
      <c r="D15">
        <v>31.21</v>
      </c>
      <c r="E15">
        <v>31.62</v>
      </c>
      <c r="F15">
        <v>59900100</v>
      </c>
      <c r="G15">
        <v>31.4</v>
      </c>
      <c r="I15" s="5">
        <v>41477</v>
      </c>
      <c r="J15">
        <v>429.46</v>
      </c>
      <c r="K15">
        <v>444.59</v>
      </c>
      <c r="L15">
        <v>418.71</v>
      </c>
      <c r="M15">
        <v>440.99</v>
      </c>
      <c r="N15">
        <v>11419800</v>
      </c>
      <c r="O15">
        <v>438.1</v>
      </c>
      <c r="Q15" s="5">
        <v>41477</v>
      </c>
      <c r="R15">
        <v>169.41</v>
      </c>
      <c r="S15">
        <v>169.86</v>
      </c>
      <c r="T15">
        <v>167.52</v>
      </c>
      <c r="U15">
        <v>169.11</v>
      </c>
      <c r="V15">
        <v>98415100</v>
      </c>
      <c r="W15">
        <v>168.29</v>
      </c>
    </row>
    <row r="16" spans="1:23" x14ac:dyDescent="0.3">
      <c r="A16" s="5">
        <v>41470</v>
      </c>
      <c r="B16">
        <v>35.659999999999997</v>
      </c>
      <c r="C16">
        <v>36.43</v>
      </c>
      <c r="D16">
        <v>31.02</v>
      </c>
      <c r="E16">
        <v>31.4</v>
      </c>
      <c r="F16">
        <v>81156300</v>
      </c>
      <c r="G16">
        <v>31.18</v>
      </c>
      <c r="I16" s="5">
        <v>41470</v>
      </c>
      <c r="J16">
        <v>425.01</v>
      </c>
      <c r="K16">
        <v>434.87</v>
      </c>
      <c r="L16">
        <v>424.17</v>
      </c>
      <c r="M16">
        <v>424.95</v>
      </c>
      <c r="N16">
        <v>8178900</v>
      </c>
      <c r="O16">
        <v>422.16</v>
      </c>
      <c r="Q16" s="5">
        <v>41470</v>
      </c>
      <c r="R16">
        <v>167.97</v>
      </c>
      <c r="S16">
        <v>169.27</v>
      </c>
      <c r="T16">
        <v>167.07</v>
      </c>
      <c r="U16">
        <v>169.17</v>
      </c>
      <c r="V16">
        <v>91695600</v>
      </c>
      <c r="W16">
        <v>168.35</v>
      </c>
    </row>
    <row r="17" spans="1:23" x14ac:dyDescent="0.3">
      <c r="A17" s="5">
        <v>41463</v>
      </c>
      <c r="B17">
        <v>34.35</v>
      </c>
      <c r="C17">
        <v>35.770000000000003</v>
      </c>
      <c r="D17">
        <v>33.979999999999997</v>
      </c>
      <c r="E17">
        <v>35.67</v>
      </c>
      <c r="F17">
        <v>35302700</v>
      </c>
      <c r="G17">
        <v>35.42</v>
      </c>
      <c r="I17" s="5">
        <v>41463</v>
      </c>
      <c r="J17">
        <v>420.11</v>
      </c>
      <c r="K17">
        <v>429.79</v>
      </c>
      <c r="L17">
        <v>410.38</v>
      </c>
      <c r="M17">
        <v>426.51</v>
      </c>
      <c r="N17">
        <v>10985600</v>
      </c>
      <c r="O17">
        <v>423.71</v>
      </c>
      <c r="Q17" s="5">
        <v>41463</v>
      </c>
      <c r="R17">
        <v>163.86</v>
      </c>
      <c r="S17">
        <v>167.93</v>
      </c>
      <c r="T17">
        <v>163.08000000000001</v>
      </c>
      <c r="U17">
        <v>167.51</v>
      </c>
      <c r="V17">
        <v>117721100</v>
      </c>
      <c r="W17">
        <v>166.7</v>
      </c>
    </row>
    <row r="18" spans="1:23" x14ac:dyDescent="0.3">
      <c r="A18" s="5">
        <v>41456</v>
      </c>
      <c r="B18">
        <v>34.75</v>
      </c>
      <c r="C18">
        <v>34.99</v>
      </c>
      <c r="D18">
        <v>33.58</v>
      </c>
      <c r="E18">
        <v>34.21</v>
      </c>
      <c r="F18">
        <v>27691400</v>
      </c>
      <c r="G18">
        <v>33.97</v>
      </c>
      <c r="I18" s="5">
        <v>41456</v>
      </c>
      <c r="J18">
        <v>402.69</v>
      </c>
      <c r="K18">
        <v>423.29</v>
      </c>
      <c r="L18">
        <v>401.22</v>
      </c>
      <c r="M18">
        <v>417.42</v>
      </c>
      <c r="N18">
        <v>12284500</v>
      </c>
      <c r="O18">
        <v>414.68</v>
      </c>
      <c r="Q18" s="5">
        <v>41456</v>
      </c>
      <c r="R18">
        <v>161.26</v>
      </c>
      <c r="S18">
        <v>163.08000000000001</v>
      </c>
      <c r="T18">
        <v>160.22</v>
      </c>
      <c r="U18">
        <v>163.02000000000001</v>
      </c>
      <c r="V18">
        <v>121112900</v>
      </c>
      <c r="W18">
        <v>162.22999999999999</v>
      </c>
    </row>
    <row r="19" spans="1:23" x14ac:dyDescent="0.3">
      <c r="A19" s="5">
        <v>41449</v>
      </c>
      <c r="B19">
        <v>32.94</v>
      </c>
      <c r="C19">
        <v>34.79</v>
      </c>
      <c r="D19">
        <v>32.57</v>
      </c>
      <c r="E19">
        <v>34.54</v>
      </c>
      <c r="F19">
        <v>48677300</v>
      </c>
      <c r="G19">
        <v>34.299999999999997</v>
      </c>
      <c r="I19" s="5">
        <v>41449</v>
      </c>
      <c r="J19">
        <v>407.4</v>
      </c>
      <c r="K19">
        <v>408.66</v>
      </c>
      <c r="L19">
        <v>388.87</v>
      </c>
      <c r="M19">
        <v>396.53</v>
      </c>
      <c r="N19">
        <v>14845600</v>
      </c>
      <c r="O19">
        <v>393.93</v>
      </c>
      <c r="Q19" s="5">
        <v>41449</v>
      </c>
      <c r="R19">
        <v>157.41</v>
      </c>
      <c r="S19">
        <v>161.82</v>
      </c>
      <c r="T19">
        <v>155.72999999999999</v>
      </c>
      <c r="U19">
        <v>160.41999999999999</v>
      </c>
      <c r="V19">
        <v>161865100</v>
      </c>
      <c r="W19">
        <v>159.63999999999999</v>
      </c>
    </row>
    <row r="20" spans="1:23" x14ac:dyDescent="0.3">
      <c r="A20" s="5">
        <v>41442</v>
      </c>
      <c r="B20">
        <v>34.69</v>
      </c>
      <c r="C20">
        <v>35.17</v>
      </c>
      <c r="D20">
        <v>33.049999999999997</v>
      </c>
      <c r="E20">
        <v>33.270000000000003</v>
      </c>
      <c r="F20">
        <v>49787000</v>
      </c>
      <c r="G20">
        <v>33.04</v>
      </c>
      <c r="I20" s="5">
        <v>41442</v>
      </c>
      <c r="J20">
        <v>431.44</v>
      </c>
      <c r="K20">
        <v>435.7</v>
      </c>
      <c r="L20">
        <v>408.1</v>
      </c>
      <c r="M20">
        <v>413.5</v>
      </c>
      <c r="N20">
        <v>11455700</v>
      </c>
      <c r="O20">
        <v>410.79</v>
      </c>
      <c r="Q20" s="5">
        <v>41442</v>
      </c>
      <c r="R20">
        <v>164.29</v>
      </c>
      <c r="S20">
        <v>165.99</v>
      </c>
      <c r="T20">
        <v>157.47</v>
      </c>
      <c r="U20">
        <v>159.07</v>
      </c>
      <c r="V20">
        <v>210070600</v>
      </c>
      <c r="W20">
        <v>158.30000000000001</v>
      </c>
    </row>
    <row r="21" spans="1:23" x14ac:dyDescent="0.3">
      <c r="A21" s="5">
        <v>41435</v>
      </c>
      <c r="B21">
        <v>35.51</v>
      </c>
      <c r="C21">
        <v>35.65</v>
      </c>
      <c r="D21">
        <v>34.25</v>
      </c>
      <c r="E21">
        <v>34.4</v>
      </c>
      <c r="F21">
        <v>42330100</v>
      </c>
      <c r="G21">
        <v>34.159999999999997</v>
      </c>
      <c r="I21" s="5">
        <v>41435</v>
      </c>
      <c r="J21">
        <v>444.73</v>
      </c>
      <c r="K21">
        <v>449.08</v>
      </c>
      <c r="L21">
        <v>428.5</v>
      </c>
      <c r="M21">
        <v>430.05</v>
      </c>
      <c r="N21">
        <v>11137000</v>
      </c>
      <c r="O21">
        <v>427.23</v>
      </c>
      <c r="Q21" s="5">
        <v>41435</v>
      </c>
      <c r="R21">
        <v>165.31</v>
      </c>
      <c r="S21">
        <v>165.4</v>
      </c>
      <c r="T21">
        <v>161.30000000000001</v>
      </c>
      <c r="U21">
        <v>163.18</v>
      </c>
      <c r="V21">
        <v>149463800</v>
      </c>
      <c r="W21">
        <v>161.53</v>
      </c>
    </row>
    <row r="22" spans="1:23" x14ac:dyDescent="0.3">
      <c r="A22" s="5">
        <v>41428</v>
      </c>
      <c r="B22">
        <v>34.92</v>
      </c>
      <c r="C22">
        <v>35.78</v>
      </c>
      <c r="D22">
        <v>34.43</v>
      </c>
      <c r="E22">
        <v>35.67</v>
      </c>
      <c r="F22">
        <v>48236600</v>
      </c>
      <c r="G22">
        <v>35.42</v>
      </c>
      <c r="I22" s="5">
        <v>41428</v>
      </c>
      <c r="J22">
        <v>450.73</v>
      </c>
      <c r="K22">
        <v>454.43</v>
      </c>
      <c r="L22">
        <v>432.77</v>
      </c>
      <c r="M22">
        <v>441.81</v>
      </c>
      <c r="N22">
        <v>12693800</v>
      </c>
      <c r="O22">
        <v>438.91</v>
      </c>
      <c r="Q22" s="5">
        <v>41428</v>
      </c>
      <c r="R22">
        <v>163.83000000000001</v>
      </c>
      <c r="S22">
        <v>165.1</v>
      </c>
      <c r="T22">
        <v>160.25</v>
      </c>
      <c r="U22">
        <v>164.8</v>
      </c>
      <c r="V22">
        <v>185264600</v>
      </c>
      <c r="W22">
        <v>163.13999999999999</v>
      </c>
    </row>
    <row r="23" spans="1:23" x14ac:dyDescent="0.3">
      <c r="A23" s="5">
        <v>41422</v>
      </c>
      <c r="B23">
        <v>34.42</v>
      </c>
      <c r="C23">
        <v>35.28</v>
      </c>
      <c r="D23">
        <v>34.409999999999997</v>
      </c>
      <c r="E23">
        <v>34.9</v>
      </c>
      <c r="F23">
        <v>48480200</v>
      </c>
      <c r="G23">
        <v>34.659999999999997</v>
      </c>
      <c r="I23" s="5">
        <v>41422</v>
      </c>
      <c r="J23">
        <v>449.9</v>
      </c>
      <c r="K23">
        <v>457.1</v>
      </c>
      <c r="L23">
        <v>439.4</v>
      </c>
      <c r="M23">
        <v>449.73</v>
      </c>
      <c r="N23">
        <v>12987000</v>
      </c>
      <c r="O23">
        <v>446.78</v>
      </c>
      <c r="Q23" s="5">
        <v>41422</v>
      </c>
      <c r="R23">
        <v>167.04</v>
      </c>
      <c r="S23">
        <v>167.78</v>
      </c>
      <c r="T23">
        <v>163.13</v>
      </c>
      <c r="U23">
        <v>163.44999999999999</v>
      </c>
      <c r="V23">
        <v>147171700</v>
      </c>
      <c r="W23">
        <v>161.80000000000001</v>
      </c>
    </row>
    <row r="24" spans="1:23" x14ac:dyDescent="0.3">
      <c r="A24" s="5">
        <v>41414</v>
      </c>
      <c r="B24">
        <v>34.729999999999997</v>
      </c>
      <c r="C24">
        <v>35.270000000000003</v>
      </c>
      <c r="D24">
        <v>33.9</v>
      </c>
      <c r="E24">
        <v>34.270000000000003</v>
      </c>
      <c r="F24">
        <v>50609500</v>
      </c>
      <c r="G24">
        <v>34.03</v>
      </c>
      <c r="I24" s="5">
        <v>41414</v>
      </c>
      <c r="J24">
        <v>431.91</v>
      </c>
      <c r="K24">
        <v>448.35</v>
      </c>
      <c r="L24">
        <v>430.1</v>
      </c>
      <c r="M24">
        <v>445.15</v>
      </c>
      <c r="N24">
        <v>14141600</v>
      </c>
      <c r="O24">
        <v>442.23</v>
      </c>
      <c r="Q24" s="5">
        <v>41414</v>
      </c>
      <c r="R24">
        <v>166.78</v>
      </c>
      <c r="S24">
        <v>169.07</v>
      </c>
      <c r="T24">
        <v>163.94</v>
      </c>
      <c r="U24">
        <v>165.31</v>
      </c>
      <c r="V24">
        <v>157509100</v>
      </c>
      <c r="W24">
        <v>163.63999999999999</v>
      </c>
    </row>
    <row r="25" spans="1:23" x14ac:dyDescent="0.3">
      <c r="A25" s="5">
        <v>41407</v>
      </c>
      <c r="B25">
        <v>32.61</v>
      </c>
      <c r="C25">
        <v>34.869999999999997</v>
      </c>
      <c r="D25">
        <v>32.549999999999997</v>
      </c>
      <c r="E25">
        <v>34.869999999999997</v>
      </c>
      <c r="F25">
        <v>51850200</v>
      </c>
      <c r="G25">
        <v>34.630000000000003</v>
      </c>
      <c r="I25" s="5">
        <v>41407</v>
      </c>
      <c r="J25">
        <v>451.51</v>
      </c>
      <c r="K25">
        <v>457.9</v>
      </c>
      <c r="L25">
        <v>418.9</v>
      </c>
      <c r="M25">
        <v>433.26</v>
      </c>
      <c r="N25">
        <v>18119900</v>
      </c>
      <c r="O25">
        <v>430.42</v>
      </c>
      <c r="Q25" s="5">
        <v>41407</v>
      </c>
      <c r="R25">
        <v>163.19999999999999</v>
      </c>
      <c r="S25">
        <v>167.04</v>
      </c>
      <c r="T25">
        <v>162.82</v>
      </c>
      <c r="U25">
        <v>166.94</v>
      </c>
      <c r="V25">
        <v>112255400</v>
      </c>
      <c r="W25">
        <v>165.26</v>
      </c>
    </row>
    <row r="26" spans="1:23" x14ac:dyDescent="0.3">
      <c r="A26" s="5">
        <v>41400</v>
      </c>
      <c r="B26">
        <v>33.42</v>
      </c>
      <c r="C26">
        <v>33.909999999999997</v>
      </c>
      <c r="D26">
        <v>32.32</v>
      </c>
      <c r="E26">
        <v>32.69</v>
      </c>
      <c r="F26">
        <v>43693000</v>
      </c>
      <c r="G26">
        <v>32.24</v>
      </c>
      <c r="I26" s="5">
        <v>41400</v>
      </c>
      <c r="J26">
        <v>455.71</v>
      </c>
      <c r="K26">
        <v>465.75</v>
      </c>
      <c r="L26">
        <v>450.48</v>
      </c>
      <c r="M26">
        <v>452.97</v>
      </c>
      <c r="N26">
        <v>15616600</v>
      </c>
      <c r="O26">
        <v>450</v>
      </c>
      <c r="Q26" s="5">
        <v>41400</v>
      </c>
      <c r="R26">
        <v>161.49</v>
      </c>
      <c r="S26">
        <v>163.69999999999999</v>
      </c>
      <c r="T26">
        <v>161.41999999999999</v>
      </c>
      <c r="U26">
        <v>163.41</v>
      </c>
      <c r="V26">
        <v>92920400</v>
      </c>
      <c r="W26">
        <v>161.76</v>
      </c>
    </row>
    <row r="27" spans="1:23" x14ac:dyDescent="0.3">
      <c r="A27" s="5">
        <v>41393</v>
      </c>
      <c r="B27">
        <v>31.8</v>
      </c>
      <c r="C27">
        <v>33.520000000000003</v>
      </c>
      <c r="D27">
        <v>31.77</v>
      </c>
      <c r="E27">
        <v>33.49</v>
      </c>
      <c r="F27">
        <v>56291300</v>
      </c>
      <c r="G27">
        <v>33.020000000000003</v>
      </c>
      <c r="I27" s="5">
        <v>41393</v>
      </c>
      <c r="J27">
        <v>420.45</v>
      </c>
      <c r="K27">
        <v>453.23</v>
      </c>
      <c r="L27">
        <v>420</v>
      </c>
      <c r="M27">
        <v>449.98</v>
      </c>
      <c r="N27">
        <v>18727800</v>
      </c>
      <c r="O27">
        <v>444.09</v>
      </c>
      <c r="Q27" s="5">
        <v>41393</v>
      </c>
      <c r="R27">
        <v>158.66999999999999</v>
      </c>
      <c r="S27">
        <v>161.88</v>
      </c>
      <c r="T27">
        <v>158.1</v>
      </c>
      <c r="U27">
        <v>161.37</v>
      </c>
      <c r="V27">
        <v>116813500</v>
      </c>
      <c r="W27">
        <v>159.74</v>
      </c>
    </row>
    <row r="28" spans="1:23" x14ac:dyDescent="0.3">
      <c r="A28" s="5">
        <v>41386</v>
      </c>
      <c r="B28">
        <v>30.3</v>
      </c>
      <c r="C28">
        <v>32.840000000000003</v>
      </c>
      <c r="D28">
        <v>30.27</v>
      </c>
      <c r="E28">
        <v>31.79</v>
      </c>
      <c r="F28">
        <v>89295400</v>
      </c>
      <c r="G28">
        <v>31.35</v>
      </c>
      <c r="I28" s="5">
        <v>41386</v>
      </c>
      <c r="J28">
        <v>392.64</v>
      </c>
      <c r="K28">
        <v>418.77</v>
      </c>
      <c r="L28">
        <v>391.27</v>
      </c>
      <c r="M28">
        <v>417.2</v>
      </c>
      <c r="N28">
        <v>22948100</v>
      </c>
      <c r="O28">
        <v>411.74</v>
      </c>
      <c r="Q28" s="5">
        <v>41386</v>
      </c>
      <c r="R28">
        <v>155.78</v>
      </c>
      <c r="S28">
        <v>159.27000000000001</v>
      </c>
      <c r="T28">
        <v>154.75</v>
      </c>
      <c r="U28">
        <v>158.24</v>
      </c>
      <c r="V28">
        <v>119291000</v>
      </c>
      <c r="W28">
        <v>156.63999999999999</v>
      </c>
    </row>
    <row r="29" spans="1:23" x14ac:dyDescent="0.3">
      <c r="A29" s="5">
        <v>41379</v>
      </c>
      <c r="B29">
        <v>28.65</v>
      </c>
      <c r="C29">
        <v>30.24</v>
      </c>
      <c r="D29">
        <v>28.5</v>
      </c>
      <c r="E29">
        <v>29.77</v>
      </c>
      <c r="F29">
        <v>63733600</v>
      </c>
      <c r="G29">
        <v>29.36</v>
      </c>
      <c r="I29" s="5">
        <v>41379</v>
      </c>
      <c r="J29">
        <v>427</v>
      </c>
      <c r="K29">
        <v>427.89</v>
      </c>
      <c r="L29">
        <v>385.1</v>
      </c>
      <c r="M29">
        <v>390.53</v>
      </c>
      <c r="N29">
        <v>20313700</v>
      </c>
      <c r="O29">
        <v>385.42</v>
      </c>
      <c r="Q29" s="5">
        <v>41379</v>
      </c>
      <c r="R29">
        <v>158</v>
      </c>
      <c r="S29">
        <v>158.13</v>
      </c>
      <c r="T29">
        <v>153.55000000000001</v>
      </c>
      <c r="U29">
        <v>155.47999999999999</v>
      </c>
      <c r="V29">
        <v>181774400</v>
      </c>
      <c r="W29">
        <v>153.91</v>
      </c>
    </row>
    <row r="30" spans="1:23" x14ac:dyDescent="0.3">
      <c r="A30" s="5">
        <v>41372</v>
      </c>
      <c r="B30">
        <v>28.73</v>
      </c>
      <c r="C30">
        <v>30.32</v>
      </c>
      <c r="D30">
        <v>28.47</v>
      </c>
      <c r="E30">
        <v>28.79</v>
      </c>
      <c r="F30">
        <v>75483900</v>
      </c>
      <c r="G30">
        <v>28.39</v>
      </c>
      <c r="I30" s="5">
        <v>41372</v>
      </c>
      <c r="J30">
        <v>424.85</v>
      </c>
      <c r="K30">
        <v>437.99</v>
      </c>
      <c r="L30">
        <v>422.49</v>
      </c>
      <c r="M30">
        <v>429.8</v>
      </c>
      <c r="N30">
        <v>11073900</v>
      </c>
      <c r="O30">
        <v>424.17</v>
      </c>
      <c r="Q30" s="5">
        <v>41372</v>
      </c>
      <c r="R30">
        <v>155.27000000000001</v>
      </c>
      <c r="S30">
        <v>159.71</v>
      </c>
      <c r="T30">
        <v>154.75</v>
      </c>
      <c r="U30">
        <v>158.80000000000001</v>
      </c>
      <c r="V30">
        <v>110141300</v>
      </c>
      <c r="W30">
        <v>157.19999999999999</v>
      </c>
    </row>
    <row r="31" spans="1:23" x14ac:dyDescent="0.3">
      <c r="A31" s="5">
        <v>41365</v>
      </c>
      <c r="B31">
        <v>28.64</v>
      </c>
      <c r="C31">
        <v>28.95</v>
      </c>
      <c r="D31">
        <v>28.11</v>
      </c>
      <c r="E31">
        <v>28.7</v>
      </c>
      <c r="F31">
        <v>37782100</v>
      </c>
      <c r="G31">
        <v>28.3</v>
      </c>
      <c r="I31" s="5">
        <v>41365</v>
      </c>
      <c r="J31">
        <v>441.9</v>
      </c>
      <c r="K31">
        <v>443.7</v>
      </c>
      <c r="L31">
        <v>419.68</v>
      </c>
      <c r="M31">
        <v>423.2</v>
      </c>
      <c r="N31">
        <v>14461500</v>
      </c>
      <c r="O31">
        <v>417.66</v>
      </c>
      <c r="Q31" s="5">
        <v>41365</v>
      </c>
      <c r="R31">
        <v>156.59</v>
      </c>
      <c r="S31">
        <v>157.21</v>
      </c>
      <c r="T31">
        <v>153.77000000000001</v>
      </c>
      <c r="U31">
        <v>155.16</v>
      </c>
      <c r="V31">
        <v>129283300</v>
      </c>
      <c r="W31">
        <v>153.59</v>
      </c>
    </row>
    <row r="32" spans="1:23" x14ac:dyDescent="0.3">
      <c r="A32" s="5">
        <v>41358</v>
      </c>
      <c r="B32">
        <v>28.3</v>
      </c>
      <c r="C32">
        <v>28.66</v>
      </c>
      <c r="D32">
        <v>27.96</v>
      </c>
      <c r="E32">
        <v>28.61</v>
      </c>
      <c r="F32">
        <v>40869800</v>
      </c>
      <c r="G32">
        <v>28.21</v>
      </c>
      <c r="I32" s="5">
        <v>41358</v>
      </c>
      <c r="J32">
        <v>464.69</v>
      </c>
      <c r="K32">
        <v>469.95</v>
      </c>
      <c r="L32">
        <v>441.62</v>
      </c>
      <c r="M32">
        <v>442.66</v>
      </c>
      <c r="N32">
        <v>14013400</v>
      </c>
      <c r="O32">
        <v>436.86</v>
      </c>
      <c r="Q32" s="5">
        <v>41358</v>
      </c>
      <c r="R32">
        <v>156.01</v>
      </c>
      <c r="S32">
        <v>156.85</v>
      </c>
      <c r="T32">
        <v>154.35</v>
      </c>
      <c r="U32">
        <v>156.66999999999999</v>
      </c>
      <c r="V32">
        <v>110265500</v>
      </c>
      <c r="W32">
        <v>155.09</v>
      </c>
    </row>
    <row r="33" spans="1:23" x14ac:dyDescent="0.3">
      <c r="A33" s="5">
        <v>41351</v>
      </c>
      <c r="B33">
        <v>27.88</v>
      </c>
      <c r="C33">
        <v>28.49</v>
      </c>
      <c r="D33">
        <v>27.81</v>
      </c>
      <c r="E33">
        <v>28.25</v>
      </c>
      <c r="F33">
        <v>39022500</v>
      </c>
      <c r="G33">
        <v>27.86</v>
      </c>
      <c r="I33" s="5">
        <v>41351</v>
      </c>
      <c r="J33">
        <v>441.45</v>
      </c>
      <c r="K33">
        <v>462.1</v>
      </c>
      <c r="L33">
        <v>441.2</v>
      </c>
      <c r="M33">
        <v>461.91</v>
      </c>
      <c r="N33">
        <v>15857100</v>
      </c>
      <c r="O33">
        <v>455.86</v>
      </c>
      <c r="Q33" s="5">
        <v>41351</v>
      </c>
      <c r="R33">
        <v>154.34</v>
      </c>
      <c r="S33">
        <v>155.94999999999999</v>
      </c>
      <c r="T33">
        <v>153.59</v>
      </c>
      <c r="U33">
        <v>155.6</v>
      </c>
      <c r="V33">
        <v>129559900</v>
      </c>
      <c r="W33">
        <v>154.03</v>
      </c>
    </row>
    <row r="34" spans="1:23" x14ac:dyDescent="0.3">
      <c r="A34" s="5">
        <v>41344</v>
      </c>
      <c r="B34">
        <v>27.94</v>
      </c>
      <c r="C34">
        <v>28.16</v>
      </c>
      <c r="D34">
        <v>27.64</v>
      </c>
      <c r="E34">
        <v>28.04</v>
      </c>
      <c r="F34">
        <v>50720200</v>
      </c>
      <c r="G34">
        <v>27.65</v>
      </c>
      <c r="I34" s="5">
        <v>41344</v>
      </c>
      <c r="J34">
        <v>429.75</v>
      </c>
      <c r="K34">
        <v>444.23</v>
      </c>
      <c r="L34">
        <v>425.14</v>
      </c>
      <c r="M34">
        <v>443.66</v>
      </c>
      <c r="N34">
        <v>16382300</v>
      </c>
      <c r="O34">
        <v>437.85</v>
      </c>
      <c r="Q34" s="5">
        <v>41344</v>
      </c>
      <c r="R34">
        <v>155.32</v>
      </c>
      <c r="S34">
        <v>156.80000000000001</v>
      </c>
      <c r="T34">
        <v>155.13</v>
      </c>
      <c r="U34">
        <v>155.83000000000001</v>
      </c>
      <c r="V34">
        <v>109396900</v>
      </c>
      <c r="W34">
        <v>154.26</v>
      </c>
    </row>
    <row r="35" spans="1:23" x14ac:dyDescent="0.3">
      <c r="A35" s="5">
        <v>41337</v>
      </c>
      <c r="B35">
        <v>27.85</v>
      </c>
      <c r="C35">
        <v>28.54</v>
      </c>
      <c r="D35">
        <v>27.7</v>
      </c>
      <c r="E35">
        <v>28</v>
      </c>
      <c r="F35">
        <v>39580500</v>
      </c>
      <c r="G35">
        <v>27.61</v>
      </c>
      <c r="I35" s="5">
        <v>41337</v>
      </c>
      <c r="J35">
        <v>427.8</v>
      </c>
      <c r="K35">
        <v>435.43</v>
      </c>
      <c r="L35">
        <v>419</v>
      </c>
      <c r="M35">
        <v>431.72</v>
      </c>
      <c r="N35">
        <v>18152800</v>
      </c>
      <c r="O35">
        <v>426.07</v>
      </c>
      <c r="Q35" s="5">
        <v>41337</v>
      </c>
      <c r="R35">
        <v>151.76</v>
      </c>
      <c r="S35">
        <v>155.65</v>
      </c>
      <c r="T35">
        <v>151.52000000000001</v>
      </c>
      <c r="U35">
        <v>155.44</v>
      </c>
      <c r="V35">
        <v>104898200</v>
      </c>
      <c r="W35">
        <v>153.19</v>
      </c>
    </row>
    <row r="36" spans="1:23" x14ac:dyDescent="0.3">
      <c r="A36" s="5">
        <v>41330</v>
      </c>
      <c r="B36">
        <v>27.97</v>
      </c>
      <c r="C36">
        <v>28.05</v>
      </c>
      <c r="D36">
        <v>27.33</v>
      </c>
      <c r="E36">
        <v>27.95</v>
      </c>
      <c r="F36">
        <v>41003900</v>
      </c>
      <c r="G36">
        <v>27.56</v>
      </c>
      <c r="I36" s="5">
        <v>41330</v>
      </c>
      <c r="J36">
        <v>453.85</v>
      </c>
      <c r="K36">
        <v>455.12</v>
      </c>
      <c r="L36">
        <v>429.98</v>
      </c>
      <c r="M36">
        <v>430.47</v>
      </c>
      <c r="N36">
        <v>16688500</v>
      </c>
      <c r="O36">
        <v>424.83</v>
      </c>
      <c r="Q36" s="5">
        <v>41330</v>
      </c>
      <c r="R36">
        <v>152.63</v>
      </c>
      <c r="S36">
        <v>152.87</v>
      </c>
      <c r="T36">
        <v>148.72999999999999</v>
      </c>
      <c r="U36">
        <v>152.11000000000001</v>
      </c>
      <c r="V36">
        <v>176140700</v>
      </c>
      <c r="W36">
        <v>149.91</v>
      </c>
    </row>
    <row r="37" spans="1:23" x14ac:dyDescent="0.3">
      <c r="A37" s="5">
        <v>41324</v>
      </c>
      <c r="B37">
        <v>27.88</v>
      </c>
      <c r="C37">
        <v>28.2</v>
      </c>
      <c r="D37">
        <v>27.23</v>
      </c>
      <c r="E37">
        <v>27.76</v>
      </c>
      <c r="F37">
        <v>40849000</v>
      </c>
      <c r="G37">
        <v>27.37</v>
      </c>
      <c r="I37" s="5">
        <v>41324</v>
      </c>
      <c r="J37">
        <v>461.1</v>
      </c>
      <c r="K37">
        <v>462.73</v>
      </c>
      <c r="L37">
        <v>442.82</v>
      </c>
      <c r="M37">
        <v>450.81</v>
      </c>
      <c r="N37">
        <v>15088600</v>
      </c>
      <c r="O37">
        <v>444.91</v>
      </c>
      <c r="Q37" s="5">
        <v>41324</v>
      </c>
      <c r="R37">
        <v>152.37</v>
      </c>
      <c r="S37">
        <v>153.28</v>
      </c>
      <c r="T37">
        <v>149.94</v>
      </c>
      <c r="U37">
        <v>151.88999999999999</v>
      </c>
      <c r="V37">
        <v>136323400</v>
      </c>
      <c r="W37">
        <v>149.69</v>
      </c>
    </row>
    <row r="38" spans="1:23" x14ac:dyDescent="0.3">
      <c r="A38" s="5">
        <v>41316</v>
      </c>
      <c r="B38">
        <v>27.65</v>
      </c>
      <c r="C38">
        <v>28.16</v>
      </c>
      <c r="D38">
        <v>27.5</v>
      </c>
      <c r="E38">
        <v>28.01</v>
      </c>
      <c r="F38">
        <v>38453600</v>
      </c>
      <c r="G38">
        <v>27.39</v>
      </c>
      <c r="I38" s="5">
        <v>41316</v>
      </c>
      <c r="J38">
        <v>476.5</v>
      </c>
      <c r="K38">
        <v>484.94</v>
      </c>
      <c r="L38">
        <v>459.92</v>
      </c>
      <c r="M38">
        <v>460.16</v>
      </c>
      <c r="N38">
        <v>16776900</v>
      </c>
      <c r="O38">
        <v>454.14</v>
      </c>
      <c r="Q38" s="5">
        <v>41316</v>
      </c>
      <c r="R38">
        <v>151.74</v>
      </c>
      <c r="S38">
        <v>152.61000000000001</v>
      </c>
      <c r="T38">
        <v>151.38999999999999</v>
      </c>
      <c r="U38">
        <v>152.11000000000001</v>
      </c>
      <c r="V38">
        <v>103510200</v>
      </c>
      <c r="W38">
        <v>149.91</v>
      </c>
    </row>
    <row r="39" spans="1:23" x14ac:dyDescent="0.3">
      <c r="A39" s="5">
        <v>41309</v>
      </c>
      <c r="B39">
        <v>27.87</v>
      </c>
      <c r="C39">
        <v>28.02</v>
      </c>
      <c r="D39">
        <v>27.1</v>
      </c>
      <c r="E39">
        <v>27.55</v>
      </c>
      <c r="F39">
        <v>39837300</v>
      </c>
      <c r="G39">
        <v>26.94</v>
      </c>
      <c r="I39" s="5">
        <v>41309</v>
      </c>
      <c r="J39">
        <v>453.91</v>
      </c>
      <c r="K39">
        <v>478.81</v>
      </c>
      <c r="L39">
        <v>442</v>
      </c>
      <c r="M39">
        <v>474.98</v>
      </c>
      <c r="N39">
        <v>21299300</v>
      </c>
      <c r="O39">
        <v>468.76</v>
      </c>
      <c r="Q39" s="5">
        <v>41309</v>
      </c>
      <c r="R39">
        <v>150.32</v>
      </c>
      <c r="S39">
        <v>151.88999999999999</v>
      </c>
      <c r="T39">
        <v>149.43</v>
      </c>
      <c r="U39">
        <v>151.80000000000001</v>
      </c>
      <c r="V39">
        <v>135474500</v>
      </c>
      <c r="W39">
        <v>149.6</v>
      </c>
    </row>
    <row r="40" spans="1:23" x14ac:dyDescent="0.3">
      <c r="A40" s="5">
        <v>41302</v>
      </c>
      <c r="B40">
        <v>28.01</v>
      </c>
      <c r="C40">
        <v>28.23</v>
      </c>
      <c r="D40">
        <v>27.4</v>
      </c>
      <c r="E40">
        <v>27.93</v>
      </c>
      <c r="F40">
        <v>50995100</v>
      </c>
      <c r="G40">
        <v>27.32</v>
      </c>
      <c r="I40" s="5">
        <v>41302</v>
      </c>
      <c r="J40">
        <v>437.83</v>
      </c>
      <c r="K40">
        <v>462.6</v>
      </c>
      <c r="L40">
        <v>435.86</v>
      </c>
      <c r="M40">
        <v>453.62</v>
      </c>
      <c r="N40">
        <v>18804600</v>
      </c>
      <c r="O40">
        <v>445.09</v>
      </c>
      <c r="Q40" s="5">
        <v>41302</v>
      </c>
      <c r="R40">
        <v>150.29</v>
      </c>
      <c r="S40">
        <v>151.41999999999999</v>
      </c>
      <c r="T40">
        <v>149.51</v>
      </c>
      <c r="U40">
        <v>151.24</v>
      </c>
      <c r="V40">
        <v>119329700</v>
      </c>
      <c r="W40">
        <v>149.05000000000001</v>
      </c>
    </row>
    <row r="41" spans="1:23" x14ac:dyDescent="0.3">
      <c r="A41" s="5">
        <v>41296</v>
      </c>
      <c r="B41">
        <v>27.3</v>
      </c>
      <c r="C41">
        <v>28.23</v>
      </c>
      <c r="D41">
        <v>27</v>
      </c>
      <c r="E41">
        <v>27.88</v>
      </c>
      <c r="F41">
        <v>73156300</v>
      </c>
      <c r="G41">
        <v>27.27</v>
      </c>
      <c r="I41" s="5">
        <v>41296</v>
      </c>
      <c r="J41">
        <v>504.56</v>
      </c>
      <c r="K41">
        <v>514.99</v>
      </c>
      <c r="L41">
        <v>435</v>
      </c>
      <c r="M41">
        <v>439.88</v>
      </c>
      <c r="N41">
        <v>35642200</v>
      </c>
      <c r="O41">
        <v>431.61</v>
      </c>
      <c r="Q41" s="5">
        <v>41296</v>
      </c>
      <c r="R41">
        <v>148.33000000000001</v>
      </c>
      <c r="S41">
        <v>150.25</v>
      </c>
      <c r="T41">
        <v>147.97999999999999</v>
      </c>
      <c r="U41">
        <v>150.25</v>
      </c>
      <c r="V41">
        <v>127507800</v>
      </c>
      <c r="W41">
        <v>148.08000000000001</v>
      </c>
    </row>
    <row r="42" spans="1:23" x14ac:dyDescent="0.3">
      <c r="A42" s="5">
        <v>41288</v>
      </c>
      <c r="B42">
        <v>26.9</v>
      </c>
      <c r="C42">
        <v>27.47</v>
      </c>
      <c r="D42">
        <v>26.76</v>
      </c>
      <c r="E42">
        <v>27.25</v>
      </c>
      <c r="F42">
        <v>48299900</v>
      </c>
      <c r="G42">
        <v>26.65</v>
      </c>
      <c r="I42" s="5">
        <v>41288</v>
      </c>
      <c r="J42">
        <v>502.68</v>
      </c>
      <c r="K42">
        <v>510.75</v>
      </c>
      <c r="L42">
        <v>483.38</v>
      </c>
      <c r="M42">
        <v>500</v>
      </c>
      <c r="N42">
        <v>23059900</v>
      </c>
      <c r="O42">
        <v>490.59</v>
      </c>
      <c r="Q42" s="5">
        <v>41288</v>
      </c>
      <c r="R42">
        <v>146.88999999999999</v>
      </c>
      <c r="S42">
        <v>148.49</v>
      </c>
      <c r="T42">
        <v>146.19999999999999</v>
      </c>
      <c r="U42">
        <v>148.33000000000001</v>
      </c>
      <c r="V42">
        <v>118265700</v>
      </c>
      <c r="W42">
        <v>146.18</v>
      </c>
    </row>
    <row r="43" spans="1:23" x14ac:dyDescent="0.3">
      <c r="A43" s="5">
        <v>41281</v>
      </c>
      <c r="B43">
        <v>26.77</v>
      </c>
      <c r="C43">
        <v>26.98</v>
      </c>
      <c r="D43">
        <v>26.28</v>
      </c>
      <c r="E43">
        <v>26.83</v>
      </c>
      <c r="F43">
        <v>51560900</v>
      </c>
      <c r="G43">
        <v>26.24</v>
      </c>
      <c r="I43" s="5">
        <v>41281</v>
      </c>
      <c r="J43">
        <v>522</v>
      </c>
      <c r="K43">
        <v>531.89</v>
      </c>
      <c r="L43">
        <v>515.20000000000005</v>
      </c>
      <c r="M43">
        <v>520.29999999999995</v>
      </c>
      <c r="N43">
        <v>16443700</v>
      </c>
      <c r="O43">
        <v>510.51</v>
      </c>
      <c r="Q43" s="5">
        <v>41281</v>
      </c>
      <c r="R43">
        <v>145.85</v>
      </c>
      <c r="S43">
        <v>147.15</v>
      </c>
      <c r="T43">
        <v>144.97999999999999</v>
      </c>
      <c r="U43">
        <v>147.07</v>
      </c>
      <c r="V43">
        <v>113333100</v>
      </c>
      <c r="W43">
        <v>144.94</v>
      </c>
    </row>
    <row r="44" spans="1:23" x14ac:dyDescent="0.3">
      <c r="A44" s="5">
        <v>41274</v>
      </c>
      <c r="B44">
        <v>26.59</v>
      </c>
      <c r="C44">
        <v>27.73</v>
      </c>
      <c r="D44">
        <v>26.37</v>
      </c>
      <c r="E44">
        <v>26.74</v>
      </c>
      <c r="F44">
        <v>49116000</v>
      </c>
      <c r="G44">
        <v>26.15</v>
      </c>
      <c r="I44" s="5">
        <v>41274</v>
      </c>
      <c r="J44">
        <v>510.53</v>
      </c>
      <c r="K44">
        <v>555</v>
      </c>
      <c r="L44">
        <v>509</v>
      </c>
      <c r="M44">
        <v>527</v>
      </c>
      <c r="N44">
        <v>19350900</v>
      </c>
      <c r="O44">
        <v>517.09</v>
      </c>
      <c r="Q44" s="5">
        <v>41274</v>
      </c>
      <c r="R44">
        <v>139.66</v>
      </c>
      <c r="S44">
        <v>146.61000000000001</v>
      </c>
      <c r="T44">
        <v>139.54</v>
      </c>
      <c r="U44">
        <v>146.37</v>
      </c>
      <c r="V44">
        <v>174393400</v>
      </c>
      <c r="W44">
        <v>144.25</v>
      </c>
    </row>
    <row r="45" spans="1:23" x14ac:dyDescent="0.3">
      <c r="A45" s="5">
        <v>41267</v>
      </c>
      <c r="B45">
        <v>27.2</v>
      </c>
      <c r="C45">
        <v>27.25</v>
      </c>
      <c r="D45">
        <v>26.55</v>
      </c>
      <c r="E45">
        <v>26.55</v>
      </c>
      <c r="F45">
        <v>30026800</v>
      </c>
      <c r="G45">
        <v>25.97</v>
      </c>
      <c r="I45" s="5">
        <v>41267</v>
      </c>
      <c r="J45">
        <v>520.35</v>
      </c>
      <c r="K45">
        <v>524.25</v>
      </c>
      <c r="L45">
        <v>504.66</v>
      </c>
      <c r="M45">
        <v>509.59</v>
      </c>
      <c r="N45">
        <v>11496300</v>
      </c>
      <c r="O45">
        <v>500</v>
      </c>
      <c r="Q45" s="5">
        <v>41267</v>
      </c>
      <c r="R45">
        <v>142.47999999999999</v>
      </c>
      <c r="S45">
        <v>142.71</v>
      </c>
      <c r="T45">
        <v>139.87</v>
      </c>
      <c r="U45">
        <v>140.03</v>
      </c>
      <c r="V45">
        <v>119387400</v>
      </c>
      <c r="W45">
        <v>138</v>
      </c>
    </row>
    <row r="46" spans="1:23" x14ac:dyDescent="0.3">
      <c r="A46" s="5">
        <v>41260</v>
      </c>
      <c r="B46">
        <v>26.79</v>
      </c>
      <c r="C46">
        <v>27.73</v>
      </c>
      <c r="D46">
        <v>26.68</v>
      </c>
      <c r="E46">
        <v>27.45</v>
      </c>
      <c r="F46">
        <v>59487300</v>
      </c>
      <c r="G46">
        <v>26.85</v>
      </c>
      <c r="I46" s="5">
        <v>41260</v>
      </c>
      <c r="J46">
        <v>508.93</v>
      </c>
      <c r="K46">
        <v>534.9</v>
      </c>
      <c r="L46">
        <v>501.23</v>
      </c>
      <c r="M46">
        <v>519.33000000000004</v>
      </c>
      <c r="N46">
        <v>20790100</v>
      </c>
      <c r="O46">
        <v>509.56</v>
      </c>
      <c r="Q46" s="5">
        <v>41260</v>
      </c>
      <c r="R46">
        <v>142.47</v>
      </c>
      <c r="S46">
        <v>145.58000000000001</v>
      </c>
      <c r="T46">
        <v>141.94</v>
      </c>
      <c r="U46">
        <v>142.79</v>
      </c>
      <c r="V46">
        <v>177253400</v>
      </c>
      <c r="W46">
        <v>140.72</v>
      </c>
    </row>
    <row r="47" spans="1:23" x14ac:dyDescent="0.3">
      <c r="A47" s="5">
        <v>41253</v>
      </c>
      <c r="B47">
        <v>26.56</v>
      </c>
      <c r="C47">
        <v>27.62</v>
      </c>
      <c r="D47">
        <v>26.52</v>
      </c>
      <c r="E47">
        <v>26.81</v>
      </c>
      <c r="F47">
        <v>46087500</v>
      </c>
      <c r="G47">
        <v>26.22</v>
      </c>
      <c r="I47" s="5">
        <v>41253</v>
      </c>
      <c r="J47">
        <v>525</v>
      </c>
      <c r="K47">
        <v>549.55999999999995</v>
      </c>
      <c r="L47">
        <v>505.58</v>
      </c>
      <c r="M47">
        <v>509.79</v>
      </c>
      <c r="N47">
        <v>23891500</v>
      </c>
      <c r="O47">
        <v>500.2</v>
      </c>
      <c r="Q47" s="5">
        <v>41253</v>
      </c>
      <c r="R47">
        <v>142.21</v>
      </c>
      <c r="S47">
        <v>144.55000000000001</v>
      </c>
      <c r="T47">
        <v>141.88</v>
      </c>
      <c r="U47">
        <v>142.1</v>
      </c>
      <c r="V47">
        <v>134141500</v>
      </c>
      <c r="W47">
        <v>139.06</v>
      </c>
    </row>
    <row r="48" spans="1:23" x14ac:dyDescent="0.3">
      <c r="A48" s="5">
        <v>41246</v>
      </c>
      <c r="B48">
        <v>26.78</v>
      </c>
      <c r="C48">
        <v>26.98</v>
      </c>
      <c r="D48">
        <v>26.26</v>
      </c>
      <c r="E48">
        <v>26.46</v>
      </c>
      <c r="F48">
        <v>51315900</v>
      </c>
      <c r="G48">
        <v>25.88</v>
      </c>
      <c r="I48" s="5">
        <v>41246</v>
      </c>
      <c r="J48">
        <v>593.65</v>
      </c>
      <c r="K48">
        <v>594.59</v>
      </c>
      <c r="L48">
        <v>518.63</v>
      </c>
      <c r="M48">
        <v>533.25</v>
      </c>
      <c r="N48">
        <v>28073100</v>
      </c>
      <c r="O48">
        <v>523.22</v>
      </c>
      <c r="Q48" s="5">
        <v>41246</v>
      </c>
      <c r="R48">
        <v>142.80000000000001</v>
      </c>
      <c r="S48">
        <v>142.91999999999999</v>
      </c>
      <c r="T48">
        <v>140.37</v>
      </c>
      <c r="U48">
        <v>142.41</v>
      </c>
      <c r="V48">
        <v>122283200</v>
      </c>
      <c r="W48">
        <v>139.36000000000001</v>
      </c>
    </row>
    <row r="49" spans="1:23" x14ac:dyDescent="0.3">
      <c r="A49" s="5">
        <v>41239</v>
      </c>
      <c r="B49">
        <v>27.54</v>
      </c>
      <c r="C49">
        <v>27.58</v>
      </c>
      <c r="D49">
        <v>26.49</v>
      </c>
      <c r="E49">
        <v>26.62</v>
      </c>
      <c r="F49">
        <v>67295400</v>
      </c>
      <c r="G49">
        <v>26.03</v>
      </c>
      <c r="I49" s="5">
        <v>41239</v>
      </c>
      <c r="J49">
        <v>575.9</v>
      </c>
      <c r="K49">
        <v>594.25</v>
      </c>
      <c r="L49">
        <v>572.26</v>
      </c>
      <c r="M49">
        <v>585.28</v>
      </c>
      <c r="N49">
        <v>18505600</v>
      </c>
      <c r="O49">
        <v>574.27</v>
      </c>
      <c r="Q49" s="5">
        <v>41239</v>
      </c>
      <c r="R49">
        <v>140.65</v>
      </c>
      <c r="S49">
        <v>142.51</v>
      </c>
      <c r="T49">
        <v>139</v>
      </c>
      <c r="U49">
        <v>142.15</v>
      </c>
      <c r="V49">
        <v>138702200</v>
      </c>
      <c r="W49">
        <v>139.11000000000001</v>
      </c>
    </row>
    <row r="50" spans="1:23" x14ac:dyDescent="0.3">
      <c r="A50" s="5">
        <v>41232</v>
      </c>
      <c r="B50">
        <v>26.8</v>
      </c>
      <c r="C50">
        <v>27.77</v>
      </c>
      <c r="D50">
        <v>26.46</v>
      </c>
      <c r="E50">
        <v>27.7</v>
      </c>
      <c r="F50">
        <v>57113900</v>
      </c>
      <c r="G50">
        <v>27.09</v>
      </c>
      <c r="I50" s="5">
        <v>41232</v>
      </c>
      <c r="J50">
        <v>540.71</v>
      </c>
      <c r="K50">
        <v>572</v>
      </c>
      <c r="L50">
        <v>539.88</v>
      </c>
      <c r="M50">
        <v>571.5</v>
      </c>
      <c r="N50">
        <v>18856200</v>
      </c>
      <c r="O50">
        <v>560.75</v>
      </c>
      <c r="Q50" s="5">
        <v>41232</v>
      </c>
      <c r="R50">
        <v>137.9</v>
      </c>
      <c r="S50">
        <v>141.4</v>
      </c>
      <c r="T50">
        <v>136.41</v>
      </c>
      <c r="U50">
        <v>141.35</v>
      </c>
      <c r="V50">
        <v>104605800</v>
      </c>
      <c r="W50">
        <v>138.32</v>
      </c>
    </row>
    <row r="51" spans="1:23" x14ac:dyDescent="0.3">
      <c r="A51" s="5">
        <v>41225</v>
      </c>
      <c r="B51">
        <v>28.94</v>
      </c>
      <c r="C51">
        <v>29.01</v>
      </c>
      <c r="D51">
        <v>26.34</v>
      </c>
      <c r="E51">
        <v>26.52</v>
      </c>
      <c r="F51">
        <v>76785300</v>
      </c>
      <c r="G51">
        <v>25.94</v>
      </c>
      <c r="I51" s="5">
        <v>41225</v>
      </c>
      <c r="J51">
        <v>554.15</v>
      </c>
      <c r="K51">
        <v>554.5</v>
      </c>
      <c r="L51">
        <v>505.75</v>
      </c>
      <c r="M51">
        <v>527.67999999999995</v>
      </c>
      <c r="N51">
        <v>25590900</v>
      </c>
      <c r="O51">
        <v>517.75</v>
      </c>
      <c r="Q51" s="5">
        <v>41225</v>
      </c>
      <c r="R51">
        <v>138.59</v>
      </c>
      <c r="S51">
        <v>139.25</v>
      </c>
      <c r="T51">
        <v>134.69999999999999</v>
      </c>
      <c r="U51">
        <v>136.37</v>
      </c>
      <c r="V51">
        <v>165962600</v>
      </c>
      <c r="W51">
        <v>133.44999999999999</v>
      </c>
    </row>
    <row r="52" spans="1:23" x14ac:dyDescent="0.3">
      <c r="A52" s="5">
        <v>41218</v>
      </c>
      <c r="B52">
        <v>29.62</v>
      </c>
      <c r="C52">
        <v>30.2</v>
      </c>
      <c r="D52">
        <v>28.8</v>
      </c>
      <c r="E52">
        <v>28.83</v>
      </c>
      <c r="F52">
        <v>46495400</v>
      </c>
      <c r="G52">
        <v>27.97</v>
      </c>
      <c r="I52" s="5">
        <v>41218</v>
      </c>
      <c r="J52">
        <v>583.52</v>
      </c>
      <c r="K52">
        <v>590.74</v>
      </c>
      <c r="L52">
        <v>533.72</v>
      </c>
      <c r="M52">
        <v>547.05999999999995</v>
      </c>
      <c r="N52">
        <v>26312500</v>
      </c>
      <c r="O52">
        <v>536.77</v>
      </c>
      <c r="Q52" s="5">
        <v>41218</v>
      </c>
      <c r="R52">
        <v>141.35</v>
      </c>
      <c r="S52">
        <v>143.52000000000001</v>
      </c>
      <c r="T52">
        <v>137.55000000000001</v>
      </c>
      <c r="U52">
        <v>138.16</v>
      </c>
      <c r="V52">
        <v>170464700</v>
      </c>
      <c r="W52">
        <v>135.19999999999999</v>
      </c>
    </row>
    <row r="53" spans="1:23" x14ac:dyDescent="0.3">
      <c r="A53" s="5">
        <v>41213</v>
      </c>
      <c r="B53">
        <v>28.55</v>
      </c>
      <c r="C53">
        <v>29.77</v>
      </c>
      <c r="D53">
        <v>28.5</v>
      </c>
      <c r="E53">
        <v>29.5</v>
      </c>
      <c r="F53">
        <v>66214500</v>
      </c>
      <c r="G53">
        <v>28.62</v>
      </c>
      <c r="I53" s="5">
        <v>41213</v>
      </c>
      <c r="J53">
        <v>594.88</v>
      </c>
      <c r="K53">
        <v>603</v>
      </c>
      <c r="L53">
        <v>574.75</v>
      </c>
      <c r="M53">
        <v>576.79999999999995</v>
      </c>
      <c r="N53">
        <v>17508000</v>
      </c>
      <c r="O53">
        <v>563.38</v>
      </c>
      <c r="Q53" s="5">
        <v>41213</v>
      </c>
      <c r="R53">
        <v>141.85</v>
      </c>
      <c r="S53">
        <v>143.72</v>
      </c>
      <c r="T53">
        <v>140.68</v>
      </c>
      <c r="U53">
        <v>141.56</v>
      </c>
      <c r="V53">
        <v>114045400</v>
      </c>
      <c r="W53">
        <v>138.53</v>
      </c>
    </row>
    <row r="54" spans="1:23" x14ac:dyDescent="0.3">
      <c r="A54" s="5">
        <v>41204</v>
      </c>
      <c r="B54">
        <v>28.73</v>
      </c>
      <c r="C54">
        <v>28.83</v>
      </c>
      <c r="D54">
        <v>27.76</v>
      </c>
      <c r="E54">
        <v>28.21</v>
      </c>
      <c r="F54">
        <v>62596700</v>
      </c>
      <c r="G54">
        <v>27.36</v>
      </c>
      <c r="I54" s="5">
        <v>41204</v>
      </c>
      <c r="J54">
        <v>612.41999999999996</v>
      </c>
      <c r="K54">
        <v>635.38</v>
      </c>
      <c r="L54">
        <v>591</v>
      </c>
      <c r="M54">
        <v>604</v>
      </c>
      <c r="N54">
        <v>24908300</v>
      </c>
      <c r="O54">
        <v>589.94000000000005</v>
      </c>
      <c r="Q54" s="5">
        <v>41204</v>
      </c>
      <c r="R54">
        <v>143.15</v>
      </c>
      <c r="S54">
        <v>143.66999999999999</v>
      </c>
      <c r="T54">
        <v>140.38999999999999</v>
      </c>
      <c r="U54">
        <v>141.35</v>
      </c>
      <c r="V54">
        <v>143659000</v>
      </c>
      <c r="W54">
        <v>138.32</v>
      </c>
    </row>
    <row r="55" spans="1:23" x14ac:dyDescent="0.3">
      <c r="A55" s="5">
        <v>41197</v>
      </c>
      <c r="B55">
        <v>29.37</v>
      </c>
      <c r="C55">
        <v>29.74</v>
      </c>
      <c r="D55">
        <v>28.5</v>
      </c>
      <c r="E55">
        <v>28.64</v>
      </c>
      <c r="F55">
        <v>56819000</v>
      </c>
      <c r="G55">
        <v>27.78</v>
      </c>
      <c r="I55" s="5">
        <v>41197</v>
      </c>
      <c r="J55">
        <v>632.35</v>
      </c>
      <c r="K55">
        <v>652.79</v>
      </c>
      <c r="L55">
        <v>609.62</v>
      </c>
      <c r="M55">
        <v>609.84</v>
      </c>
      <c r="N55">
        <v>18514400</v>
      </c>
      <c r="O55">
        <v>595.65</v>
      </c>
      <c r="Q55" s="5">
        <v>41197</v>
      </c>
      <c r="R55">
        <v>143.22999999999999</v>
      </c>
      <c r="S55">
        <v>146.52000000000001</v>
      </c>
      <c r="T55">
        <v>142.77000000000001</v>
      </c>
      <c r="U55">
        <v>143.38999999999999</v>
      </c>
      <c r="V55">
        <v>135818400</v>
      </c>
      <c r="W55">
        <v>140.32</v>
      </c>
    </row>
    <row r="56" spans="1:23" x14ac:dyDescent="0.3">
      <c r="A56" s="5">
        <v>41190</v>
      </c>
      <c r="B56">
        <v>29.64</v>
      </c>
      <c r="C56">
        <v>29.92</v>
      </c>
      <c r="D56">
        <v>28.8</v>
      </c>
      <c r="E56">
        <v>29.2</v>
      </c>
      <c r="F56">
        <v>42010600</v>
      </c>
      <c r="G56">
        <v>28.32</v>
      </c>
      <c r="I56" s="5">
        <v>41190</v>
      </c>
      <c r="J56">
        <v>646.88</v>
      </c>
      <c r="K56">
        <v>647.55999999999995</v>
      </c>
      <c r="L56">
        <v>623.54999999999995</v>
      </c>
      <c r="M56">
        <v>629.71</v>
      </c>
      <c r="N56">
        <v>21378800</v>
      </c>
      <c r="O56">
        <v>615.05999999999995</v>
      </c>
      <c r="Q56" s="5">
        <v>41190</v>
      </c>
      <c r="R56">
        <v>145.6</v>
      </c>
      <c r="S56">
        <v>146.12</v>
      </c>
      <c r="T56">
        <v>142.58000000000001</v>
      </c>
      <c r="U56">
        <v>142.88999999999999</v>
      </c>
      <c r="V56">
        <v>119863800</v>
      </c>
      <c r="W56">
        <v>139.83000000000001</v>
      </c>
    </row>
    <row r="57" spans="1:23" x14ac:dyDescent="0.3">
      <c r="A57" s="5">
        <v>41183</v>
      </c>
      <c r="B57">
        <v>29.81</v>
      </c>
      <c r="C57">
        <v>30.25</v>
      </c>
      <c r="D57">
        <v>29.42</v>
      </c>
      <c r="E57">
        <v>29.85</v>
      </c>
      <c r="F57">
        <v>45761200</v>
      </c>
      <c r="G57">
        <v>28.96</v>
      </c>
      <c r="I57" s="5">
        <v>41183</v>
      </c>
      <c r="J57">
        <v>671.16</v>
      </c>
      <c r="K57">
        <v>676.75</v>
      </c>
      <c r="L57">
        <v>650.65</v>
      </c>
      <c r="M57">
        <v>652.59</v>
      </c>
      <c r="N57">
        <v>18290000</v>
      </c>
      <c r="O57">
        <v>637.4</v>
      </c>
      <c r="Q57" s="5">
        <v>41183</v>
      </c>
      <c r="R57">
        <v>144.52000000000001</v>
      </c>
      <c r="S57">
        <v>147.16</v>
      </c>
      <c r="T57">
        <v>143.83000000000001</v>
      </c>
      <c r="U57">
        <v>146.13999999999999</v>
      </c>
      <c r="V57">
        <v>123954000</v>
      </c>
      <c r="W57">
        <v>143.01</v>
      </c>
    </row>
    <row r="58" spans="1:23" x14ac:dyDescent="0.3">
      <c r="A58" s="5">
        <v>41176</v>
      </c>
      <c r="B58">
        <v>31</v>
      </c>
      <c r="C58">
        <v>31.07</v>
      </c>
      <c r="D58">
        <v>29.74</v>
      </c>
      <c r="E58">
        <v>29.76</v>
      </c>
      <c r="F58">
        <v>51424700</v>
      </c>
      <c r="G58">
        <v>28.87</v>
      </c>
      <c r="I58" s="5">
        <v>41176</v>
      </c>
      <c r="J58">
        <v>686.86</v>
      </c>
      <c r="K58">
        <v>695.12</v>
      </c>
      <c r="L58">
        <v>660.35</v>
      </c>
      <c r="M58">
        <v>667.1</v>
      </c>
      <c r="N58">
        <v>20459000</v>
      </c>
      <c r="O58">
        <v>651.58000000000004</v>
      </c>
      <c r="Q58" s="5">
        <v>41176</v>
      </c>
      <c r="R58">
        <v>145.15</v>
      </c>
      <c r="S58">
        <v>146.24</v>
      </c>
      <c r="T58">
        <v>142.94999999999999</v>
      </c>
      <c r="U58">
        <v>143.97</v>
      </c>
      <c r="V58">
        <v>127575100</v>
      </c>
      <c r="W58">
        <v>140.88999999999999</v>
      </c>
    </row>
    <row r="59" spans="1:23" x14ac:dyDescent="0.3">
      <c r="A59" s="5">
        <v>41169</v>
      </c>
      <c r="B59">
        <v>31.19</v>
      </c>
      <c r="C59">
        <v>31.61</v>
      </c>
      <c r="D59">
        <v>30.91</v>
      </c>
      <c r="E59">
        <v>31.19</v>
      </c>
      <c r="F59">
        <v>53559000</v>
      </c>
      <c r="G59">
        <v>30.25</v>
      </c>
      <c r="I59" s="5">
        <v>41169</v>
      </c>
      <c r="J59">
        <v>699.35</v>
      </c>
      <c r="K59">
        <v>705.07</v>
      </c>
      <c r="L59">
        <v>693.62</v>
      </c>
      <c r="M59">
        <v>700.09</v>
      </c>
      <c r="N59">
        <v>14332600</v>
      </c>
      <c r="O59">
        <v>683.8</v>
      </c>
      <c r="Q59" s="5">
        <v>41169</v>
      </c>
      <c r="R59">
        <v>146.94</v>
      </c>
      <c r="S59">
        <v>147.19</v>
      </c>
      <c r="T59">
        <v>145.63</v>
      </c>
      <c r="U59">
        <v>145.87</v>
      </c>
      <c r="V59">
        <v>121764000</v>
      </c>
      <c r="W59">
        <v>142.75</v>
      </c>
    </row>
    <row r="60" spans="1:23" x14ac:dyDescent="0.3">
      <c r="A60" s="5">
        <v>41162</v>
      </c>
      <c r="B60">
        <v>30.83</v>
      </c>
      <c r="C60">
        <v>31.25</v>
      </c>
      <c r="D60">
        <v>30.4</v>
      </c>
      <c r="E60">
        <v>31.21</v>
      </c>
      <c r="F60">
        <v>38992300</v>
      </c>
      <c r="G60">
        <v>30.27</v>
      </c>
      <c r="I60" s="5">
        <v>41162</v>
      </c>
      <c r="J60">
        <v>680.45</v>
      </c>
      <c r="K60">
        <v>696.98</v>
      </c>
      <c r="L60">
        <v>656</v>
      </c>
      <c r="M60">
        <v>691.28</v>
      </c>
      <c r="N60">
        <v>20736000</v>
      </c>
      <c r="O60">
        <v>675.19</v>
      </c>
      <c r="Q60" s="5">
        <v>41162</v>
      </c>
      <c r="R60">
        <v>144.19</v>
      </c>
      <c r="S60">
        <v>148.11000000000001</v>
      </c>
      <c r="T60">
        <v>143.46</v>
      </c>
      <c r="U60">
        <v>147.24</v>
      </c>
      <c r="V60">
        <v>131621300</v>
      </c>
      <c r="W60">
        <v>143.32</v>
      </c>
    </row>
    <row r="61" spans="1:23" x14ac:dyDescent="0.3">
      <c r="A61" s="5">
        <v>41156</v>
      </c>
      <c r="B61">
        <v>30.45</v>
      </c>
      <c r="C61">
        <v>31.36</v>
      </c>
      <c r="D61">
        <v>30.15</v>
      </c>
      <c r="E61">
        <v>30.95</v>
      </c>
      <c r="F61">
        <v>43306800</v>
      </c>
      <c r="G61">
        <v>30.02</v>
      </c>
      <c r="I61" s="5">
        <v>41156</v>
      </c>
      <c r="J61">
        <v>665.76</v>
      </c>
      <c r="K61">
        <v>682.48</v>
      </c>
      <c r="L61">
        <v>664.5</v>
      </c>
      <c r="M61">
        <v>680.44</v>
      </c>
      <c r="N61">
        <v>12724300</v>
      </c>
      <c r="O61">
        <v>664.61</v>
      </c>
      <c r="Q61" s="5">
        <v>41156</v>
      </c>
      <c r="R61">
        <v>141.04</v>
      </c>
      <c r="S61">
        <v>144.38999999999999</v>
      </c>
      <c r="T61">
        <v>140.13</v>
      </c>
      <c r="U61">
        <v>144.33000000000001</v>
      </c>
      <c r="V61">
        <v>121607700</v>
      </c>
      <c r="W61">
        <v>140.49</v>
      </c>
    </row>
    <row r="62" spans="1:23" x14ac:dyDescent="0.3">
      <c r="A62" s="5">
        <v>41148</v>
      </c>
      <c r="B62">
        <v>30.93</v>
      </c>
      <c r="C62">
        <v>30.96</v>
      </c>
      <c r="D62">
        <v>30.22</v>
      </c>
      <c r="E62">
        <v>30.82</v>
      </c>
      <c r="F62">
        <v>28511600</v>
      </c>
      <c r="G62">
        <v>29.9</v>
      </c>
      <c r="I62" s="5">
        <v>41148</v>
      </c>
      <c r="J62">
        <v>679.99</v>
      </c>
      <c r="K62">
        <v>680.87</v>
      </c>
      <c r="L62">
        <v>657.25</v>
      </c>
      <c r="M62">
        <v>665.24</v>
      </c>
      <c r="N62">
        <v>10987500</v>
      </c>
      <c r="O62">
        <v>649.76</v>
      </c>
      <c r="Q62" s="5">
        <v>41148</v>
      </c>
      <c r="R62">
        <v>141.88999999999999</v>
      </c>
      <c r="S62">
        <v>142.08000000000001</v>
      </c>
      <c r="T62">
        <v>140.19</v>
      </c>
      <c r="U62">
        <v>141.16</v>
      </c>
      <c r="V62">
        <v>91691400</v>
      </c>
      <c r="W62">
        <v>137.4</v>
      </c>
    </row>
    <row r="63" spans="1:23" x14ac:dyDescent="0.3">
      <c r="A63" s="5">
        <v>41141</v>
      </c>
      <c r="B63">
        <v>30.82</v>
      </c>
      <c r="C63">
        <v>30.96</v>
      </c>
      <c r="D63">
        <v>30.08</v>
      </c>
      <c r="E63">
        <v>30.56</v>
      </c>
      <c r="F63">
        <v>27459300</v>
      </c>
      <c r="G63">
        <v>29.64</v>
      </c>
      <c r="I63" s="5">
        <v>41141</v>
      </c>
      <c r="J63">
        <v>650.01</v>
      </c>
      <c r="K63">
        <v>674.88</v>
      </c>
      <c r="L63">
        <v>648.11</v>
      </c>
      <c r="M63">
        <v>663.22</v>
      </c>
      <c r="N63">
        <v>20349200</v>
      </c>
      <c r="O63">
        <v>647.79</v>
      </c>
      <c r="Q63" s="5">
        <v>41141</v>
      </c>
      <c r="R63">
        <v>141.97999999999999</v>
      </c>
      <c r="S63">
        <v>143.09</v>
      </c>
      <c r="T63">
        <v>140.22</v>
      </c>
      <c r="U63">
        <v>141.51</v>
      </c>
      <c r="V63">
        <v>105605500</v>
      </c>
      <c r="W63">
        <v>137.74</v>
      </c>
    </row>
    <row r="64" spans="1:23" x14ac:dyDescent="0.3">
      <c r="A64" s="5">
        <v>41134</v>
      </c>
      <c r="B64">
        <v>30.35</v>
      </c>
      <c r="C64">
        <v>30.94</v>
      </c>
      <c r="D64">
        <v>30.01</v>
      </c>
      <c r="E64">
        <v>30.9</v>
      </c>
      <c r="F64">
        <v>30065700</v>
      </c>
      <c r="G64">
        <v>29.97</v>
      </c>
      <c r="I64" s="5">
        <v>41134</v>
      </c>
      <c r="J64">
        <v>623.39</v>
      </c>
      <c r="K64">
        <v>648.19000000000005</v>
      </c>
      <c r="L64">
        <v>623.25</v>
      </c>
      <c r="M64">
        <v>648.11</v>
      </c>
      <c r="N64">
        <v>11240200</v>
      </c>
      <c r="O64">
        <v>633.03</v>
      </c>
      <c r="Q64" s="5">
        <v>41134</v>
      </c>
      <c r="R64">
        <v>140.6</v>
      </c>
      <c r="S64">
        <v>142.30000000000001</v>
      </c>
      <c r="T64">
        <v>140.04</v>
      </c>
      <c r="U64">
        <v>142.18</v>
      </c>
      <c r="V64">
        <v>91144000</v>
      </c>
      <c r="W64">
        <v>138.4</v>
      </c>
    </row>
    <row r="65" spans="1:23" x14ac:dyDescent="0.3">
      <c r="A65" s="5">
        <v>41127</v>
      </c>
      <c r="B65">
        <v>30</v>
      </c>
      <c r="C65">
        <v>30.65</v>
      </c>
      <c r="D65">
        <v>29.81</v>
      </c>
      <c r="E65">
        <v>30.42</v>
      </c>
      <c r="F65">
        <v>26892600</v>
      </c>
      <c r="G65">
        <v>29.31</v>
      </c>
      <c r="I65" s="5">
        <v>41127</v>
      </c>
      <c r="J65">
        <v>617.29</v>
      </c>
      <c r="K65">
        <v>625</v>
      </c>
      <c r="L65">
        <v>615.26</v>
      </c>
      <c r="M65">
        <v>621.70000000000005</v>
      </c>
      <c r="N65">
        <v>8955900</v>
      </c>
      <c r="O65">
        <v>607.23</v>
      </c>
      <c r="Q65" s="5">
        <v>41127</v>
      </c>
      <c r="R65">
        <v>139.72</v>
      </c>
      <c r="S65">
        <v>140.91999999999999</v>
      </c>
      <c r="T65">
        <v>139.56</v>
      </c>
      <c r="U65">
        <v>140.84</v>
      </c>
      <c r="V65">
        <v>95142000</v>
      </c>
      <c r="W65">
        <v>137.09</v>
      </c>
    </row>
    <row r="66" spans="1:23" x14ac:dyDescent="0.3">
      <c r="A66" s="5">
        <v>41120</v>
      </c>
      <c r="B66">
        <v>29.75</v>
      </c>
      <c r="C66">
        <v>29.94</v>
      </c>
      <c r="D66">
        <v>28.97</v>
      </c>
      <c r="E66">
        <v>29.75</v>
      </c>
      <c r="F66">
        <v>34725500</v>
      </c>
      <c r="G66">
        <v>28.67</v>
      </c>
      <c r="I66" s="5">
        <v>41120</v>
      </c>
      <c r="J66">
        <v>590.91999999999996</v>
      </c>
      <c r="K66">
        <v>617.98</v>
      </c>
      <c r="L66">
        <v>587.82000000000005</v>
      </c>
      <c r="M66">
        <v>615.70000000000005</v>
      </c>
      <c r="N66">
        <v>13593200</v>
      </c>
      <c r="O66">
        <v>598.79999999999995</v>
      </c>
      <c r="Q66" s="5">
        <v>41120</v>
      </c>
      <c r="R66">
        <v>138.52000000000001</v>
      </c>
      <c r="S66">
        <v>139.63999999999999</v>
      </c>
      <c r="T66">
        <v>135.58000000000001</v>
      </c>
      <c r="U66">
        <v>139.35</v>
      </c>
      <c r="V66">
        <v>144606600</v>
      </c>
      <c r="W66">
        <v>135.63999999999999</v>
      </c>
    </row>
    <row r="67" spans="1:23" x14ac:dyDescent="0.3">
      <c r="A67" s="5">
        <v>41113</v>
      </c>
      <c r="B67">
        <v>29.57</v>
      </c>
      <c r="C67">
        <v>29.85</v>
      </c>
      <c r="D67">
        <v>28.78</v>
      </c>
      <c r="E67">
        <v>29.76</v>
      </c>
      <c r="F67">
        <v>47599700</v>
      </c>
      <c r="G67">
        <v>28.68</v>
      </c>
      <c r="I67" s="5">
        <v>41113</v>
      </c>
      <c r="J67">
        <v>594.4</v>
      </c>
      <c r="K67">
        <v>609.67999999999995</v>
      </c>
      <c r="L67">
        <v>570</v>
      </c>
      <c r="M67">
        <v>585.16</v>
      </c>
      <c r="N67">
        <v>19578500</v>
      </c>
      <c r="O67">
        <v>569.1</v>
      </c>
      <c r="Q67" s="5">
        <v>41113</v>
      </c>
      <c r="R67">
        <v>134.47</v>
      </c>
      <c r="S67">
        <v>139.07</v>
      </c>
      <c r="T67">
        <v>133.03</v>
      </c>
      <c r="U67">
        <v>138.68</v>
      </c>
      <c r="V67">
        <v>168185900</v>
      </c>
      <c r="W67">
        <v>134.99</v>
      </c>
    </row>
    <row r="68" spans="1:23" x14ac:dyDescent="0.3">
      <c r="A68" s="5">
        <v>41106</v>
      </c>
      <c r="B68">
        <v>29.48</v>
      </c>
      <c r="C68">
        <v>31.05</v>
      </c>
      <c r="D68">
        <v>29.04</v>
      </c>
      <c r="E68">
        <v>30.12</v>
      </c>
      <c r="F68">
        <v>42689400</v>
      </c>
      <c r="G68">
        <v>29.02</v>
      </c>
      <c r="I68" s="5">
        <v>41106</v>
      </c>
      <c r="J68">
        <v>605.12</v>
      </c>
      <c r="K68">
        <v>615.35</v>
      </c>
      <c r="L68">
        <v>603.15</v>
      </c>
      <c r="M68">
        <v>604.29999999999995</v>
      </c>
      <c r="N68">
        <v>12013700</v>
      </c>
      <c r="O68">
        <v>587.71</v>
      </c>
      <c r="Q68" s="5">
        <v>41106</v>
      </c>
      <c r="R68">
        <v>135.44</v>
      </c>
      <c r="S68">
        <v>138.18</v>
      </c>
      <c r="T68">
        <v>134.55000000000001</v>
      </c>
      <c r="U68">
        <v>136.47</v>
      </c>
      <c r="V68">
        <v>124497400</v>
      </c>
      <c r="W68">
        <v>132.84</v>
      </c>
    </row>
    <row r="69" spans="1:23" x14ac:dyDescent="0.3">
      <c r="A69" s="5">
        <v>41099</v>
      </c>
      <c r="B69">
        <v>30.12</v>
      </c>
      <c r="C69">
        <v>30.23</v>
      </c>
      <c r="D69">
        <v>28.54</v>
      </c>
      <c r="E69">
        <v>29.39</v>
      </c>
      <c r="F69">
        <v>42001600</v>
      </c>
      <c r="G69">
        <v>28.32</v>
      </c>
      <c r="I69" s="5">
        <v>41099</v>
      </c>
      <c r="J69">
        <v>605.29999999999995</v>
      </c>
      <c r="K69">
        <v>619.87</v>
      </c>
      <c r="L69">
        <v>592.67999999999995</v>
      </c>
      <c r="M69">
        <v>604.97</v>
      </c>
      <c r="N69">
        <v>15001100</v>
      </c>
      <c r="O69">
        <v>588.37</v>
      </c>
      <c r="Q69" s="5">
        <v>41099</v>
      </c>
      <c r="R69">
        <v>135.38</v>
      </c>
      <c r="S69">
        <v>136.22999999999999</v>
      </c>
      <c r="T69">
        <v>132.6</v>
      </c>
      <c r="U69">
        <v>135.75</v>
      </c>
      <c r="V69">
        <v>137324900</v>
      </c>
      <c r="W69">
        <v>132.13999999999999</v>
      </c>
    </row>
    <row r="70" spans="1:23" x14ac:dyDescent="0.3">
      <c r="A70" s="5">
        <v>41092</v>
      </c>
      <c r="B70">
        <v>30.62</v>
      </c>
      <c r="C70">
        <v>30.78</v>
      </c>
      <c r="D70">
        <v>29.95</v>
      </c>
      <c r="E70">
        <v>30.19</v>
      </c>
      <c r="F70">
        <v>29655900</v>
      </c>
      <c r="G70">
        <v>29.09</v>
      </c>
      <c r="I70" s="5">
        <v>41092</v>
      </c>
      <c r="J70">
        <v>584.73</v>
      </c>
      <c r="K70">
        <v>614.34</v>
      </c>
      <c r="L70">
        <v>583.6</v>
      </c>
      <c r="M70">
        <v>605.88</v>
      </c>
      <c r="N70">
        <v>13795700</v>
      </c>
      <c r="O70">
        <v>589.25</v>
      </c>
      <c r="Q70" s="5">
        <v>41092</v>
      </c>
      <c r="R70">
        <v>136.47999999999999</v>
      </c>
      <c r="S70">
        <v>137.80000000000001</v>
      </c>
      <c r="T70">
        <v>134.85</v>
      </c>
      <c r="U70">
        <v>135.49</v>
      </c>
      <c r="V70">
        <v>121836000</v>
      </c>
      <c r="W70">
        <v>131.88</v>
      </c>
    </row>
    <row r="71" spans="1:23" x14ac:dyDescent="0.3">
      <c r="A71" s="5">
        <v>41085</v>
      </c>
      <c r="B71">
        <v>30.3</v>
      </c>
      <c r="C71">
        <v>30.69</v>
      </c>
      <c r="D71">
        <v>29.42</v>
      </c>
      <c r="E71">
        <v>30.59</v>
      </c>
      <c r="F71">
        <v>42995100</v>
      </c>
      <c r="G71">
        <v>29.48</v>
      </c>
      <c r="I71" s="5">
        <v>41085</v>
      </c>
      <c r="J71">
        <v>577.29999999999995</v>
      </c>
      <c r="K71">
        <v>584</v>
      </c>
      <c r="L71">
        <v>565.61</v>
      </c>
      <c r="M71">
        <v>584</v>
      </c>
      <c r="N71">
        <v>10630300</v>
      </c>
      <c r="O71">
        <v>567.97</v>
      </c>
      <c r="Q71" s="5">
        <v>41085</v>
      </c>
      <c r="R71">
        <v>132.05000000000001</v>
      </c>
      <c r="S71">
        <v>136.27000000000001</v>
      </c>
      <c r="T71">
        <v>130.85</v>
      </c>
      <c r="U71">
        <v>136.1</v>
      </c>
      <c r="V71">
        <v>155518100</v>
      </c>
      <c r="W71">
        <v>132.47999999999999</v>
      </c>
    </row>
    <row r="72" spans="1:23" x14ac:dyDescent="0.3">
      <c r="A72" s="5">
        <v>41078</v>
      </c>
      <c r="B72">
        <v>29.99</v>
      </c>
      <c r="C72">
        <v>31.14</v>
      </c>
      <c r="D72">
        <v>29.71</v>
      </c>
      <c r="E72">
        <v>30.7</v>
      </c>
      <c r="F72">
        <v>52843500</v>
      </c>
      <c r="G72">
        <v>29.58</v>
      </c>
      <c r="I72" s="5">
        <v>41078</v>
      </c>
      <c r="J72">
        <v>570.96</v>
      </c>
      <c r="K72">
        <v>590</v>
      </c>
      <c r="L72">
        <v>570.37</v>
      </c>
      <c r="M72">
        <v>582.1</v>
      </c>
      <c r="N72">
        <v>12654100</v>
      </c>
      <c r="O72">
        <v>566.12</v>
      </c>
      <c r="Q72" s="5">
        <v>41078</v>
      </c>
      <c r="R72">
        <v>133.58000000000001</v>
      </c>
      <c r="S72">
        <v>136.25</v>
      </c>
      <c r="T72">
        <v>132.33000000000001</v>
      </c>
      <c r="U72">
        <v>133.46</v>
      </c>
      <c r="V72">
        <v>162099300</v>
      </c>
      <c r="W72">
        <v>129.91</v>
      </c>
    </row>
    <row r="73" spans="1:23" x14ac:dyDescent="0.3">
      <c r="A73" s="5">
        <v>41071</v>
      </c>
      <c r="B73">
        <v>29.73</v>
      </c>
      <c r="C73">
        <v>30.08</v>
      </c>
      <c r="D73">
        <v>28.82</v>
      </c>
      <c r="E73">
        <v>30.02</v>
      </c>
      <c r="F73">
        <v>43291500</v>
      </c>
      <c r="G73">
        <v>28.93</v>
      </c>
      <c r="I73" s="5">
        <v>41071</v>
      </c>
      <c r="J73">
        <v>587.72</v>
      </c>
      <c r="K73">
        <v>588.5</v>
      </c>
      <c r="L73">
        <v>566.70000000000005</v>
      </c>
      <c r="M73">
        <v>574.13</v>
      </c>
      <c r="N73">
        <v>14293200</v>
      </c>
      <c r="O73">
        <v>558.37</v>
      </c>
      <c r="Q73" s="5">
        <v>41071</v>
      </c>
      <c r="R73">
        <v>134.16999999999999</v>
      </c>
      <c r="S73">
        <v>134.26</v>
      </c>
      <c r="T73">
        <v>131.16</v>
      </c>
      <c r="U73">
        <v>134.13999999999999</v>
      </c>
      <c r="V73">
        <v>184751100</v>
      </c>
      <c r="W73">
        <v>130.57</v>
      </c>
    </row>
    <row r="74" spans="1:23" x14ac:dyDescent="0.3">
      <c r="A74" s="5">
        <v>41064</v>
      </c>
      <c r="B74">
        <v>28.62</v>
      </c>
      <c r="C74">
        <v>29.7</v>
      </c>
      <c r="D74">
        <v>28.32</v>
      </c>
      <c r="E74">
        <v>29.65</v>
      </c>
      <c r="F74">
        <v>44169200</v>
      </c>
      <c r="G74">
        <v>28.57</v>
      </c>
      <c r="I74" s="5">
        <v>41064</v>
      </c>
      <c r="J74">
        <v>561.5</v>
      </c>
      <c r="K74">
        <v>580.58000000000004</v>
      </c>
      <c r="L74">
        <v>548.5</v>
      </c>
      <c r="M74">
        <v>580.32000000000005</v>
      </c>
      <c r="N74">
        <v>14813900</v>
      </c>
      <c r="O74">
        <v>564.39</v>
      </c>
      <c r="Q74" s="5">
        <v>41064</v>
      </c>
      <c r="R74">
        <v>128.38999999999999</v>
      </c>
      <c r="S74">
        <v>133.53</v>
      </c>
      <c r="T74">
        <v>127.14</v>
      </c>
      <c r="U74">
        <v>133.1</v>
      </c>
      <c r="V74">
        <v>175917200</v>
      </c>
      <c r="W74">
        <v>128.88999999999999</v>
      </c>
    </row>
    <row r="75" spans="1:23" x14ac:dyDescent="0.3">
      <c r="A75" s="5">
        <v>41058</v>
      </c>
      <c r="B75">
        <v>29.38</v>
      </c>
      <c r="C75">
        <v>29.72</v>
      </c>
      <c r="D75">
        <v>28.44</v>
      </c>
      <c r="E75">
        <v>28.45</v>
      </c>
      <c r="F75">
        <v>43778100</v>
      </c>
      <c r="G75">
        <v>27.42</v>
      </c>
      <c r="I75" s="5">
        <v>41058</v>
      </c>
      <c r="J75">
        <v>570.9</v>
      </c>
      <c r="K75">
        <v>581.5</v>
      </c>
      <c r="L75">
        <v>560.52</v>
      </c>
      <c r="M75">
        <v>560.99</v>
      </c>
      <c r="N75">
        <v>17166000</v>
      </c>
      <c r="O75">
        <v>545.59</v>
      </c>
      <c r="Q75" s="5">
        <v>41058</v>
      </c>
      <c r="R75">
        <v>133.16</v>
      </c>
      <c r="S75">
        <v>133.93</v>
      </c>
      <c r="T75">
        <v>128.16</v>
      </c>
      <c r="U75">
        <v>128.16</v>
      </c>
      <c r="V75">
        <v>191170200</v>
      </c>
      <c r="W75">
        <v>124.11</v>
      </c>
    </row>
    <row r="76" spans="1:23" x14ac:dyDescent="0.3">
      <c r="A76" s="5">
        <v>41050</v>
      </c>
      <c r="B76">
        <v>29.1</v>
      </c>
      <c r="C76">
        <v>29.88</v>
      </c>
      <c r="D76">
        <v>28.64</v>
      </c>
      <c r="E76">
        <v>29.06</v>
      </c>
      <c r="F76">
        <v>45109200</v>
      </c>
      <c r="G76">
        <v>28</v>
      </c>
      <c r="I76" s="5">
        <v>41050</v>
      </c>
      <c r="J76">
        <v>534.5</v>
      </c>
      <c r="K76">
        <v>576.5</v>
      </c>
      <c r="L76">
        <v>534.04999999999995</v>
      </c>
      <c r="M76">
        <v>562.29</v>
      </c>
      <c r="N76">
        <v>19540000</v>
      </c>
      <c r="O76">
        <v>546.86</v>
      </c>
      <c r="Q76" s="5">
        <v>41050</v>
      </c>
      <c r="R76">
        <v>130.16</v>
      </c>
      <c r="S76">
        <v>133.22999999999999</v>
      </c>
      <c r="T76">
        <v>129.94999999999999</v>
      </c>
      <c r="U76">
        <v>132.1</v>
      </c>
      <c r="V76">
        <v>176634700</v>
      </c>
      <c r="W76">
        <v>127.92</v>
      </c>
    </row>
    <row r="77" spans="1:23" x14ac:dyDescent="0.3">
      <c r="A77" s="5">
        <v>41043</v>
      </c>
      <c r="B77">
        <v>30.82</v>
      </c>
      <c r="C77">
        <v>31.04</v>
      </c>
      <c r="D77">
        <v>29.17</v>
      </c>
      <c r="E77">
        <v>29.27</v>
      </c>
      <c r="F77">
        <v>53424900</v>
      </c>
      <c r="G77">
        <v>28.21</v>
      </c>
      <c r="I77" s="5">
        <v>41043</v>
      </c>
      <c r="J77">
        <v>562.57000000000005</v>
      </c>
      <c r="K77">
        <v>567.51</v>
      </c>
      <c r="L77">
        <v>522.17999999999995</v>
      </c>
      <c r="M77">
        <v>530.38</v>
      </c>
      <c r="N77">
        <v>20281200</v>
      </c>
      <c r="O77">
        <v>515.82000000000005</v>
      </c>
      <c r="Q77" s="5">
        <v>41043</v>
      </c>
      <c r="R77">
        <v>134.31</v>
      </c>
      <c r="S77">
        <v>135.61000000000001</v>
      </c>
      <c r="T77">
        <v>129.55000000000001</v>
      </c>
      <c r="U77">
        <v>129.74</v>
      </c>
      <c r="V77">
        <v>229282700</v>
      </c>
      <c r="W77">
        <v>125.64</v>
      </c>
    </row>
    <row r="78" spans="1:23" x14ac:dyDescent="0.3">
      <c r="A78" s="5">
        <v>41036</v>
      </c>
      <c r="B78">
        <v>30.7</v>
      </c>
      <c r="C78">
        <v>31.54</v>
      </c>
      <c r="D78">
        <v>30.1</v>
      </c>
      <c r="E78">
        <v>31.16</v>
      </c>
      <c r="F78">
        <v>46515500</v>
      </c>
      <c r="G78">
        <v>29.83</v>
      </c>
      <c r="I78" s="5">
        <v>41036</v>
      </c>
      <c r="J78">
        <v>561.5</v>
      </c>
      <c r="K78">
        <v>575.88</v>
      </c>
      <c r="L78">
        <v>558.73</v>
      </c>
      <c r="M78">
        <v>566.71</v>
      </c>
      <c r="N78">
        <v>15505800</v>
      </c>
      <c r="O78">
        <v>551.16</v>
      </c>
      <c r="Q78" s="5">
        <v>41036</v>
      </c>
      <c r="R78">
        <v>136.51</v>
      </c>
      <c r="S78">
        <v>137.56</v>
      </c>
      <c r="T78">
        <v>134.49</v>
      </c>
      <c r="U78">
        <v>135.61000000000001</v>
      </c>
      <c r="V78">
        <v>173105700</v>
      </c>
      <c r="W78">
        <v>131.32</v>
      </c>
    </row>
    <row r="79" spans="1:23" x14ac:dyDescent="0.3">
      <c r="A79" s="5">
        <v>41029</v>
      </c>
      <c r="B79">
        <v>31.98</v>
      </c>
      <c r="C79">
        <v>32.340000000000003</v>
      </c>
      <c r="D79">
        <v>30.92</v>
      </c>
      <c r="E79">
        <v>30.98</v>
      </c>
      <c r="F79">
        <v>41268600</v>
      </c>
      <c r="G79">
        <v>29.66</v>
      </c>
      <c r="I79" s="5">
        <v>41029</v>
      </c>
      <c r="J79">
        <v>597.79999999999995</v>
      </c>
      <c r="K79">
        <v>598.4</v>
      </c>
      <c r="L79">
        <v>565.16999999999996</v>
      </c>
      <c r="M79">
        <v>565.25</v>
      </c>
      <c r="N79">
        <v>17607600</v>
      </c>
      <c r="O79">
        <v>549.74</v>
      </c>
      <c r="Q79" s="5">
        <v>41029</v>
      </c>
      <c r="R79">
        <v>140.11000000000001</v>
      </c>
      <c r="S79">
        <v>141.66</v>
      </c>
      <c r="T79">
        <v>136.91999999999999</v>
      </c>
      <c r="U79">
        <v>137</v>
      </c>
      <c r="V79">
        <v>142538400</v>
      </c>
      <c r="W79">
        <v>132.66999999999999</v>
      </c>
    </row>
    <row r="80" spans="1:23" x14ac:dyDescent="0.3">
      <c r="A80" s="5">
        <v>41022</v>
      </c>
      <c r="B80">
        <v>32.31</v>
      </c>
      <c r="C80">
        <v>32.520000000000003</v>
      </c>
      <c r="D80">
        <v>31.83</v>
      </c>
      <c r="E80">
        <v>31.98</v>
      </c>
      <c r="F80">
        <v>49298400</v>
      </c>
      <c r="G80">
        <v>30.62</v>
      </c>
      <c r="I80" s="5">
        <v>41022</v>
      </c>
      <c r="J80">
        <v>570.61</v>
      </c>
      <c r="K80">
        <v>618</v>
      </c>
      <c r="L80">
        <v>555</v>
      </c>
      <c r="M80">
        <v>603</v>
      </c>
      <c r="N80">
        <v>27794600</v>
      </c>
      <c r="O80">
        <v>586.45000000000005</v>
      </c>
      <c r="Q80" s="5">
        <v>41022</v>
      </c>
      <c r="R80">
        <v>136.54</v>
      </c>
      <c r="S80">
        <v>140.79</v>
      </c>
      <c r="T80">
        <v>135.94</v>
      </c>
      <c r="U80">
        <v>140.38999999999999</v>
      </c>
      <c r="V80">
        <v>145319500</v>
      </c>
      <c r="W80">
        <v>135.94999999999999</v>
      </c>
    </row>
    <row r="81" spans="1:23" x14ac:dyDescent="0.3">
      <c r="A81" s="5">
        <v>41015</v>
      </c>
      <c r="B81">
        <v>30.99</v>
      </c>
      <c r="C81">
        <v>32.89</v>
      </c>
      <c r="D81">
        <v>30.77</v>
      </c>
      <c r="E81">
        <v>32.42</v>
      </c>
      <c r="F81">
        <v>54773000</v>
      </c>
      <c r="G81">
        <v>31.04</v>
      </c>
      <c r="I81" s="5">
        <v>41015</v>
      </c>
      <c r="J81">
        <v>610.05999999999995</v>
      </c>
      <c r="K81">
        <v>620.25</v>
      </c>
      <c r="L81">
        <v>570.41999999999996</v>
      </c>
      <c r="M81">
        <v>572.98</v>
      </c>
      <c r="N81">
        <v>34975300</v>
      </c>
      <c r="O81">
        <v>557.25</v>
      </c>
      <c r="Q81" s="5">
        <v>41015</v>
      </c>
      <c r="R81">
        <v>137.84</v>
      </c>
      <c r="S81">
        <v>139.36000000000001</v>
      </c>
      <c r="T81">
        <v>136.58000000000001</v>
      </c>
      <c r="U81">
        <v>137.94999999999999</v>
      </c>
      <c r="V81">
        <v>152290600</v>
      </c>
      <c r="W81">
        <v>133.59</v>
      </c>
    </row>
    <row r="82" spans="1:23" x14ac:dyDescent="0.3">
      <c r="A82" s="5">
        <v>41008</v>
      </c>
      <c r="B82">
        <v>31.22</v>
      </c>
      <c r="C82">
        <v>31.4</v>
      </c>
      <c r="D82">
        <v>30.23</v>
      </c>
      <c r="E82">
        <v>30.81</v>
      </c>
      <c r="F82">
        <v>41250900</v>
      </c>
      <c r="G82">
        <v>29.5</v>
      </c>
      <c r="I82" s="5">
        <v>41008</v>
      </c>
      <c r="J82">
        <v>626.13</v>
      </c>
      <c r="K82">
        <v>644</v>
      </c>
      <c r="L82">
        <v>603.51</v>
      </c>
      <c r="M82">
        <v>605.23</v>
      </c>
      <c r="N82">
        <v>26127500</v>
      </c>
      <c r="O82">
        <v>588.62</v>
      </c>
      <c r="Q82" s="5">
        <v>41008</v>
      </c>
      <c r="R82">
        <v>138.03</v>
      </c>
      <c r="S82">
        <v>139.84</v>
      </c>
      <c r="T82">
        <v>135.76</v>
      </c>
      <c r="U82">
        <v>137.13999999999999</v>
      </c>
      <c r="V82">
        <v>168123400</v>
      </c>
      <c r="W82">
        <v>132.80000000000001</v>
      </c>
    </row>
    <row r="83" spans="1:23" x14ac:dyDescent="0.3">
      <c r="A83" s="5">
        <v>41001</v>
      </c>
      <c r="B83">
        <v>32.22</v>
      </c>
      <c r="C83">
        <v>32.46</v>
      </c>
      <c r="D83">
        <v>31.05</v>
      </c>
      <c r="E83">
        <v>31.52</v>
      </c>
      <c r="F83">
        <v>44607500</v>
      </c>
      <c r="G83">
        <v>30.18</v>
      </c>
      <c r="I83" s="5">
        <v>41001</v>
      </c>
      <c r="J83">
        <v>601.83000000000004</v>
      </c>
      <c r="K83">
        <v>634.66</v>
      </c>
      <c r="L83">
        <v>600.38</v>
      </c>
      <c r="M83">
        <v>633.67999999999995</v>
      </c>
      <c r="N83">
        <v>23635600</v>
      </c>
      <c r="O83">
        <v>616.29</v>
      </c>
      <c r="Q83" s="5">
        <v>41001</v>
      </c>
      <c r="R83">
        <v>140.63999999999999</v>
      </c>
      <c r="S83">
        <v>142.21</v>
      </c>
      <c r="T83">
        <v>139.26</v>
      </c>
      <c r="U83">
        <v>139.79</v>
      </c>
      <c r="V83">
        <v>147970800</v>
      </c>
      <c r="W83">
        <v>135.37</v>
      </c>
    </row>
    <row r="84" spans="1:23" x14ac:dyDescent="0.3">
      <c r="A84" s="5">
        <v>40994</v>
      </c>
      <c r="B84">
        <v>32.19</v>
      </c>
      <c r="C84">
        <v>32.700000000000003</v>
      </c>
      <c r="D84">
        <v>31.81</v>
      </c>
      <c r="E84">
        <v>32.26</v>
      </c>
      <c r="F84">
        <v>36633100</v>
      </c>
      <c r="G84">
        <v>30.88</v>
      </c>
      <c r="I84" s="5">
        <v>40994</v>
      </c>
      <c r="J84">
        <v>599.79</v>
      </c>
      <c r="K84">
        <v>621.45000000000005</v>
      </c>
      <c r="L84">
        <v>595.26</v>
      </c>
      <c r="M84">
        <v>599.54999999999995</v>
      </c>
      <c r="N84">
        <v>22840000</v>
      </c>
      <c r="O84">
        <v>583.09</v>
      </c>
      <c r="Q84" s="5">
        <v>40994</v>
      </c>
      <c r="R84">
        <v>140.65</v>
      </c>
      <c r="S84">
        <v>141.83000000000001</v>
      </c>
      <c r="T84">
        <v>139.09</v>
      </c>
      <c r="U84">
        <v>140.81</v>
      </c>
      <c r="V84">
        <v>137809000</v>
      </c>
      <c r="W84">
        <v>136.36000000000001</v>
      </c>
    </row>
    <row r="85" spans="1:23" x14ac:dyDescent="0.3">
      <c r="A85" s="5">
        <v>40987</v>
      </c>
      <c r="B85">
        <v>32.54</v>
      </c>
      <c r="C85">
        <v>32.61</v>
      </c>
      <c r="D85">
        <v>31.72</v>
      </c>
      <c r="E85">
        <v>32.01</v>
      </c>
      <c r="F85">
        <v>38389200</v>
      </c>
      <c r="G85">
        <v>30.64</v>
      </c>
      <c r="I85" s="5">
        <v>40987</v>
      </c>
      <c r="J85">
        <v>598.37</v>
      </c>
      <c r="K85">
        <v>609.65</v>
      </c>
      <c r="L85">
        <v>589.04999999999995</v>
      </c>
      <c r="M85">
        <v>596.04999999999995</v>
      </c>
      <c r="N85">
        <v>24402100</v>
      </c>
      <c r="O85">
        <v>579.69000000000005</v>
      </c>
      <c r="Q85" s="5">
        <v>40987</v>
      </c>
      <c r="R85">
        <v>140.21</v>
      </c>
      <c r="S85">
        <v>141.28</v>
      </c>
      <c r="T85">
        <v>138.55000000000001</v>
      </c>
      <c r="U85">
        <v>139.65</v>
      </c>
      <c r="V85">
        <v>125029300</v>
      </c>
      <c r="W85">
        <v>135.22999999999999</v>
      </c>
    </row>
    <row r="86" spans="1:23" x14ac:dyDescent="0.3">
      <c r="A86" s="5">
        <v>40980</v>
      </c>
      <c r="B86">
        <v>31.97</v>
      </c>
      <c r="C86">
        <v>32.950000000000003</v>
      </c>
      <c r="D86">
        <v>31.82</v>
      </c>
      <c r="E86">
        <v>32.6</v>
      </c>
      <c r="F86">
        <v>47941300</v>
      </c>
      <c r="G86">
        <v>31.21</v>
      </c>
      <c r="I86" s="5">
        <v>40980</v>
      </c>
      <c r="J86">
        <v>548.98</v>
      </c>
      <c r="K86">
        <v>600.01</v>
      </c>
      <c r="L86">
        <v>547</v>
      </c>
      <c r="M86">
        <v>585.57000000000005</v>
      </c>
      <c r="N86">
        <v>32158400</v>
      </c>
      <c r="O86">
        <v>569.5</v>
      </c>
      <c r="Q86" s="5">
        <v>40980</v>
      </c>
      <c r="R86">
        <v>137.55000000000001</v>
      </c>
      <c r="S86">
        <v>140.78</v>
      </c>
      <c r="T86">
        <v>137.09</v>
      </c>
      <c r="U86">
        <v>140.30000000000001</v>
      </c>
      <c r="V86">
        <v>150253900</v>
      </c>
      <c r="W86">
        <v>135.86000000000001</v>
      </c>
    </row>
    <row r="87" spans="1:23" x14ac:dyDescent="0.3">
      <c r="A87" s="5">
        <v>40973</v>
      </c>
      <c r="B87">
        <v>32.01</v>
      </c>
      <c r="C87">
        <v>32.21</v>
      </c>
      <c r="D87">
        <v>31.49</v>
      </c>
      <c r="E87">
        <v>31.99</v>
      </c>
      <c r="F87">
        <v>40577800</v>
      </c>
      <c r="G87">
        <v>30.63</v>
      </c>
      <c r="I87" s="5">
        <v>40973</v>
      </c>
      <c r="J87">
        <v>545.41999999999996</v>
      </c>
      <c r="K87">
        <v>547.74</v>
      </c>
      <c r="L87">
        <v>516.22</v>
      </c>
      <c r="M87">
        <v>545.16999999999996</v>
      </c>
      <c r="N87">
        <v>23951800</v>
      </c>
      <c r="O87">
        <v>530.21</v>
      </c>
      <c r="Q87" s="5">
        <v>40973</v>
      </c>
      <c r="R87">
        <v>137.1</v>
      </c>
      <c r="S87">
        <v>137.93</v>
      </c>
      <c r="T87">
        <v>134.36000000000001</v>
      </c>
      <c r="U87">
        <v>137.57</v>
      </c>
      <c r="V87">
        <v>145278500</v>
      </c>
      <c r="W87">
        <v>132.63999999999999</v>
      </c>
    </row>
    <row r="88" spans="1:23" x14ac:dyDescent="0.3">
      <c r="A88" s="5">
        <v>40966</v>
      </c>
      <c r="B88">
        <v>31.24</v>
      </c>
      <c r="C88">
        <v>32.44</v>
      </c>
      <c r="D88">
        <v>31.1</v>
      </c>
      <c r="E88">
        <v>32.08</v>
      </c>
      <c r="F88">
        <v>52756100</v>
      </c>
      <c r="G88">
        <v>30.71</v>
      </c>
      <c r="I88" s="5">
        <v>40966</v>
      </c>
      <c r="J88">
        <v>521.30999999999995</v>
      </c>
      <c r="K88">
        <v>548.21</v>
      </c>
      <c r="L88">
        <v>516.28</v>
      </c>
      <c r="M88">
        <v>545.17999999999995</v>
      </c>
      <c r="N88">
        <v>22964000</v>
      </c>
      <c r="O88">
        <v>530.22</v>
      </c>
      <c r="Q88" s="5">
        <v>40966</v>
      </c>
      <c r="R88">
        <v>136.02000000000001</v>
      </c>
      <c r="S88">
        <v>138.19</v>
      </c>
      <c r="T88">
        <v>135.80000000000001</v>
      </c>
      <c r="U88">
        <v>137.31</v>
      </c>
      <c r="V88">
        <v>145336200</v>
      </c>
      <c r="W88">
        <v>132.38999999999999</v>
      </c>
    </row>
    <row r="89" spans="1:23" x14ac:dyDescent="0.3">
      <c r="A89" s="5">
        <v>40960</v>
      </c>
      <c r="B89">
        <v>31.18</v>
      </c>
      <c r="C89">
        <v>31.68</v>
      </c>
      <c r="D89">
        <v>31</v>
      </c>
      <c r="E89">
        <v>31.48</v>
      </c>
      <c r="F89">
        <v>42673300</v>
      </c>
      <c r="G89">
        <v>30.14</v>
      </c>
      <c r="I89" s="5">
        <v>40960</v>
      </c>
      <c r="J89">
        <v>506.88</v>
      </c>
      <c r="K89">
        <v>522.9</v>
      </c>
      <c r="L89">
        <v>504.12</v>
      </c>
      <c r="M89">
        <v>522.41</v>
      </c>
      <c r="N89">
        <v>18499900</v>
      </c>
      <c r="O89">
        <v>508.07</v>
      </c>
      <c r="Q89" s="5">
        <v>40960</v>
      </c>
      <c r="R89">
        <v>136.72999999999999</v>
      </c>
      <c r="S89">
        <v>137.19999999999999</v>
      </c>
      <c r="T89">
        <v>135.5</v>
      </c>
      <c r="U89">
        <v>136.93</v>
      </c>
      <c r="V89">
        <v>125435200</v>
      </c>
      <c r="W89">
        <v>132.02000000000001</v>
      </c>
    </row>
    <row r="90" spans="1:23" x14ac:dyDescent="0.3">
      <c r="A90" s="5">
        <v>40952</v>
      </c>
      <c r="B90">
        <v>30.63</v>
      </c>
      <c r="C90">
        <v>31.55</v>
      </c>
      <c r="D90">
        <v>29.85</v>
      </c>
      <c r="E90">
        <v>31.25</v>
      </c>
      <c r="F90">
        <v>60203300</v>
      </c>
      <c r="G90">
        <v>29.92</v>
      </c>
      <c r="I90" s="5">
        <v>40952</v>
      </c>
      <c r="J90">
        <v>499.53</v>
      </c>
      <c r="K90">
        <v>526.29</v>
      </c>
      <c r="L90">
        <v>486.63</v>
      </c>
      <c r="M90">
        <v>502.12</v>
      </c>
      <c r="N90">
        <v>28314900</v>
      </c>
      <c r="O90">
        <v>488.34</v>
      </c>
      <c r="Q90" s="5">
        <v>40952</v>
      </c>
      <c r="R90">
        <v>135.32</v>
      </c>
      <c r="S90">
        <v>136.63</v>
      </c>
      <c r="T90">
        <v>134.25</v>
      </c>
      <c r="U90">
        <v>136.41</v>
      </c>
      <c r="V90">
        <v>158560700</v>
      </c>
      <c r="W90">
        <v>131.52000000000001</v>
      </c>
    </row>
    <row r="91" spans="1:23" x14ac:dyDescent="0.3">
      <c r="A91" s="5">
        <v>40945</v>
      </c>
      <c r="B91">
        <v>30.04</v>
      </c>
      <c r="C91">
        <v>30.8</v>
      </c>
      <c r="D91">
        <v>29.97</v>
      </c>
      <c r="E91">
        <v>30.5</v>
      </c>
      <c r="F91">
        <v>42405600</v>
      </c>
      <c r="G91">
        <v>29.01</v>
      </c>
      <c r="I91" s="5">
        <v>40945</v>
      </c>
      <c r="J91">
        <v>458.38</v>
      </c>
      <c r="K91">
        <v>497.62</v>
      </c>
      <c r="L91">
        <v>458.2</v>
      </c>
      <c r="M91">
        <v>493.42</v>
      </c>
      <c r="N91">
        <v>17778800</v>
      </c>
      <c r="O91">
        <v>479.88</v>
      </c>
      <c r="Q91" s="5">
        <v>40945</v>
      </c>
      <c r="R91">
        <v>133.97999999999999</v>
      </c>
      <c r="S91">
        <v>135.59</v>
      </c>
      <c r="T91">
        <v>133.63999999999999</v>
      </c>
      <c r="U91">
        <v>134.36000000000001</v>
      </c>
      <c r="V91">
        <v>139818800</v>
      </c>
      <c r="W91">
        <v>129.54</v>
      </c>
    </row>
    <row r="92" spans="1:23" x14ac:dyDescent="0.3">
      <c r="A92" s="5">
        <v>40938</v>
      </c>
      <c r="B92">
        <v>28.97</v>
      </c>
      <c r="C92">
        <v>30.4</v>
      </c>
      <c r="D92">
        <v>28.83</v>
      </c>
      <c r="E92">
        <v>30.24</v>
      </c>
      <c r="F92">
        <v>52631700</v>
      </c>
      <c r="G92">
        <v>28.76</v>
      </c>
      <c r="I92" s="5">
        <v>40938</v>
      </c>
      <c r="J92">
        <v>445.71</v>
      </c>
      <c r="K92">
        <v>460</v>
      </c>
      <c r="L92">
        <v>445.39</v>
      </c>
      <c r="M92">
        <v>459.68</v>
      </c>
      <c r="N92">
        <v>10817600</v>
      </c>
      <c r="O92">
        <v>447.06</v>
      </c>
      <c r="Q92" s="5">
        <v>40938</v>
      </c>
      <c r="R92">
        <v>130.51</v>
      </c>
      <c r="S92">
        <v>134.62</v>
      </c>
      <c r="T92">
        <v>130.06</v>
      </c>
      <c r="U92">
        <v>134.54</v>
      </c>
      <c r="V92">
        <v>148889400</v>
      </c>
      <c r="W92">
        <v>129.72</v>
      </c>
    </row>
    <row r="93" spans="1:23" x14ac:dyDescent="0.3">
      <c r="A93" s="5">
        <v>40931</v>
      </c>
      <c r="B93">
        <v>29.55</v>
      </c>
      <c r="C93">
        <v>29.95</v>
      </c>
      <c r="D93">
        <v>29.07</v>
      </c>
      <c r="E93">
        <v>29.23</v>
      </c>
      <c r="F93">
        <v>56060700</v>
      </c>
      <c r="G93">
        <v>27.8</v>
      </c>
      <c r="I93" s="5">
        <v>40931</v>
      </c>
      <c r="J93">
        <v>422.67</v>
      </c>
      <c r="K93">
        <v>454.45</v>
      </c>
      <c r="L93">
        <v>419.55</v>
      </c>
      <c r="M93">
        <v>447.28</v>
      </c>
      <c r="N93">
        <v>17397900</v>
      </c>
      <c r="O93">
        <v>435</v>
      </c>
      <c r="Q93" s="5">
        <v>40931</v>
      </c>
      <c r="R93">
        <v>131.51</v>
      </c>
      <c r="S93">
        <v>133.4</v>
      </c>
      <c r="T93">
        <v>130.6</v>
      </c>
      <c r="U93">
        <v>131.82</v>
      </c>
      <c r="V93">
        <v>150226300</v>
      </c>
      <c r="W93">
        <v>127.09</v>
      </c>
    </row>
    <row r="94" spans="1:23" x14ac:dyDescent="0.3">
      <c r="A94" s="5">
        <v>40925</v>
      </c>
      <c r="B94">
        <v>28.4</v>
      </c>
      <c r="C94">
        <v>29.74</v>
      </c>
      <c r="D94">
        <v>27.97</v>
      </c>
      <c r="E94">
        <v>29.71</v>
      </c>
      <c r="F94">
        <v>94303000</v>
      </c>
      <c r="G94">
        <v>28.26</v>
      </c>
      <c r="I94" s="5">
        <v>40925</v>
      </c>
      <c r="J94">
        <v>424.2</v>
      </c>
      <c r="K94">
        <v>431.37</v>
      </c>
      <c r="L94">
        <v>419.75</v>
      </c>
      <c r="M94">
        <v>420.3</v>
      </c>
      <c r="N94">
        <v>10673200</v>
      </c>
      <c r="O94">
        <v>408.76</v>
      </c>
      <c r="Q94" s="5">
        <v>40925</v>
      </c>
      <c r="R94">
        <v>130.08000000000001</v>
      </c>
      <c r="S94">
        <v>131.94999999999999</v>
      </c>
      <c r="T94">
        <v>128.9</v>
      </c>
      <c r="U94">
        <v>131.94999999999999</v>
      </c>
      <c r="V94">
        <v>140040800</v>
      </c>
      <c r="W94">
        <v>127.22</v>
      </c>
    </row>
    <row r="95" spans="1:23" x14ac:dyDescent="0.3">
      <c r="A95" s="5">
        <v>40917</v>
      </c>
      <c r="B95">
        <v>28.05</v>
      </c>
      <c r="C95">
        <v>28.25</v>
      </c>
      <c r="D95">
        <v>27.37</v>
      </c>
      <c r="E95">
        <v>28.25</v>
      </c>
      <c r="F95">
        <v>58974100</v>
      </c>
      <c r="G95">
        <v>26.87</v>
      </c>
      <c r="I95" s="5">
        <v>40917</v>
      </c>
      <c r="J95">
        <v>425.5</v>
      </c>
      <c r="K95">
        <v>427.75</v>
      </c>
      <c r="L95">
        <v>418.66</v>
      </c>
      <c r="M95">
        <v>419.81</v>
      </c>
      <c r="N95">
        <v>9327900</v>
      </c>
      <c r="O95">
        <v>408.29</v>
      </c>
      <c r="Q95" s="5">
        <v>40917</v>
      </c>
      <c r="R95">
        <v>128</v>
      </c>
      <c r="S95">
        <v>129.69999999999999</v>
      </c>
      <c r="T95">
        <v>127.41</v>
      </c>
      <c r="U95">
        <v>128.84</v>
      </c>
      <c r="V95">
        <v>125034500</v>
      </c>
      <c r="W95">
        <v>124.22</v>
      </c>
    </row>
    <row r="96" spans="1:23" x14ac:dyDescent="0.3">
      <c r="A96" s="5">
        <v>40911</v>
      </c>
      <c r="B96">
        <v>26.55</v>
      </c>
      <c r="C96">
        <v>28.19</v>
      </c>
      <c r="D96">
        <v>26.39</v>
      </c>
      <c r="E96">
        <v>28.11</v>
      </c>
      <c r="F96">
        <v>75196100</v>
      </c>
      <c r="G96">
        <v>26.74</v>
      </c>
      <c r="I96" s="5">
        <v>40911</v>
      </c>
      <c r="J96">
        <v>409.4</v>
      </c>
      <c r="K96">
        <v>422.75</v>
      </c>
      <c r="L96">
        <v>409</v>
      </c>
      <c r="M96">
        <v>422.4</v>
      </c>
      <c r="N96">
        <v>10283900</v>
      </c>
      <c r="O96">
        <v>410.81</v>
      </c>
      <c r="Q96" s="5">
        <v>40911</v>
      </c>
      <c r="R96">
        <v>127.76</v>
      </c>
      <c r="S96">
        <v>128.38</v>
      </c>
      <c r="T96">
        <v>126.43</v>
      </c>
      <c r="U96">
        <v>127.71</v>
      </c>
      <c r="V96">
        <v>160707300</v>
      </c>
      <c r="W96">
        <v>123.13</v>
      </c>
    </row>
    <row r="97" spans="1:23" x14ac:dyDescent="0.3">
      <c r="A97" s="5">
        <v>40904</v>
      </c>
      <c r="B97">
        <v>25.96</v>
      </c>
      <c r="C97">
        <v>26.15</v>
      </c>
      <c r="D97">
        <v>25.76</v>
      </c>
      <c r="E97">
        <v>25.96</v>
      </c>
      <c r="F97">
        <v>25280500</v>
      </c>
      <c r="G97">
        <v>24.69</v>
      </c>
      <c r="I97" s="5">
        <v>40904</v>
      </c>
      <c r="J97">
        <v>403.1</v>
      </c>
      <c r="K97">
        <v>409.09</v>
      </c>
      <c r="L97">
        <v>400.51</v>
      </c>
      <c r="M97">
        <v>405</v>
      </c>
      <c r="N97">
        <v>7940800</v>
      </c>
      <c r="O97">
        <v>393.88</v>
      </c>
      <c r="Q97" s="5">
        <v>40904</v>
      </c>
      <c r="R97">
        <v>126.17</v>
      </c>
      <c r="S97">
        <v>126.82</v>
      </c>
      <c r="T97">
        <v>124.73</v>
      </c>
      <c r="U97">
        <v>125.5</v>
      </c>
      <c r="V97">
        <v>106072200</v>
      </c>
      <c r="W97">
        <v>121</v>
      </c>
    </row>
    <row r="98" spans="1:23" x14ac:dyDescent="0.3">
      <c r="A98" s="5">
        <v>40896</v>
      </c>
      <c r="B98">
        <v>26.02</v>
      </c>
      <c r="C98">
        <v>26.19</v>
      </c>
      <c r="D98">
        <v>25.44</v>
      </c>
      <c r="E98">
        <v>26.03</v>
      </c>
      <c r="F98">
        <v>47231600</v>
      </c>
      <c r="G98">
        <v>24.76</v>
      </c>
      <c r="I98" s="5">
        <v>40896</v>
      </c>
      <c r="J98">
        <v>382.47</v>
      </c>
      <c r="K98">
        <v>403.59</v>
      </c>
      <c r="L98">
        <v>380.48</v>
      </c>
      <c r="M98">
        <v>403.33</v>
      </c>
      <c r="N98">
        <v>9338900</v>
      </c>
      <c r="O98">
        <v>392.26</v>
      </c>
      <c r="Q98" s="5">
        <v>40896</v>
      </c>
      <c r="R98">
        <v>122.06</v>
      </c>
      <c r="S98">
        <v>126.43</v>
      </c>
      <c r="T98">
        <v>120.03</v>
      </c>
      <c r="U98">
        <v>126.39</v>
      </c>
      <c r="V98">
        <v>163040900</v>
      </c>
      <c r="W98">
        <v>121.86</v>
      </c>
    </row>
    <row r="99" spans="1:23" x14ac:dyDescent="0.3">
      <c r="A99" s="5">
        <v>40889</v>
      </c>
      <c r="B99">
        <v>25.41</v>
      </c>
      <c r="C99">
        <v>26.17</v>
      </c>
      <c r="D99">
        <v>25.29</v>
      </c>
      <c r="E99">
        <v>26</v>
      </c>
      <c r="F99">
        <v>57815000</v>
      </c>
      <c r="G99">
        <v>24.73</v>
      </c>
      <c r="I99" s="5">
        <v>40889</v>
      </c>
      <c r="J99">
        <v>391.68</v>
      </c>
      <c r="K99">
        <v>395.4</v>
      </c>
      <c r="L99">
        <v>377.68</v>
      </c>
      <c r="M99">
        <v>381.02</v>
      </c>
      <c r="N99">
        <v>12318300</v>
      </c>
      <c r="O99">
        <v>370.56</v>
      </c>
      <c r="Q99" s="5">
        <v>40889</v>
      </c>
      <c r="R99">
        <v>124.95</v>
      </c>
      <c r="S99">
        <v>125.57</v>
      </c>
      <c r="T99">
        <v>121.3</v>
      </c>
      <c r="U99">
        <v>121.59</v>
      </c>
      <c r="V99">
        <v>223839000</v>
      </c>
      <c r="W99">
        <v>117.23</v>
      </c>
    </row>
    <row r="100" spans="1:23" x14ac:dyDescent="0.3">
      <c r="A100" s="5">
        <v>40882</v>
      </c>
      <c r="B100">
        <v>25.78</v>
      </c>
      <c r="C100">
        <v>25.87</v>
      </c>
      <c r="D100">
        <v>25.34</v>
      </c>
      <c r="E100">
        <v>25.7</v>
      </c>
      <c r="F100">
        <v>55994200</v>
      </c>
      <c r="G100">
        <v>24.44</v>
      </c>
      <c r="I100" s="5">
        <v>40882</v>
      </c>
      <c r="J100">
        <v>393.49</v>
      </c>
      <c r="K100">
        <v>396.41</v>
      </c>
      <c r="L100">
        <v>386.76</v>
      </c>
      <c r="M100">
        <v>393.62</v>
      </c>
      <c r="N100">
        <v>11563600</v>
      </c>
      <c r="O100">
        <v>382.82</v>
      </c>
      <c r="Q100" s="5">
        <v>40882</v>
      </c>
      <c r="R100">
        <v>126.84</v>
      </c>
      <c r="S100">
        <v>127.26</v>
      </c>
      <c r="T100">
        <v>123.65</v>
      </c>
      <c r="U100">
        <v>126.05</v>
      </c>
      <c r="V100">
        <v>218376500</v>
      </c>
      <c r="W100">
        <v>120.77</v>
      </c>
    </row>
    <row r="101" spans="1:23" x14ac:dyDescent="0.3">
      <c r="A101" s="5">
        <v>40875</v>
      </c>
      <c r="B101">
        <v>24.94</v>
      </c>
      <c r="C101">
        <v>25.63</v>
      </c>
      <c r="D101">
        <v>24.69</v>
      </c>
      <c r="E101">
        <v>25.22</v>
      </c>
      <c r="F101">
        <v>53974700</v>
      </c>
      <c r="G101">
        <v>23.99</v>
      </c>
      <c r="I101" s="5">
        <v>40875</v>
      </c>
      <c r="J101">
        <v>372.35</v>
      </c>
      <c r="K101">
        <v>393.63</v>
      </c>
      <c r="L101">
        <v>370.2</v>
      </c>
      <c r="M101">
        <v>389.7</v>
      </c>
      <c r="N101">
        <v>13531700</v>
      </c>
      <c r="O101">
        <v>379</v>
      </c>
      <c r="Q101" s="5">
        <v>40875</v>
      </c>
      <c r="R101">
        <v>119.54</v>
      </c>
      <c r="S101">
        <v>126.5</v>
      </c>
      <c r="T101">
        <v>118.82</v>
      </c>
      <c r="U101">
        <v>124.86</v>
      </c>
      <c r="V101">
        <v>226486300</v>
      </c>
      <c r="W101">
        <v>119.62</v>
      </c>
    </row>
    <row r="102" spans="1:23" x14ac:dyDescent="0.3">
      <c r="A102" s="5">
        <v>40868</v>
      </c>
      <c r="B102">
        <v>25.24</v>
      </c>
      <c r="C102">
        <v>25.25</v>
      </c>
      <c r="D102">
        <v>24.3</v>
      </c>
      <c r="E102">
        <v>24.3</v>
      </c>
      <c r="F102">
        <v>46587800</v>
      </c>
      <c r="G102">
        <v>23.11</v>
      </c>
      <c r="I102" s="5">
        <v>40868</v>
      </c>
      <c r="J102">
        <v>370.4</v>
      </c>
      <c r="K102">
        <v>377.93</v>
      </c>
      <c r="L102">
        <v>363.32</v>
      </c>
      <c r="M102">
        <v>363.57</v>
      </c>
      <c r="N102">
        <v>13750300</v>
      </c>
      <c r="O102">
        <v>353.59</v>
      </c>
      <c r="Q102" s="5">
        <v>40868</v>
      </c>
      <c r="R102">
        <v>120.2</v>
      </c>
      <c r="S102">
        <v>120.35</v>
      </c>
      <c r="T102">
        <v>116.2</v>
      </c>
      <c r="U102">
        <v>116.34</v>
      </c>
      <c r="V102">
        <v>192498100</v>
      </c>
      <c r="W102">
        <v>111.46</v>
      </c>
    </row>
    <row r="103" spans="1:23" x14ac:dyDescent="0.3">
      <c r="A103" s="5">
        <v>40861</v>
      </c>
      <c r="B103">
        <v>26.88</v>
      </c>
      <c r="C103">
        <v>27</v>
      </c>
      <c r="D103">
        <v>25.15</v>
      </c>
      <c r="E103">
        <v>25.3</v>
      </c>
      <c r="F103">
        <v>49987900</v>
      </c>
      <c r="G103">
        <v>24.06</v>
      </c>
      <c r="I103" s="5">
        <v>40861</v>
      </c>
      <c r="J103">
        <v>383.52</v>
      </c>
      <c r="K103">
        <v>391.14</v>
      </c>
      <c r="L103">
        <v>374.88</v>
      </c>
      <c r="M103">
        <v>374.94</v>
      </c>
      <c r="N103">
        <v>14748300</v>
      </c>
      <c r="O103">
        <v>364.65</v>
      </c>
      <c r="Q103" s="5">
        <v>40861</v>
      </c>
      <c r="R103">
        <v>126.19</v>
      </c>
      <c r="S103">
        <v>127.45</v>
      </c>
      <c r="T103">
        <v>121.23</v>
      </c>
      <c r="U103">
        <v>121.98</v>
      </c>
      <c r="V103">
        <v>225310000</v>
      </c>
      <c r="W103">
        <v>116.87</v>
      </c>
    </row>
    <row r="104" spans="1:23" x14ac:dyDescent="0.3">
      <c r="A104" s="5">
        <v>40854</v>
      </c>
      <c r="B104">
        <v>26.21</v>
      </c>
      <c r="C104">
        <v>27.2</v>
      </c>
      <c r="D104">
        <v>26.06</v>
      </c>
      <c r="E104">
        <v>26.91</v>
      </c>
      <c r="F104">
        <v>44756100</v>
      </c>
      <c r="G104">
        <v>25.4</v>
      </c>
      <c r="I104" s="5">
        <v>40854</v>
      </c>
      <c r="J104">
        <v>399.91</v>
      </c>
      <c r="K104">
        <v>408</v>
      </c>
      <c r="L104">
        <v>380.26</v>
      </c>
      <c r="M104">
        <v>384.62</v>
      </c>
      <c r="N104">
        <v>18771000</v>
      </c>
      <c r="O104">
        <v>374.06</v>
      </c>
      <c r="Q104" s="5">
        <v>40854</v>
      </c>
      <c r="R104">
        <v>125.39</v>
      </c>
      <c r="S104">
        <v>128.02000000000001</v>
      </c>
      <c r="T104">
        <v>122.86</v>
      </c>
      <c r="U104">
        <v>126.66</v>
      </c>
      <c r="V104">
        <v>236163200</v>
      </c>
      <c r="W104">
        <v>121.35</v>
      </c>
    </row>
    <row r="105" spans="1:23" x14ac:dyDescent="0.3">
      <c r="A105" s="5">
        <v>40847</v>
      </c>
      <c r="B105">
        <v>26.76</v>
      </c>
      <c r="C105">
        <v>27</v>
      </c>
      <c r="D105">
        <v>25.7</v>
      </c>
      <c r="E105">
        <v>26.25</v>
      </c>
      <c r="F105">
        <v>52780000</v>
      </c>
      <c r="G105">
        <v>24.78</v>
      </c>
      <c r="I105" s="5">
        <v>40847</v>
      </c>
      <c r="J105">
        <v>402.42</v>
      </c>
      <c r="K105">
        <v>409.33</v>
      </c>
      <c r="L105">
        <v>393.22</v>
      </c>
      <c r="M105">
        <v>400.24</v>
      </c>
      <c r="N105">
        <v>14208300</v>
      </c>
      <c r="O105">
        <v>389.25</v>
      </c>
      <c r="Q105" s="5">
        <v>40847</v>
      </c>
      <c r="R105">
        <v>127.16</v>
      </c>
      <c r="S105">
        <v>128.62</v>
      </c>
      <c r="T105">
        <v>121.52</v>
      </c>
      <c r="U105">
        <v>125.48</v>
      </c>
      <c r="V105">
        <v>286163600</v>
      </c>
      <c r="W105">
        <v>120.22</v>
      </c>
    </row>
    <row r="106" spans="1:23" x14ac:dyDescent="0.3">
      <c r="A106" s="5">
        <v>40840</v>
      </c>
      <c r="B106">
        <v>27.06</v>
      </c>
      <c r="C106">
        <v>27.4</v>
      </c>
      <c r="D106">
        <v>26.1</v>
      </c>
      <c r="E106">
        <v>26.98</v>
      </c>
      <c r="F106">
        <v>61141300</v>
      </c>
      <c r="G106">
        <v>25.47</v>
      </c>
      <c r="I106" s="5">
        <v>40840</v>
      </c>
      <c r="J106">
        <v>396.18</v>
      </c>
      <c r="K106">
        <v>409</v>
      </c>
      <c r="L106">
        <v>393.15</v>
      </c>
      <c r="M106">
        <v>404.95</v>
      </c>
      <c r="N106">
        <v>15759800</v>
      </c>
      <c r="O106">
        <v>393.84</v>
      </c>
      <c r="Q106" s="5">
        <v>40840</v>
      </c>
      <c r="R106">
        <v>124.17</v>
      </c>
      <c r="S106">
        <v>129.41999999999999</v>
      </c>
      <c r="T106">
        <v>122.21</v>
      </c>
      <c r="U106">
        <v>128.6</v>
      </c>
      <c r="V106">
        <v>275998500</v>
      </c>
      <c r="W106">
        <v>123.21</v>
      </c>
    </row>
    <row r="107" spans="1:23" x14ac:dyDescent="0.3">
      <c r="A107" s="5">
        <v>40833</v>
      </c>
      <c r="B107">
        <v>27.11</v>
      </c>
      <c r="C107">
        <v>27.47</v>
      </c>
      <c r="D107">
        <v>26.4</v>
      </c>
      <c r="E107">
        <v>27.16</v>
      </c>
      <c r="F107">
        <v>57548400</v>
      </c>
      <c r="G107">
        <v>25.64</v>
      </c>
      <c r="I107" s="5">
        <v>40833</v>
      </c>
      <c r="J107">
        <v>421.74</v>
      </c>
      <c r="K107">
        <v>426.7</v>
      </c>
      <c r="L107">
        <v>390.75</v>
      </c>
      <c r="M107">
        <v>392.87</v>
      </c>
      <c r="N107">
        <v>27444400</v>
      </c>
      <c r="O107">
        <v>382.09</v>
      </c>
      <c r="Q107" s="5">
        <v>40833</v>
      </c>
      <c r="R107">
        <v>121.99</v>
      </c>
      <c r="S107">
        <v>124.12</v>
      </c>
      <c r="T107">
        <v>119.2</v>
      </c>
      <c r="U107">
        <v>123.97</v>
      </c>
      <c r="V107">
        <v>257769100</v>
      </c>
      <c r="W107">
        <v>118.77</v>
      </c>
    </row>
    <row r="108" spans="1:23" x14ac:dyDescent="0.3">
      <c r="A108" s="5">
        <v>40826</v>
      </c>
      <c r="B108">
        <v>26.58</v>
      </c>
      <c r="C108">
        <v>27.5</v>
      </c>
      <c r="D108">
        <v>26.47</v>
      </c>
      <c r="E108">
        <v>27.27</v>
      </c>
      <c r="F108">
        <v>45580500</v>
      </c>
      <c r="G108">
        <v>25.74</v>
      </c>
      <c r="I108" s="5">
        <v>40826</v>
      </c>
      <c r="J108">
        <v>379.09</v>
      </c>
      <c r="K108">
        <v>422</v>
      </c>
      <c r="L108">
        <v>378.21</v>
      </c>
      <c r="M108">
        <v>422</v>
      </c>
      <c r="N108">
        <v>19071700</v>
      </c>
      <c r="O108">
        <v>410.42</v>
      </c>
      <c r="Q108" s="5">
        <v>40826</v>
      </c>
      <c r="R108">
        <v>117.68</v>
      </c>
      <c r="S108">
        <v>122.6</v>
      </c>
      <c r="T108">
        <v>117.67</v>
      </c>
      <c r="U108">
        <v>122.57</v>
      </c>
      <c r="V108">
        <v>228971200</v>
      </c>
      <c r="W108">
        <v>117.43</v>
      </c>
    </row>
    <row r="109" spans="1:23" x14ac:dyDescent="0.3">
      <c r="A109" s="5">
        <v>40819</v>
      </c>
      <c r="B109">
        <v>24.72</v>
      </c>
      <c r="C109">
        <v>26.51</v>
      </c>
      <c r="D109">
        <v>24.26</v>
      </c>
      <c r="E109">
        <v>26.25</v>
      </c>
      <c r="F109">
        <v>69998400</v>
      </c>
      <c r="G109">
        <v>24.78</v>
      </c>
      <c r="I109" s="5">
        <v>40819</v>
      </c>
      <c r="J109">
        <v>380.37</v>
      </c>
      <c r="K109">
        <v>384.78</v>
      </c>
      <c r="L109">
        <v>354.24</v>
      </c>
      <c r="M109">
        <v>369.8</v>
      </c>
      <c r="N109">
        <v>28837700</v>
      </c>
      <c r="O109">
        <v>359.65</v>
      </c>
      <c r="Q109" s="5">
        <v>40819</v>
      </c>
      <c r="R109">
        <v>112.49</v>
      </c>
      <c r="S109">
        <v>117.25</v>
      </c>
      <c r="T109">
        <v>107.43</v>
      </c>
      <c r="U109">
        <v>115.71</v>
      </c>
      <c r="V109">
        <v>335776200</v>
      </c>
      <c r="W109">
        <v>110.86</v>
      </c>
    </row>
    <row r="110" spans="1:23" x14ac:dyDescent="0.3">
      <c r="A110" s="5">
        <v>40812</v>
      </c>
      <c r="B110">
        <v>25.19</v>
      </c>
      <c r="C110">
        <v>26.37</v>
      </c>
      <c r="D110">
        <v>24.73</v>
      </c>
      <c r="E110">
        <v>24.89</v>
      </c>
      <c r="F110">
        <v>56976400</v>
      </c>
      <c r="G110">
        <v>23.5</v>
      </c>
      <c r="I110" s="5">
        <v>40812</v>
      </c>
      <c r="J110">
        <v>399.86</v>
      </c>
      <c r="K110">
        <v>409.25</v>
      </c>
      <c r="L110">
        <v>381.18</v>
      </c>
      <c r="M110">
        <v>381.32</v>
      </c>
      <c r="N110">
        <v>21955200</v>
      </c>
      <c r="O110">
        <v>370.85</v>
      </c>
      <c r="Q110" s="5">
        <v>40812</v>
      </c>
      <c r="R110">
        <v>114.61</v>
      </c>
      <c r="S110">
        <v>119.56</v>
      </c>
      <c r="T110">
        <v>112.98</v>
      </c>
      <c r="U110">
        <v>113.15</v>
      </c>
      <c r="V110">
        <v>289125100</v>
      </c>
      <c r="W110">
        <v>108.41</v>
      </c>
    </row>
    <row r="111" spans="1:23" x14ac:dyDescent="0.3">
      <c r="A111" s="5">
        <v>40805</v>
      </c>
      <c r="B111">
        <v>26.8</v>
      </c>
      <c r="C111">
        <v>27.5</v>
      </c>
      <c r="D111">
        <v>24.6</v>
      </c>
      <c r="E111">
        <v>25.06</v>
      </c>
      <c r="F111">
        <v>67066700</v>
      </c>
      <c r="G111">
        <v>23.66</v>
      </c>
      <c r="I111" s="5">
        <v>40805</v>
      </c>
      <c r="J111">
        <v>397</v>
      </c>
      <c r="K111">
        <v>422.86</v>
      </c>
      <c r="L111">
        <v>395.2</v>
      </c>
      <c r="M111">
        <v>404.3</v>
      </c>
      <c r="N111">
        <v>26573900</v>
      </c>
      <c r="O111">
        <v>393.2</v>
      </c>
      <c r="Q111" s="5">
        <v>40805</v>
      </c>
      <c r="R111">
        <v>119.53</v>
      </c>
      <c r="S111">
        <v>121.99</v>
      </c>
      <c r="T111">
        <v>111.3</v>
      </c>
      <c r="U111">
        <v>113.54</v>
      </c>
      <c r="V111">
        <v>319570800</v>
      </c>
      <c r="W111">
        <v>108.78</v>
      </c>
    </row>
    <row r="112" spans="1:23" x14ac:dyDescent="0.3">
      <c r="A112" s="5">
        <v>40798</v>
      </c>
      <c r="B112">
        <v>25.44</v>
      </c>
      <c r="C112">
        <v>27.27</v>
      </c>
      <c r="D112">
        <v>25.27</v>
      </c>
      <c r="E112">
        <v>27.12</v>
      </c>
      <c r="F112">
        <v>65613400</v>
      </c>
      <c r="G112">
        <v>25.6</v>
      </c>
      <c r="I112" s="5">
        <v>40798</v>
      </c>
      <c r="J112">
        <v>373</v>
      </c>
      <c r="K112">
        <v>400.5</v>
      </c>
      <c r="L112">
        <v>371.9</v>
      </c>
      <c r="M112">
        <v>400.5</v>
      </c>
      <c r="N112">
        <v>18281700</v>
      </c>
      <c r="O112">
        <v>389.51</v>
      </c>
      <c r="Q112" s="5">
        <v>40798</v>
      </c>
      <c r="R112">
        <v>114.47</v>
      </c>
      <c r="S112">
        <v>121.97</v>
      </c>
      <c r="T112">
        <v>114.05</v>
      </c>
      <c r="U112">
        <v>121.52</v>
      </c>
      <c r="V112">
        <v>301800600</v>
      </c>
      <c r="W112">
        <v>116.42</v>
      </c>
    </row>
    <row r="113" spans="1:23" x14ac:dyDescent="0.3">
      <c r="A113" s="5">
        <v>40792</v>
      </c>
      <c r="B113">
        <v>25.2</v>
      </c>
      <c r="C113">
        <v>26.66</v>
      </c>
      <c r="D113">
        <v>25.11</v>
      </c>
      <c r="E113">
        <v>25.74</v>
      </c>
      <c r="F113">
        <v>56807800</v>
      </c>
      <c r="G113">
        <v>24.3</v>
      </c>
      <c r="I113" s="5">
        <v>40792</v>
      </c>
      <c r="J113">
        <v>367.37</v>
      </c>
      <c r="K113">
        <v>388.61</v>
      </c>
      <c r="L113">
        <v>366.48</v>
      </c>
      <c r="M113">
        <v>377.48</v>
      </c>
      <c r="N113">
        <v>16439700</v>
      </c>
      <c r="O113">
        <v>367.12</v>
      </c>
      <c r="Q113" s="5">
        <v>40792</v>
      </c>
      <c r="R113">
        <v>114.39</v>
      </c>
      <c r="S113">
        <v>120.94</v>
      </c>
      <c r="T113">
        <v>114.38</v>
      </c>
      <c r="U113">
        <v>115.92</v>
      </c>
      <c r="V113">
        <v>281424200</v>
      </c>
      <c r="W113">
        <v>110.49</v>
      </c>
    </row>
    <row r="114" spans="1:23" x14ac:dyDescent="0.3">
      <c r="A114" s="5">
        <v>40784</v>
      </c>
      <c r="B114">
        <v>25.53</v>
      </c>
      <c r="C114">
        <v>26.86</v>
      </c>
      <c r="D114">
        <v>25.37</v>
      </c>
      <c r="E114">
        <v>25.8</v>
      </c>
      <c r="F114">
        <v>51982100</v>
      </c>
      <c r="G114">
        <v>24.35</v>
      </c>
      <c r="I114" s="5">
        <v>40784</v>
      </c>
      <c r="J114">
        <v>388.18</v>
      </c>
      <c r="K114">
        <v>392.08</v>
      </c>
      <c r="L114">
        <v>371.83</v>
      </c>
      <c r="M114">
        <v>374.05</v>
      </c>
      <c r="N114">
        <v>15203100</v>
      </c>
      <c r="O114">
        <v>363.78</v>
      </c>
      <c r="Q114" s="5">
        <v>40784</v>
      </c>
      <c r="R114">
        <v>119.56</v>
      </c>
      <c r="S114">
        <v>123.51</v>
      </c>
      <c r="T114">
        <v>117.43</v>
      </c>
      <c r="U114">
        <v>117.85</v>
      </c>
      <c r="V114">
        <v>248844800</v>
      </c>
      <c r="W114">
        <v>112.33</v>
      </c>
    </row>
    <row r="115" spans="1:23" x14ac:dyDescent="0.3">
      <c r="A115" s="5">
        <v>40777</v>
      </c>
      <c r="B115">
        <v>24.42</v>
      </c>
      <c r="C115">
        <v>25.34</v>
      </c>
      <c r="D115">
        <v>23.79</v>
      </c>
      <c r="E115">
        <v>25.25</v>
      </c>
      <c r="F115">
        <v>55974000</v>
      </c>
      <c r="G115">
        <v>23.84</v>
      </c>
      <c r="I115" s="5">
        <v>40777</v>
      </c>
      <c r="J115">
        <v>364.51</v>
      </c>
      <c r="K115">
        <v>383.8</v>
      </c>
      <c r="L115">
        <v>355.09</v>
      </c>
      <c r="M115">
        <v>383.58</v>
      </c>
      <c r="N115">
        <v>23794500</v>
      </c>
      <c r="O115">
        <v>373.05</v>
      </c>
      <c r="Q115" s="5">
        <v>40777</v>
      </c>
      <c r="R115">
        <v>115.17</v>
      </c>
      <c r="S115">
        <v>119.4</v>
      </c>
      <c r="T115">
        <v>112.41</v>
      </c>
      <c r="U115">
        <v>117.97</v>
      </c>
      <c r="V115">
        <v>295991600</v>
      </c>
      <c r="W115">
        <v>112.44</v>
      </c>
    </row>
    <row r="116" spans="1:23" x14ac:dyDescent="0.3">
      <c r="A116" s="5">
        <v>40770</v>
      </c>
      <c r="B116">
        <v>25.24</v>
      </c>
      <c r="C116">
        <v>25.7</v>
      </c>
      <c r="D116">
        <v>23.91</v>
      </c>
      <c r="E116">
        <v>24.05</v>
      </c>
      <c r="F116">
        <v>68963300</v>
      </c>
      <c r="G116">
        <v>22.7</v>
      </c>
      <c r="I116" s="5">
        <v>40770</v>
      </c>
      <c r="J116">
        <v>379.63</v>
      </c>
      <c r="K116">
        <v>384.97</v>
      </c>
      <c r="L116">
        <v>356</v>
      </c>
      <c r="M116">
        <v>356.03</v>
      </c>
      <c r="N116">
        <v>21633400</v>
      </c>
      <c r="O116">
        <v>346.26</v>
      </c>
      <c r="Q116" s="5">
        <v>40770</v>
      </c>
      <c r="R116">
        <v>119.19</v>
      </c>
      <c r="S116">
        <v>121.2</v>
      </c>
      <c r="T116">
        <v>112.5</v>
      </c>
      <c r="U116">
        <v>112.64</v>
      </c>
      <c r="V116">
        <v>346468900</v>
      </c>
      <c r="W116">
        <v>107.36</v>
      </c>
    </row>
    <row r="117" spans="1:23" x14ac:dyDescent="0.3">
      <c r="A117" s="5">
        <v>40763</v>
      </c>
      <c r="B117">
        <v>25.02</v>
      </c>
      <c r="C117">
        <v>25.62</v>
      </c>
      <c r="D117">
        <v>24.03</v>
      </c>
      <c r="E117">
        <v>25.1</v>
      </c>
      <c r="F117">
        <v>108764600</v>
      </c>
      <c r="G117">
        <v>23.55</v>
      </c>
      <c r="I117" s="5">
        <v>40763</v>
      </c>
      <c r="J117">
        <v>361.69</v>
      </c>
      <c r="K117">
        <v>379.64</v>
      </c>
      <c r="L117">
        <v>353.02</v>
      </c>
      <c r="M117">
        <v>376.99</v>
      </c>
      <c r="N117">
        <v>31257200</v>
      </c>
      <c r="O117">
        <v>366.64</v>
      </c>
      <c r="Q117" s="5">
        <v>40763</v>
      </c>
      <c r="R117">
        <v>116.91</v>
      </c>
      <c r="S117">
        <v>120.12</v>
      </c>
      <c r="T117">
        <v>110.27</v>
      </c>
      <c r="U117">
        <v>118.12</v>
      </c>
      <c r="V117">
        <v>576882200</v>
      </c>
      <c r="W117">
        <v>112.59</v>
      </c>
    </row>
    <row r="118" spans="1:23" x14ac:dyDescent="0.3">
      <c r="A118" s="5">
        <v>40756</v>
      </c>
      <c r="B118">
        <v>27.51</v>
      </c>
      <c r="C118">
        <v>27.69</v>
      </c>
      <c r="D118">
        <v>25.23</v>
      </c>
      <c r="E118">
        <v>25.68</v>
      </c>
      <c r="F118">
        <v>79064700</v>
      </c>
      <c r="G118">
        <v>24.09</v>
      </c>
      <c r="I118" s="5">
        <v>40756</v>
      </c>
      <c r="J118">
        <v>397.78</v>
      </c>
      <c r="K118">
        <v>399.5</v>
      </c>
      <c r="L118">
        <v>362.57</v>
      </c>
      <c r="M118">
        <v>373.62</v>
      </c>
      <c r="N118">
        <v>29006300</v>
      </c>
      <c r="O118">
        <v>363.37</v>
      </c>
      <c r="Q118" s="5">
        <v>40756</v>
      </c>
      <c r="R118">
        <v>130.84</v>
      </c>
      <c r="S118">
        <v>130.96</v>
      </c>
      <c r="T118">
        <v>116.86</v>
      </c>
      <c r="U118">
        <v>120.08</v>
      </c>
      <c r="V118">
        <v>443923300</v>
      </c>
      <c r="W118">
        <v>114.45</v>
      </c>
    </row>
    <row r="119" spans="1:23" x14ac:dyDescent="0.3">
      <c r="A119" s="5">
        <v>40749</v>
      </c>
      <c r="B119">
        <v>27.26</v>
      </c>
      <c r="C119">
        <v>28.15</v>
      </c>
      <c r="D119">
        <v>27.19</v>
      </c>
      <c r="E119">
        <v>27.4</v>
      </c>
      <c r="F119">
        <v>88552700</v>
      </c>
      <c r="G119">
        <v>25.7</v>
      </c>
      <c r="I119" s="5">
        <v>40749</v>
      </c>
      <c r="J119">
        <v>390.35</v>
      </c>
      <c r="K119">
        <v>404.5</v>
      </c>
      <c r="L119">
        <v>384</v>
      </c>
      <c r="M119">
        <v>390.48</v>
      </c>
      <c r="N119">
        <v>21088000</v>
      </c>
      <c r="O119">
        <v>379.76</v>
      </c>
      <c r="Q119" s="5">
        <v>40749</v>
      </c>
      <c r="R119">
        <v>133.30000000000001</v>
      </c>
      <c r="S119">
        <v>134.49</v>
      </c>
      <c r="T119">
        <v>127.97</v>
      </c>
      <c r="U119">
        <v>129.33000000000001</v>
      </c>
      <c r="V119">
        <v>206386000</v>
      </c>
      <c r="W119">
        <v>123.27</v>
      </c>
    </row>
    <row r="120" spans="1:23" x14ac:dyDescent="0.3">
      <c r="A120" s="5">
        <v>40742</v>
      </c>
      <c r="B120">
        <v>26.63</v>
      </c>
      <c r="C120">
        <v>27.64</v>
      </c>
      <c r="D120">
        <v>26.26</v>
      </c>
      <c r="E120">
        <v>27.53</v>
      </c>
      <c r="F120">
        <v>67829100</v>
      </c>
      <c r="G120">
        <v>25.82</v>
      </c>
      <c r="I120" s="5">
        <v>40742</v>
      </c>
      <c r="J120">
        <v>365.43</v>
      </c>
      <c r="K120">
        <v>396.27</v>
      </c>
      <c r="L120">
        <v>365.28</v>
      </c>
      <c r="M120">
        <v>393.3</v>
      </c>
      <c r="N120">
        <v>24117100</v>
      </c>
      <c r="O120">
        <v>382.51</v>
      </c>
      <c r="Q120" s="5">
        <v>40742</v>
      </c>
      <c r="R120">
        <v>131.08000000000001</v>
      </c>
      <c r="S120">
        <v>134.82</v>
      </c>
      <c r="T120">
        <v>129.63</v>
      </c>
      <c r="U120">
        <v>134.58000000000001</v>
      </c>
      <c r="V120">
        <v>174367600</v>
      </c>
      <c r="W120">
        <v>128.27000000000001</v>
      </c>
    </row>
    <row r="121" spans="1:23" x14ac:dyDescent="0.3">
      <c r="A121" s="5">
        <v>40735</v>
      </c>
      <c r="B121">
        <v>26.62</v>
      </c>
      <c r="C121">
        <v>27.01</v>
      </c>
      <c r="D121">
        <v>26.34</v>
      </c>
      <c r="E121">
        <v>26.78</v>
      </c>
      <c r="F121">
        <v>45539100</v>
      </c>
      <c r="G121">
        <v>25.12</v>
      </c>
      <c r="I121" s="5">
        <v>40735</v>
      </c>
      <c r="J121">
        <v>356.34</v>
      </c>
      <c r="K121">
        <v>365</v>
      </c>
      <c r="L121">
        <v>348.62</v>
      </c>
      <c r="M121">
        <v>364.92</v>
      </c>
      <c r="N121">
        <v>15720800</v>
      </c>
      <c r="O121">
        <v>354.9</v>
      </c>
      <c r="Q121" s="5">
        <v>40735</v>
      </c>
      <c r="R121">
        <v>132.75</v>
      </c>
      <c r="S121">
        <v>133.22</v>
      </c>
      <c r="T121">
        <v>130.68</v>
      </c>
      <c r="U121">
        <v>131.69</v>
      </c>
      <c r="V121">
        <v>212156300</v>
      </c>
      <c r="W121">
        <v>125.52</v>
      </c>
    </row>
    <row r="122" spans="1:23" x14ac:dyDescent="0.3">
      <c r="A122" s="5">
        <v>40729</v>
      </c>
      <c r="B122">
        <v>26.1</v>
      </c>
      <c r="C122">
        <v>26.98</v>
      </c>
      <c r="D122">
        <v>25.9</v>
      </c>
      <c r="E122">
        <v>26.92</v>
      </c>
      <c r="F122">
        <v>49207100</v>
      </c>
      <c r="G122">
        <v>25.25</v>
      </c>
      <c r="I122" s="5">
        <v>40729</v>
      </c>
      <c r="J122">
        <v>343</v>
      </c>
      <c r="K122">
        <v>360</v>
      </c>
      <c r="L122">
        <v>342.5</v>
      </c>
      <c r="M122">
        <v>359.71</v>
      </c>
      <c r="N122">
        <v>15082700</v>
      </c>
      <c r="O122">
        <v>349.84</v>
      </c>
      <c r="Q122" s="5">
        <v>40729</v>
      </c>
      <c r="R122">
        <v>133.78</v>
      </c>
      <c r="S122">
        <v>135.69999999999999</v>
      </c>
      <c r="T122">
        <v>133.11000000000001</v>
      </c>
      <c r="U122">
        <v>134.4</v>
      </c>
      <c r="V122">
        <v>168475800</v>
      </c>
      <c r="W122">
        <v>128.1</v>
      </c>
    </row>
    <row r="123" spans="1:23" x14ac:dyDescent="0.3">
      <c r="A123" s="5">
        <v>40721</v>
      </c>
      <c r="B123">
        <v>24.23</v>
      </c>
      <c r="C123">
        <v>26.17</v>
      </c>
      <c r="D123">
        <v>24.23</v>
      </c>
      <c r="E123">
        <v>26.02</v>
      </c>
      <c r="F123">
        <v>68913700</v>
      </c>
      <c r="G123">
        <v>24.41</v>
      </c>
      <c r="I123" s="5">
        <v>40721</v>
      </c>
      <c r="J123">
        <v>327.58999999999997</v>
      </c>
      <c r="K123">
        <v>343.5</v>
      </c>
      <c r="L123">
        <v>327.25</v>
      </c>
      <c r="M123">
        <v>343.26</v>
      </c>
      <c r="N123">
        <v>12463700</v>
      </c>
      <c r="O123">
        <v>333.84</v>
      </c>
      <c r="Q123" s="5">
        <v>40721</v>
      </c>
      <c r="R123">
        <v>126.89</v>
      </c>
      <c r="S123">
        <v>134.1</v>
      </c>
      <c r="T123">
        <v>126.64</v>
      </c>
      <c r="U123">
        <v>133.91999999999999</v>
      </c>
      <c r="V123">
        <v>200927700</v>
      </c>
      <c r="W123">
        <v>127.64</v>
      </c>
    </row>
    <row r="124" spans="1:23" x14ac:dyDescent="0.3">
      <c r="A124" s="5">
        <v>40714</v>
      </c>
      <c r="B124">
        <v>24.17</v>
      </c>
      <c r="C124">
        <v>24.86</v>
      </c>
      <c r="D124">
        <v>24.16</v>
      </c>
      <c r="E124">
        <v>24.3</v>
      </c>
      <c r="F124">
        <v>61838400</v>
      </c>
      <c r="G124">
        <v>22.79</v>
      </c>
      <c r="I124" s="5">
        <v>40714</v>
      </c>
      <c r="J124">
        <v>317.36</v>
      </c>
      <c r="K124">
        <v>333.15</v>
      </c>
      <c r="L124">
        <v>310.5</v>
      </c>
      <c r="M124">
        <v>326.35000000000002</v>
      </c>
      <c r="N124">
        <v>18029800</v>
      </c>
      <c r="O124">
        <v>317.39</v>
      </c>
      <c r="Q124" s="5">
        <v>40714</v>
      </c>
      <c r="R124">
        <v>126.62</v>
      </c>
      <c r="S124">
        <v>129.81</v>
      </c>
      <c r="T124">
        <v>126.19</v>
      </c>
      <c r="U124">
        <v>126.81</v>
      </c>
      <c r="V124">
        <v>217951000</v>
      </c>
      <c r="W124">
        <v>120.87</v>
      </c>
    </row>
    <row r="125" spans="1:23" x14ac:dyDescent="0.3">
      <c r="A125" s="5">
        <v>40707</v>
      </c>
      <c r="B125">
        <v>24.04</v>
      </c>
      <c r="C125">
        <v>24.45</v>
      </c>
      <c r="D125">
        <v>23.65</v>
      </c>
      <c r="E125">
        <v>24.26</v>
      </c>
      <c r="F125">
        <v>56076600</v>
      </c>
      <c r="G125">
        <v>22.76</v>
      </c>
      <c r="I125" s="5">
        <v>40707</v>
      </c>
      <c r="J125">
        <v>326.60000000000002</v>
      </c>
      <c r="K125">
        <v>333.25</v>
      </c>
      <c r="L125">
        <v>318.33</v>
      </c>
      <c r="M125">
        <v>320.26</v>
      </c>
      <c r="N125">
        <v>15635900</v>
      </c>
      <c r="O125">
        <v>311.47000000000003</v>
      </c>
      <c r="Q125" s="5">
        <v>40707</v>
      </c>
      <c r="R125">
        <v>127.89</v>
      </c>
      <c r="S125">
        <v>129.77000000000001</v>
      </c>
      <c r="T125">
        <v>126.32</v>
      </c>
      <c r="U125">
        <v>127.05</v>
      </c>
      <c r="V125">
        <v>242089100</v>
      </c>
      <c r="W125">
        <v>121.1</v>
      </c>
    </row>
    <row r="126" spans="1:23" x14ac:dyDescent="0.3">
      <c r="A126" s="5">
        <v>40700</v>
      </c>
      <c r="B126">
        <v>23.89</v>
      </c>
      <c r="C126">
        <v>24.25</v>
      </c>
      <c r="D126">
        <v>23.69</v>
      </c>
      <c r="E126">
        <v>23.71</v>
      </c>
      <c r="F126">
        <v>46060400</v>
      </c>
      <c r="G126">
        <v>22.24</v>
      </c>
      <c r="I126" s="5">
        <v>40700</v>
      </c>
      <c r="J126">
        <v>345.7</v>
      </c>
      <c r="K126">
        <v>347.05</v>
      </c>
      <c r="L126">
        <v>325.51</v>
      </c>
      <c r="M126">
        <v>325.89999999999998</v>
      </c>
      <c r="N126">
        <v>14532100</v>
      </c>
      <c r="O126">
        <v>316.95999999999998</v>
      </c>
      <c r="Q126" s="5">
        <v>40700</v>
      </c>
      <c r="R126">
        <v>130.09</v>
      </c>
      <c r="S126">
        <v>130.36000000000001</v>
      </c>
      <c r="T126">
        <v>127.26</v>
      </c>
      <c r="U126">
        <v>127.6</v>
      </c>
      <c r="V126">
        <v>187980300</v>
      </c>
      <c r="W126">
        <v>121.02</v>
      </c>
    </row>
    <row r="127" spans="1:23" x14ac:dyDescent="0.3">
      <c r="A127" s="5">
        <v>40694</v>
      </c>
      <c r="B127">
        <v>24.96</v>
      </c>
      <c r="C127">
        <v>25.1</v>
      </c>
      <c r="D127">
        <v>23.84</v>
      </c>
      <c r="E127">
        <v>23.91</v>
      </c>
      <c r="F127">
        <v>61603800</v>
      </c>
      <c r="G127">
        <v>22.43</v>
      </c>
      <c r="I127" s="5">
        <v>40694</v>
      </c>
      <c r="J127">
        <v>341.1</v>
      </c>
      <c r="K127">
        <v>352.13</v>
      </c>
      <c r="L127">
        <v>341</v>
      </c>
      <c r="M127">
        <v>343.44</v>
      </c>
      <c r="N127">
        <v>14504200</v>
      </c>
      <c r="O127">
        <v>334.01</v>
      </c>
      <c r="Q127" s="5">
        <v>40694</v>
      </c>
      <c r="R127">
        <v>134.77000000000001</v>
      </c>
      <c r="S127">
        <v>134.91999999999999</v>
      </c>
      <c r="T127">
        <v>130.08000000000001</v>
      </c>
      <c r="U127">
        <v>130.41999999999999</v>
      </c>
      <c r="V127">
        <v>208245600</v>
      </c>
      <c r="W127">
        <v>123.7</v>
      </c>
    </row>
    <row r="128" spans="1:23" x14ac:dyDescent="0.3">
      <c r="A128" s="5">
        <v>40686</v>
      </c>
      <c r="B128">
        <v>24.21</v>
      </c>
      <c r="C128">
        <v>25.03</v>
      </c>
      <c r="D128">
        <v>24.03</v>
      </c>
      <c r="E128">
        <v>24.76</v>
      </c>
      <c r="F128">
        <v>52711200</v>
      </c>
      <c r="G128">
        <v>23.23</v>
      </c>
      <c r="I128" s="5">
        <v>40686</v>
      </c>
      <c r="J128">
        <v>329.97</v>
      </c>
      <c r="K128">
        <v>338.56</v>
      </c>
      <c r="L128">
        <v>329.42</v>
      </c>
      <c r="M128">
        <v>337.41</v>
      </c>
      <c r="N128">
        <v>10185000</v>
      </c>
      <c r="O128">
        <v>328.15</v>
      </c>
      <c r="Q128" s="5">
        <v>40686</v>
      </c>
      <c r="R128">
        <v>131.97999999999999</v>
      </c>
      <c r="S128">
        <v>133.87</v>
      </c>
      <c r="T128">
        <v>131.38</v>
      </c>
      <c r="U128">
        <v>133.51</v>
      </c>
      <c r="V128">
        <v>150544300</v>
      </c>
      <c r="W128">
        <v>126.63</v>
      </c>
    </row>
    <row r="129" spans="1:23" x14ac:dyDescent="0.3">
      <c r="A129" s="5">
        <v>40679</v>
      </c>
      <c r="B129">
        <v>24.96</v>
      </c>
      <c r="C129">
        <v>25.07</v>
      </c>
      <c r="D129">
        <v>24.25</v>
      </c>
      <c r="E129">
        <v>24.49</v>
      </c>
      <c r="F129">
        <v>62279800</v>
      </c>
      <c r="G129">
        <v>22.97</v>
      </c>
      <c r="I129" s="5">
        <v>40679</v>
      </c>
      <c r="J129">
        <v>339.2</v>
      </c>
      <c r="K129">
        <v>342.41</v>
      </c>
      <c r="L129">
        <v>330.73</v>
      </c>
      <c r="M129">
        <v>335.22</v>
      </c>
      <c r="N129">
        <v>13114400</v>
      </c>
      <c r="O129">
        <v>326.02</v>
      </c>
      <c r="Q129" s="5">
        <v>40679</v>
      </c>
      <c r="R129">
        <v>133.56</v>
      </c>
      <c r="S129">
        <v>135.03</v>
      </c>
      <c r="T129">
        <v>132.12</v>
      </c>
      <c r="U129">
        <v>133.61000000000001</v>
      </c>
      <c r="V129">
        <v>154332700</v>
      </c>
      <c r="W129">
        <v>126.72</v>
      </c>
    </row>
    <row r="130" spans="1:23" x14ac:dyDescent="0.3">
      <c r="A130" s="5">
        <v>40672</v>
      </c>
      <c r="B130">
        <v>25.8</v>
      </c>
      <c r="C130">
        <v>25.96</v>
      </c>
      <c r="D130">
        <v>24.95</v>
      </c>
      <c r="E130">
        <v>25.03</v>
      </c>
      <c r="F130">
        <v>76461400</v>
      </c>
      <c r="G130">
        <v>23.33</v>
      </c>
      <c r="I130" s="5">
        <v>40672</v>
      </c>
      <c r="J130">
        <v>347.86</v>
      </c>
      <c r="K130">
        <v>350</v>
      </c>
      <c r="L130">
        <v>340.35</v>
      </c>
      <c r="M130">
        <v>340.5</v>
      </c>
      <c r="N130">
        <v>10506800</v>
      </c>
      <c r="O130">
        <v>331.15</v>
      </c>
      <c r="Q130" s="5">
        <v>40672</v>
      </c>
      <c r="R130">
        <v>134.19</v>
      </c>
      <c r="S130">
        <v>136.11000000000001</v>
      </c>
      <c r="T130">
        <v>133.38999999999999</v>
      </c>
      <c r="U130">
        <v>134.04</v>
      </c>
      <c r="V130">
        <v>150294200</v>
      </c>
      <c r="W130">
        <v>127.13</v>
      </c>
    </row>
    <row r="131" spans="1:23" x14ac:dyDescent="0.3">
      <c r="A131" s="5">
        <v>40665</v>
      </c>
      <c r="B131">
        <v>25.94</v>
      </c>
      <c r="C131">
        <v>26.25</v>
      </c>
      <c r="D131">
        <v>25.48</v>
      </c>
      <c r="E131">
        <v>25.87</v>
      </c>
      <c r="F131">
        <v>69320700</v>
      </c>
      <c r="G131">
        <v>24.11</v>
      </c>
      <c r="I131" s="5">
        <v>40665</v>
      </c>
      <c r="J131">
        <v>349.74</v>
      </c>
      <c r="K131">
        <v>351.83</v>
      </c>
      <c r="L131">
        <v>345.5</v>
      </c>
      <c r="M131">
        <v>346.66</v>
      </c>
      <c r="N131">
        <v>12581500</v>
      </c>
      <c r="O131">
        <v>337.15</v>
      </c>
      <c r="Q131" s="5">
        <v>40665</v>
      </c>
      <c r="R131">
        <v>137.07</v>
      </c>
      <c r="S131">
        <v>137.18</v>
      </c>
      <c r="T131">
        <v>133.02000000000001</v>
      </c>
      <c r="U131">
        <v>134.19999999999999</v>
      </c>
      <c r="V131">
        <v>179403800</v>
      </c>
      <c r="W131">
        <v>127.28</v>
      </c>
    </row>
    <row r="132" spans="1:23" x14ac:dyDescent="0.3">
      <c r="A132" s="5">
        <v>40658</v>
      </c>
      <c r="B132">
        <v>25.56</v>
      </c>
      <c r="C132">
        <v>26.87</v>
      </c>
      <c r="D132">
        <v>25.34</v>
      </c>
      <c r="E132">
        <v>25.92</v>
      </c>
      <c r="F132">
        <v>110986400</v>
      </c>
      <c r="G132">
        <v>24.16</v>
      </c>
      <c r="I132" s="5">
        <v>40658</v>
      </c>
      <c r="J132">
        <v>350.34</v>
      </c>
      <c r="K132">
        <v>354.99</v>
      </c>
      <c r="L132">
        <v>345.52</v>
      </c>
      <c r="M132">
        <v>350.13</v>
      </c>
      <c r="N132">
        <v>16634700</v>
      </c>
      <c r="O132">
        <v>340.52</v>
      </c>
      <c r="Q132" s="5">
        <v>40658</v>
      </c>
      <c r="R132">
        <v>133.68</v>
      </c>
      <c r="S132">
        <v>136.57</v>
      </c>
      <c r="T132">
        <v>133.19999999999999</v>
      </c>
      <c r="U132">
        <v>136.43</v>
      </c>
      <c r="V132">
        <v>119054600</v>
      </c>
      <c r="W132">
        <v>129.4</v>
      </c>
    </row>
    <row r="133" spans="1:23" x14ac:dyDescent="0.3">
      <c r="A133" s="5">
        <v>40651</v>
      </c>
      <c r="B133">
        <v>25.1</v>
      </c>
      <c r="C133">
        <v>26</v>
      </c>
      <c r="D133">
        <v>24.72</v>
      </c>
      <c r="E133">
        <v>25.52</v>
      </c>
      <c r="F133">
        <v>51359600</v>
      </c>
      <c r="G133">
        <v>23.78</v>
      </c>
      <c r="I133" s="5">
        <v>40651</v>
      </c>
      <c r="J133">
        <v>326.10000000000002</v>
      </c>
      <c r="K133">
        <v>355.13</v>
      </c>
      <c r="L133">
        <v>320.16000000000003</v>
      </c>
      <c r="M133">
        <v>350.7</v>
      </c>
      <c r="N133">
        <v>22176300</v>
      </c>
      <c r="O133">
        <v>341.07</v>
      </c>
      <c r="Q133" s="5">
        <v>40651</v>
      </c>
      <c r="R133">
        <v>130.59</v>
      </c>
      <c r="S133">
        <v>133.84</v>
      </c>
      <c r="T133">
        <v>129.51</v>
      </c>
      <c r="U133">
        <v>133.78</v>
      </c>
      <c r="V133">
        <v>156771800</v>
      </c>
      <c r="W133">
        <v>126.88</v>
      </c>
    </row>
    <row r="134" spans="1:23" x14ac:dyDescent="0.3">
      <c r="A134" s="5">
        <v>40644</v>
      </c>
      <c r="B134">
        <v>26.19</v>
      </c>
      <c r="C134">
        <v>26.25</v>
      </c>
      <c r="D134">
        <v>25.09</v>
      </c>
      <c r="E134">
        <v>25.37</v>
      </c>
      <c r="F134">
        <v>45934300</v>
      </c>
      <c r="G134">
        <v>23.64</v>
      </c>
      <c r="I134" s="5">
        <v>40644</v>
      </c>
      <c r="J134">
        <v>334.06</v>
      </c>
      <c r="K134">
        <v>336.14</v>
      </c>
      <c r="L134">
        <v>326.8</v>
      </c>
      <c r="M134">
        <v>327.45999999999998</v>
      </c>
      <c r="N134">
        <v>13758600</v>
      </c>
      <c r="O134">
        <v>318.47000000000003</v>
      </c>
      <c r="Q134" s="5">
        <v>40644</v>
      </c>
      <c r="R134">
        <v>133</v>
      </c>
      <c r="S134">
        <v>133.44999999999999</v>
      </c>
      <c r="T134">
        <v>130.27000000000001</v>
      </c>
      <c r="U134">
        <v>132.04</v>
      </c>
      <c r="V134">
        <v>155171700</v>
      </c>
      <c r="W134">
        <v>125.23</v>
      </c>
    </row>
    <row r="135" spans="1:23" x14ac:dyDescent="0.3">
      <c r="A135" s="5">
        <v>40637</v>
      </c>
      <c r="B135">
        <v>25.45</v>
      </c>
      <c r="C135">
        <v>26.31</v>
      </c>
      <c r="D135">
        <v>25.41</v>
      </c>
      <c r="E135">
        <v>26.07</v>
      </c>
      <c r="F135">
        <v>52146300</v>
      </c>
      <c r="G135">
        <v>24.3</v>
      </c>
      <c r="I135" s="5">
        <v>40637</v>
      </c>
      <c r="J135">
        <v>344.31</v>
      </c>
      <c r="K135">
        <v>344.6</v>
      </c>
      <c r="L135">
        <v>333.95</v>
      </c>
      <c r="M135">
        <v>335.06</v>
      </c>
      <c r="N135">
        <v>14973800</v>
      </c>
      <c r="O135">
        <v>325.86</v>
      </c>
      <c r="Q135" s="5">
        <v>40637</v>
      </c>
      <c r="R135">
        <v>133.43</v>
      </c>
      <c r="S135">
        <v>134</v>
      </c>
      <c r="T135">
        <v>132.31</v>
      </c>
      <c r="U135">
        <v>132.86000000000001</v>
      </c>
      <c r="V135">
        <v>132164800</v>
      </c>
      <c r="W135">
        <v>126.01</v>
      </c>
    </row>
    <row r="136" spans="1:23" x14ac:dyDescent="0.3">
      <c r="A136" s="5">
        <v>40630</v>
      </c>
      <c r="B136">
        <v>25.66</v>
      </c>
      <c r="C136">
        <v>25.72</v>
      </c>
      <c r="D136">
        <v>25.3</v>
      </c>
      <c r="E136">
        <v>25.48</v>
      </c>
      <c r="F136">
        <v>51616700</v>
      </c>
      <c r="G136">
        <v>23.75</v>
      </c>
      <c r="I136" s="5">
        <v>40630</v>
      </c>
      <c r="J136">
        <v>353.15</v>
      </c>
      <c r="K136">
        <v>354.32</v>
      </c>
      <c r="L136">
        <v>343.3</v>
      </c>
      <c r="M136">
        <v>344.56</v>
      </c>
      <c r="N136">
        <v>12031000</v>
      </c>
      <c r="O136">
        <v>335.1</v>
      </c>
      <c r="Q136" s="5">
        <v>40630</v>
      </c>
      <c r="R136">
        <v>131.58000000000001</v>
      </c>
      <c r="S136">
        <v>133.77000000000001</v>
      </c>
      <c r="T136">
        <v>130.44</v>
      </c>
      <c r="U136">
        <v>133.15</v>
      </c>
      <c r="V136">
        <v>132356600</v>
      </c>
      <c r="W136">
        <v>126.28</v>
      </c>
    </row>
    <row r="137" spans="1:23" x14ac:dyDescent="0.3">
      <c r="A137" s="5">
        <v>40623</v>
      </c>
      <c r="B137">
        <v>25.18</v>
      </c>
      <c r="C137">
        <v>25.95</v>
      </c>
      <c r="D137">
        <v>25.15</v>
      </c>
      <c r="E137">
        <v>25.62</v>
      </c>
      <c r="F137">
        <v>43493800</v>
      </c>
      <c r="G137">
        <v>23.88</v>
      </c>
      <c r="I137" s="5">
        <v>40623</v>
      </c>
      <c r="J137">
        <v>335.99</v>
      </c>
      <c r="K137">
        <v>352.06</v>
      </c>
      <c r="L137">
        <v>335.26</v>
      </c>
      <c r="M137">
        <v>351.54</v>
      </c>
      <c r="N137">
        <v>14013800</v>
      </c>
      <c r="O137">
        <v>341.89</v>
      </c>
      <c r="Q137" s="5">
        <v>40623</v>
      </c>
      <c r="R137">
        <v>129.35</v>
      </c>
      <c r="S137">
        <v>131.87</v>
      </c>
      <c r="T137">
        <v>128.32</v>
      </c>
      <c r="U137">
        <v>131.30000000000001</v>
      </c>
      <c r="V137">
        <v>149381300</v>
      </c>
      <c r="W137">
        <v>124.53</v>
      </c>
    </row>
    <row r="138" spans="1:23" x14ac:dyDescent="0.3">
      <c r="A138" s="5">
        <v>40616</v>
      </c>
      <c r="B138">
        <v>25.49</v>
      </c>
      <c r="C138">
        <v>25.76</v>
      </c>
      <c r="D138">
        <v>24.68</v>
      </c>
      <c r="E138">
        <v>24.8</v>
      </c>
      <c r="F138">
        <v>75849900</v>
      </c>
      <c r="G138">
        <v>23.11</v>
      </c>
      <c r="I138" s="5">
        <v>40616</v>
      </c>
      <c r="J138">
        <v>353.18</v>
      </c>
      <c r="K138">
        <v>356.48</v>
      </c>
      <c r="L138">
        <v>326.26</v>
      </c>
      <c r="M138">
        <v>330.67</v>
      </c>
      <c r="N138">
        <v>26654900</v>
      </c>
      <c r="O138">
        <v>321.58999999999997</v>
      </c>
      <c r="Q138" s="5">
        <v>40616</v>
      </c>
      <c r="R138">
        <v>129.99</v>
      </c>
      <c r="S138">
        <v>130.47999999999999</v>
      </c>
      <c r="T138">
        <v>125.28</v>
      </c>
      <c r="U138">
        <v>127.76</v>
      </c>
      <c r="V138">
        <v>309593700</v>
      </c>
      <c r="W138">
        <v>121.17</v>
      </c>
    </row>
    <row r="139" spans="1:23" x14ac:dyDescent="0.3">
      <c r="A139" s="5">
        <v>40609</v>
      </c>
      <c r="B139">
        <v>26.13</v>
      </c>
      <c r="C139">
        <v>26.27</v>
      </c>
      <c r="D139">
        <v>25.35</v>
      </c>
      <c r="E139">
        <v>25.68</v>
      </c>
      <c r="F139">
        <v>54354900</v>
      </c>
      <c r="G139">
        <v>23.93</v>
      </c>
      <c r="I139" s="5">
        <v>40609</v>
      </c>
      <c r="J139">
        <v>361.4</v>
      </c>
      <c r="K139">
        <v>361.67</v>
      </c>
      <c r="L139">
        <v>344.9</v>
      </c>
      <c r="M139">
        <v>351.99</v>
      </c>
      <c r="N139">
        <v>16674000</v>
      </c>
      <c r="O139">
        <v>342.33</v>
      </c>
      <c r="Q139" s="5">
        <v>40609</v>
      </c>
      <c r="R139">
        <v>132.86000000000001</v>
      </c>
      <c r="S139">
        <v>133.16</v>
      </c>
      <c r="T139">
        <v>129.49</v>
      </c>
      <c r="U139">
        <v>130.84</v>
      </c>
      <c r="V139">
        <v>214425000</v>
      </c>
      <c r="W139">
        <v>123.56</v>
      </c>
    </row>
    <row r="140" spans="1:23" x14ac:dyDescent="0.3">
      <c r="A140" s="5">
        <v>40602</v>
      </c>
      <c r="B140">
        <v>26.69</v>
      </c>
      <c r="C140">
        <v>26.86</v>
      </c>
      <c r="D140">
        <v>25.8</v>
      </c>
      <c r="E140">
        <v>25.95</v>
      </c>
      <c r="F140">
        <v>59760300</v>
      </c>
      <c r="G140">
        <v>24.18</v>
      </c>
      <c r="I140" s="5">
        <v>40602</v>
      </c>
      <c r="J140">
        <v>351.24</v>
      </c>
      <c r="K140">
        <v>360.29</v>
      </c>
      <c r="L140">
        <v>347.68</v>
      </c>
      <c r="M140">
        <v>360</v>
      </c>
      <c r="N140">
        <v>17256100</v>
      </c>
      <c r="O140">
        <v>350.12</v>
      </c>
      <c r="Q140" s="5">
        <v>40602</v>
      </c>
      <c r="R140">
        <v>132.82</v>
      </c>
      <c r="S140">
        <v>133.69</v>
      </c>
      <c r="T140">
        <v>130.35</v>
      </c>
      <c r="U140">
        <v>132.47</v>
      </c>
      <c r="V140">
        <v>210822100</v>
      </c>
      <c r="W140">
        <v>125.1</v>
      </c>
    </row>
    <row r="141" spans="1:23" x14ac:dyDescent="0.3">
      <c r="A141" s="5">
        <v>40596</v>
      </c>
      <c r="B141">
        <v>26.78</v>
      </c>
      <c r="C141">
        <v>27.1</v>
      </c>
      <c r="D141">
        <v>26.43</v>
      </c>
      <c r="E141">
        <v>26.55</v>
      </c>
      <c r="F141">
        <v>59655900</v>
      </c>
      <c r="G141">
        <v>24.74</v>
      </c>
      <c r="I141" s="5">
        <v>40596</v>
      </c>
      <c r="J141">
        <v>342.15</v>
      </c>
      <c r="K141">
        <v>348.43</v>
      </c>
      <c r="L141">
        <v>337.72</v>
      </c>
      <c r="M141">
        <v>348.16</v>
      </c>
      <c r="N141">
        <v>21645800</v>
      </c>
      <c r="O141">
        <v>338.6</v>
      </c>
      <c r="Q141" s="5">
        <v>40596</v>
      </c>
      <c r="R141">
        <v>133.12</v>
      </c>
      <c r="S141">
        <v>134.56</v>
      </c>
      <c r="T141">
        <v>129.69999999999999</v>
      </c>
      <c r="U141">
        <v>132.33000000000001</v>
      </c>
      <c r="V141">
        <v>215704600</v>
      </c>
      <c r="W141">
        <v>124.96</v>
      </c>
    </row>
    <row r="142" spans="1:23" x14ac:dyDescent="0.3">
      <c r="A142" s="5">
        <v>40588</v>
      </c>
      <c r="B142">
        <v>27.21</v>
      </c>
      <c r="C142">
        <v>27.37</v>
      </c>
      <c r="D142">
        <v>26.6</v>
      </c>
      <c r="E142">
        <v>27.06</v>
      </c>
      <c r="F142">
        <v>59515100</v>
      </c>
      <c r="G142">
        <v>25.22</v>
      </c>
      <c r="I142" s="5">
        <v>40588</v>
      </c>
      <c r="J142">
        <v>356.79</v>
      </c>
      <c r="K142">
        <v>364.9</v>
      </c>
      <c r="L142">
        <v>349.52</v>
      </c>
      <c r="M142">
        <v>350.56</v>
      </c>
      <c r="N142">
        <v>17302700</v>
      </c>
      <c r="O142">
        <v>340.94</v>
      </c>
      <c r="Q142" s="5">
        <v>40588</v>
      </c>
      <c r="R142">
        <v>133.03</v>
      </c>
      <c r="S142">
        <v>134.69</v>
      </c>
      <c r="T142">
        <v>132.32</v>
      </c>
      <c r="U142">
        <v>134.53</v>
      </c>
      <c r="V142">
        <v>118252500</v>
      </c>
      <c r="W142">
        <v>127.04</v>
      </c>
    </row>
    <row r="143" spans="1:23" x14ac:dyDescent="0.3">
      <c r="A143" s="5">
        <v>40581</v>
      </c>
      <c r="B143">
        <v>27.8</v>
      </c>
      <c r="C143">
        <v>28.34</v>
      </c>
      <c r="D143">
        <v>27.07</v>
      </c>
      <c r="E143">
        <v>27.25</v>
      </c>
      <c r="F143">
        <v>63480400</v>
      </c>
      <c r="G143">
        <v>25.25</v>
      </c>
      <c r="I143" s="5">
        <v>40581</v>
      </c>
      <c r="J143">
        <v>347.89</v>
      </c>
      <c r="K143">
        <v>360</v>
      </c>
      <c r="L143">
        <v>347.64</v>
      </c>
      <c r="M143">
        <v>356.85</v>
      </c>
      <c r="N143">
        <v>18892300</v>
      </c>
      <c r="O143">
        <v>347.06</v>
      </c>
      <c r="Q143" s="5">
        <v>40581</v>
      </c>
      <c r="R143">
        <v>131.44</v>
      </c>
      <c r="S143">
        <v>133.28</v>
      </c>
      <c r="T143">
        <v>131.30000000000001</v>
      </c>
      <c r="U143">
        <v>133.11000000000001</v>
      </c>
      <c r="V143">
        <v>131673400</v>
      </c>
      <c r="W143">
        <v>125.7</v>
      </c>
    </row>
    <row r="144" spans="1:23" x14ac:dyDescent="0.3">
      <c r="A144" s="5">
        <v>40574</v>
      </c>
      <c r="B144">
        <v>27.77</v>
      </c>
      <c r="C144">
        <v>28.11</v>
      </c>
      <c r="D144">
        <v>27.42</v>
      </c>
      <c r="E144">
        <v>27.77</v>
      </c>
      <c r="F144">
        <v>54883200</v>
      </c>
      <c r="G144">
        <v>25.73</v>
      </c>
      <c r="I144" s="5">
        <v>40574</v>
      </c>
      <c r="J144">
        <v>335.8</v>
      </c>
      <c r="K144">
        <v>346.7</v>
      </c>
      <c r="L144">
        <v>334.3</v>
      </c>
      <c r="M144">
        <v>346.5</v>
      </c>
      <c r="N144">
        <v>12703300</v>
      </c>
      <c r="O144">
        <v>336.99</v>
      </c>
      <c r="Q144" s="5">
        <v>40574</v>
      </c>
      <c r="R144">
        <v>128.07</v>
      </c>
      <c r="S144">
        <v>131.19999999999999</v>
      </c>
      <c r="T144">
        <v>127.75</v>
      </c>
      <c r="U144">
        <v>131.15</v>
      </c>
      <c r="V144">
        <v>143011300</v>
      </c>
      <c r="W144">
        <v>123.85</v>
      </c>
    </row>
    <row r="145" spans="1:23" x14ac:dyDescent="0.3">
      <c r="A145" s="5">
        <v>40567</v>
      </c>
      <c r="B145">
        <v>28.02</v>
      </c>
      <c r="C145">
        <v>29.46</v>
      </c>
      <c r="D145">
        <v>27.45</v>
      </c>
      <c r="E145">
        <v>27.75</v>
      </c>
      <c r="F145">
        <v>91460200</v>
      </c>
      <c r="G145">
        <v>25.71</v>
      </c>
      <c r="I145" s="5">
        <v>40567</v>
      </c>
      <c r="J145">
        <v>326.87</v>
      </c>
      <c r="K145">
        <v>345.6</v>
      </c>
      <c r="L145">
        <v>326.72000000000003</v>
      </c>
      <c r="M145">
        <v>336.1</v>
      </c>
      <c r="N145">
        <v>17896500</v>
      </c>
      <c r="O145">
        <v>326.88</v>
      </c>
      <c r="Q145" s="5">
        <v>40567</v>
      </c>
      <c r="R145">
        <v>128.29</v>
      </c>
      <c r="S145">
        <v>130.35</v>
      </c>
      <c r="T145">
        <v>127.51</v>
      </c>
      <c r="U145">
        <v>127.72</v>
      </c>
      <c r="V145">
        <v>168297800</v>
      </c>
      <c r="W145">
        <v>120.61</v>
      </c>
    </row>
    <row r="146" spans="1:23" x14ac:dyDescent="0.3">
      <c r="A146" s="5">
        <v>40561</v>
      </c>
      <c r="B146">
        <v>28.16</v>
      </c>
      <c r="C146">
        <v>28.74</v>
      </c>
      <c r="D146">
        <v>28.02</v>
      </c>
      <c r="E146">
        <v>28.02</v>
      </c>
      <c r="F146">
        <v>55005600</v>
      </c>
      <c r="G146">
        <v>25.96</v>
      </c>
      <c r="I146" s="5">
        <v>40561</v>
      </c>
      <c r="J146">
        <v>329.52</v>
      </c>
      <c r="K146">
        <v>348.6</v>
      </c>
      <c r="L146">
        <v>326</v>
      </c>
      <c r="M146">
        <v>326.72000000000003</v>
      </c>
      <c r="N146">
        <v>40498200</v>
      </c>
      <c r="O146">
        <v>317.75</v>
      </c>
      <c r="Q146" s="5">
        <v>40561</v>
      </c>
      <c r="R146">
        <v>129.18</v>
      </c>
      <c r="S146">
        <v>129.63999999999999</v>
      </c>
      <c r="T146">
        <v>127.13</v>
      </c>
      <c r="U146">
        <v>128.37</v>
      </c>
      <c r="V146">
        <v>148392000</v>
      </c>
      <c r="W146">
        <v>121.22</v>
      </c>
    </row>
    <row r="147" spans="1:23" x14ac:dyDescent="0.3">
      <c r="A147" s="5">
        <v>40553</v>
      </c>
      <c r="B147">
        <v>28.26</v>
      </c>
      <c r="C147">
        <v>28.59</v>
      </c>
      <c r="D147">
        <v>27.91</v>
      </c>
      <c r="E147">
        <v>28.3</v>
      </c>
      <c r="F147">
        <v>58053900</v>
      </c>
      <c r="G147">
        <v>26.22</v>
      </c>
      <c r="I147" s="5">
        <v>40553</v>
      </c>
      <c r="J147">
        <v>338.83</v>
      </c>
      <c r="K147">
        <v>348.48</v>
      </c>
      <c r="L147">
        <v>337.17</v>
      </c>
      <c r="M147">
        <v>348.48</v>
      </c>
      <c r="N147">
        <v>12863400</v>
      </c>
      <c r="O147">
        <v>338.92</v>
      </c>
      <c r="Q147" s="5">
        <v>40553</v>
      </c>
      <c r="R147">
        <v>126.58</v>
      </c>
      <c r="S147">
        <v>129.33000000000001</v>
      </c>
      <c r="T147">
        <v>126.2</v>
      </c>
      <c r="U147">
        <v>129.30000000000001</v>
      </c>
      <c r="V147">
        <v>117468800</v>
      </c>
      <c r="W147">
        <v>122.1</v>
      </c>
    </row>
    <row r="148" spans="1:23" x14ac:dyDescent="0.3">
      <c r="A148" s="5">
        <v>40546</v>
      </c>
      <c r="B148">
        <v>28.05</v>
      </c>
      <c r="C148">
        <v>28.85</v>
      </c>
      <c r="D148">
        <v>27.77</v>
      </c>
      <c r="E148">
        <v>28.6</v>
      </c>
      <c r="F148">
        <v>65720600</v>
      </c>
      <c r="G148">
        <v>26.5</v>
      </c>
      <c r="I148" s="5">
        <v>40546</v>
      </c>
      <c r="J148">
        <v>325.64</v>
      </c>
      <c r="K148">
        <v>336.35</v>
      </c>
      <c r="L148">
        <v>324.83999999999997</v>
      </c>
      <c r="M148">
        <v>336.12</v>
      </c>
      <c r="N148">
        <v>11586400</v>
      </c>
      <c r="O148">
        <v>326.89</v>
      </c>
      <c r="Q148" s="5">
        <v>40546</v>
      </c>
      <c r="R148">
        <v>126.71</v>
      </c>
      <c r="S148">
        <v>127.83</v>
      </c>
      <c r="T148">
        <v>125.7</v>
      </c>
      <c r="U148">
        <v>127.14</v>
      </c>
      <c r="V148">
        <v>137732700</v>
      </c>
      <c r="W148">
        <v>120.06</v>
      </c>
    </row>
    <row r="149" spans="1:23" x14ac:dyDescent="0.3">
      <c r="A149" s="5">
        <v>40539</v>
      </c>
      <c r="B149">
        <v>28.12</v>
      </c>
      <c r="C149">
        <v>28.2</v>
      </c>
      <c r="D149">
        <v>27.63</v>
      </c>
      <c r="E149">
        <v>27.91</v>
      </c>
      <c r="F149">
        <v>21947100</v>
      </c>
      <c r="G149">
        <v>25.86</v>
      </c>
      <c r="I149" s="5">
        <v>40539</v>
      </c>
      <c r="J149">
        <v>322.85000000000002</v>
      </c>
      <c r="K149">
        <v>326.66000000000003</v>
      </c>
      <c r="L149">
        <v>321.31</v>
      </c>
      <c r="M149">
        <v>322.56</v>
      </c>
      <c r="N149">
        <v>6713400</v>
      </c>
      <c r="O149">
        <v>313.70999999999998</v>
      </c>
      <c r="Q149" s="5">
        <v>40539</v>
      </c>
      <c r="R149">
        <v>125.13</v>
      </c>
      <c r="S149">
        <v>126.2</v>
      </c>
      <c r="T149">
        <v>125.04</v>
      </c>
      <c r="U149">
        <v>125.75</v>
      </c>
      <c r="V149">
        <v>67860800</v>
      </c>
      <c r="W149">
        <v>118.75</v>
      </c>
    </row>
    <row r="150" spans="1:23" x14ac:dyDescent="0.3">
      <c r="A150" s="5">
        <v>40532</v>
      </c>
      <c r="B150">
        <v>27.95</v>
      </c>
      <c r="C150">
        <v>28.4</v>
      </c>
      <c r="D150">
        <v>27.68</v>
      </c>
      <c r="E150">
        <v>28.3</v>
      </c>
      <c r="F150">
        <v>39529700</v>
      </c>
      <c r="G150">
        <v>26.22</v>
      </c>
      <c r="I150" s="5">
        <v>40532</v>
      </c>
      <c r="J150">
        <v>321.60000000000002</v>
      </c>
      <c r="K150">
        <v>325.72000000000003</v>
      </c>
      <c r="L150">
        <v>318.23</v>
      </c>
      <c r="M150">
        <v>323.60000000000002</v>
      </c>
      <c r="N150">
        <v>10098600</v>
      </c>
      <c r="O150">
        <v>314.72000000000003</v>
      </c>
      <c r="Q150" s="5">
        <v>40532</v>
      </c>
      <c r="R150">
        <v>124.64</v>
      </c>
      <c r="S150">
        <v>125.82</v>
      </c>
      <c r="T150">
        <v>123.98</v>
      </c>
      <c r="U150">
        <v>125.6</v>
      </c>
      <c r="V150">
        <v>90745700</v>
      </c>
      <c r="W150">
        <v>118.61</v>
      </c>
    </row>
    <row r="151" spans="1:23" x14ac:dyDescent="0.3">
      <c r="A151" s="5">
        <v>40525</v>
      </c>
      <c r="B151">
        <v>27.27</v>
      </c>
      <c r="C151">
        <v>28.09</v>
      </c>
      <c r="D151">
        <v>27.17</v>
      </c>
      <c r="E151">
        <v>27.9</v>
      </c>
      <c r="F151">
        <v>65357000</v>
      </c>
      <c r="G151">
        <v>25.85</v>
      </c>
      <c r="I151" s="5">
        <v>40525</v>
      </c>
      <c r="J151">
        <v>324.37</v>
      </c>
      <c r="K151">
        <v>325.06</v>
      </c>
      <c r="L151">
        <v>319</v>
      </c>
      <c r="M151">
        <v>320.61</v>
      </c>
      <c r="N151">
        <v>13693500</v>
      </c>
      <c r="O151">
        <v>311.81</v>
      </c>
      <c r="Q151" s="5">
        <v>40525</v>
      </c>
      <c r="R151">
        <v>125.05</v>
      </c>
      <c r="S151">
        <v>125.23</v>
      </c>
      <c r="T151">
        <v>123.75</v>
      </c>
      <c r="U151">
        <v>124.3</v>
      </c>
      <c r="V151">
        <v>153599100</v>
      </c>
      <c r="W151">
        <v>117.38</v>
      </c>
    </row>
    <row r="152" spans="1:23" x14ac:dyDescent="0.3">
      <c r="A152" s="5">
        <v>40518</v>
      </c>
      <c r="B152">
        <v>26.93</v>
      </c>
      <c r="C152">
        <v>27.4</v>
      </c>
      <c r="D152">
        <v>26.76</v>
      </c>
      <c r="E152">
        <v>27.34</v>
      </c>
      <c r="F152">
        <v>44113100</v>
      </c>
      <c r="G152">
        <v>25.33</v>
      </c>
      <c r="I152" s="5">
        <v>40518</v>
      </c>
      <c r="J152">
        <v>318.64</v>
      </c>
      <c r="K152">
        <v>323.99</v>
      </c>
      <c r="L152">
        <v>317.11</v>
      </c>
      <c r="M152">
        <v>320.56</v>
      </c>
      <c r="N152">
        <v>12275200</v>
      </c>
      <c r="O152">
        <v>311.76</v>
      </c>
      <c r="Q152" s="5">
        <v>40518</v>
      </c>
      <c r="R152">
        <v>122.63</v>
      </c>
      <c r="S152">
        <v>124.6</v>
      </c>
      <c r="T152">
        <v>122.41</v>
      </c>
      <c r="U152">
        <v>124.48</v>
      </c>
      <c r="V152">
        <v>137785500</v>
      </c>
      <c r="W152">
        <v>116.94</v>
      </c>
    </row>
    <row r="153" spans="1:23" x14ac:dyDescent="0.3">
      <c r="A153" s="5">
        <v>40511</v>
      </c>
      <c r="B153">
        <v>25.19</v>
      </c>
      <c r="C153">
        <v>27.06</v>
      </c>
      <c r="D153">
        <v>24.93</v>
      </c>
      <c r="E153">
        <v>27.02</v>
      </c>
      <c r="F153">
        <v>70078000</v>
      </c>
      <c r="G153">
        <v>25.03</v>
      </c>
      <c r="I153" s="5">
        <v>40511</v>
      </c>
      <c r="J153">
        <v>315.5</v>
      </c>
      <c r="K153">
        <v>319</v>
      </c>
      <c r="L153">
        <v>310.87</v>
      </c>
      <c r="M153">
        <v>317.44</v>
      </c>
      <c r="N153">
        <v>15816600</v>
      </c>
      <c r="O153">
        <v>308.73</v>
      </c>
      <c r="Q153" s="5">
        <v>40511</v>
      </c>
      <c r="R153">
        <v>118.5</v>
      </c>
      <c r="S153">
        <v>123.03</v>
      </c>
      <c r="T153">
        <v>117.74</v>
      </c>
      <c r="U153">
        <v>122.89</v>
      </c>
      <c r="V153">
        <v>204222500</v>
      </c>
      <c r="W153">
        <v>115.44</v>
      </c>
    </row>
    <row r="154" spans="1:23" x14ac:dyDescent="0.3">
      <c r="A154" s="5">
        <v>40504</v>
      </c>
      <c r="B154">
        <v>25.65</v>
      </c>
      <c r="C154">
        <v>25.74</v>
      </c>
      <c r="D154">
        <v>25.09</v>
      </c>
      <c r="E154">
        <v>25.25</v>
      </c>
      <c r="F154">
        <v>50318800</v>
      </c>
      <c r="G154">
        <v>23.39</v>
      </c>
      <c r="I154" s="5">
        <v>40504</v>
      </c>
      <c r="J154">
        <v>306.68</v>
      </c>
      <c r="K154">
        <v>317.7</v>
      </c>
      <c r="L154">
        <v>305.87</v>
      </c>
      <c r="M154">
        <v>315</v>
      </c>
      <c r="N154">
        <v>13962800</v>
      </c>
      <c r="O154">
        <v>306.35000000000002</v>
      </c>
      <c r="Q154" s="5">
        <v>40504</v>
      </c>
      <c r="R154">
        <v>119.69</v>
      </c>
      <c r="S154">
        <v>120.24</v>
      </c>
      <c r="T154">
        <v>117.99</v>
      </c>
      <c r="U154">
        <v>118.8</v>
      </c>
      <c r="V154">
        <v>154923400</v>
      </c>
      <c r="W154">
        <v>111.6</v>
      </c>
    </row>
    <row r="155" spans="1:23" x14ac:dyDescent="0.3">
      <c r="A155" s="5">
        <v>40497</v>
      </c>
      <c r="B155">
        <v>26.33</v>
      </c>
      <c r="C155">
        <v>26.5</v>
      </c>
      <c r="D155">
        <v>25.55</v>
      </c>
      <c r="E155">
        <v>25.69</v>
      </c>
      <c r="F155">
        <v>57474100</v>
      </c>
      <c r="G155">
        <v>23.8</v>
      </c>
      <c r="I155" s="5">
        <v>40497</v>
      </c>
      <c r="J155">
        <v>308.45999999999998</v>
      </c>
      <c r="K155">
        <v>310.54000000000002</v>
      </c>
      <c r="L155">
        <v>297.76</v>
      </c>
      <c r="M155">
        <v>306.73</v>
      </c>
      <c r="N155">
        <v>17286000</v>
      </c>
      <c r="O155">
        <v>298.31</v>
      </c>
      <c r="Q155" s="5">
        <v>40497</v>
      </c>
      <c r="R155">
        <v>120.58</v>
      </c>
      <c r="S155">
        <v>121.05</v>
      </c>
      <c r="T155">
        <v>117.59</v>
      </c>
      <c r="U155">
        <v>120.29</v>
      </c>
      <c r="V155">
        <v>198078500</v>
      </c>
      <c r="W155">
        <v>113</v>
      </c>
    </row>
    <row r="156" spans="1:23" x14ac:dyDescent="0.3">
      <c r="A156" s="5">
        <v>40490</v>
      </c>
      <c r="B156">
        <v>26.68</v>
      </c>
      <c r="C156">
        <v>28.87</v>
      </c>
      <c r="D156">
        <v>26.1</v>
      </c>
      <c r="E156">
        <v>26.27</v>
      </c>
      <c r="F156">
        <v>61904400</v>
      </c>
      <c r="G156">
        <v>24.19</v>
      </c>
      <c r="I156" s="5">
        <v>40490</v>
      </c>
      <c r="J156">
        <v>317.2</v>
      </c>
      <c r="K156">
        <v>321.3</v>
      </c>
      <c r="L156">
        <v>303.63</v>
      </c>
      <c r="M156">
        <v>308.02999999999997</v>
      </c>
      <c r="N156">
        <v>15761800</v>
      </c>
      <c r="O156">
        <v>299.58</v>
      </c>
      <c r="Q156" s="5">
        <v>40490</v>
      </c>
      <c r="R156">
        <v>122.34</v>
      </c>
      <c r="S156">
        <v>122.95</v>
      </c>
      <c r="T156">
        <v>119.65</v>
      </c>
      <c r="U156">
        <v>120.2</v>
      </c>
      <c r="V156">
        <v>192240500</v>
      </c>
      <c r="W156">
        <v>112.92</v>
      </c>
    </row>
    <row r="157" spans="1:23" x14ac:dyDescent="0.3">
      <c r="A157" s="5">
        <v>40483</v>
      </c>
      <c r="B157">
        <v>26.88</v>
      </c>
      <c r="C157">
        <v>27.49</v>
      </c>
      <c r="D157">
        <v>26.53</v>
      </c>
      <c r="E157">
        <v>26.85</v>
      </c>
      <c r="F157">
        <v>86224500</v>
      </c>
      <c r="G157">
        <v>24.72</v>
      </c>
      <c r="I157" s="5">
        <v>40483</v>
      </c>
      <c r="J157">
        <v>302.22000000000003</v>
      </c>
      <c r="K157">
        <v>320.18</v>
      </c>
      <c r="L157">
        <v>302.2</v>
      </c>
      <c r="M157">
        <v>317.13</v>
      </c>
      <c r="N157">
        <v>16927900</v>
      </c>
      <c r="O157">
        <v>308.43</v>
      </c>
      <c r="Q157" s="5">
        <v>40483</v>
      </c>
      <c r="R157">
        <v>119.07</v>
      </c>
      <c r="S157">
        <v>122.92</v>
      </c>
      <c r="T157">
        <v>117.85</v>
      </c>
      <c r="U157">
        <v>122.72</v>
      </c>
      <c r="V157">
        <v>190963400</v>
      </c>
      <c r="W157">
        <v>115.28</v>
      </c>
    </row>
    <row r="158" spans="1:23" x14ac:dyDescent="0.3">
      <c r="A158" s="5">
        <v>40476</v>
      </c>
      <c r="B158">
        <v>25.24</v>
      </c>
      <c r="C158">
        <v>27.2</v>
      </c>
      <c r="D158">
        <v>25.06</v>
      </c>
      <c r="E158">
        <v>26.67</v>
      </c>
      <c r="F158">
        <v>75989100</v>
      </c>
      <c r="G158">
        <v>24.56</v>
      </c>
      <c r="I158" s="5">
        <v>40476</v>
      </c>
      <c r="J158">
        <v>309.08999999999997</v>
      </c>
      <c r="K158">
        <v>311.60000000000002</v>
      </c>
      <c r="L158">
        <v>300.87</v>
      </c>
      <c r="M158">
        <v>300.98</v>
      </c>
      <c r="N158">
        <v>15471100</v>
      </c>
      <c r="O158">
        <v>292.72000000000003</v>
      </c>
      <c r="Q158" s="5">
        <v>40476</v>
      </c>
      <c r="R158">
        <v>119.14</v>
      </c>
      <c r="S158">
        <v>119.76</v>
      </c>
      <c r="T158">
        <v>117.26</v>
      </c>
      <c r="U158">
        <v>118.49</v>
      </c>
      <c r="V158">
        <v>162606800</v>
      </c>
      <c r="W158">
        <v>111.31</v>
      </c>
    </row>
    <row r="159" spans="1:23" x14ac:dyDescent="0.3">
      <c r="A159" s="5">
        <v>40469</v>
      </c>
      <c r="B159">
        <v>25.59</v>
      </c>
      <c r="C159">
        <v>25.95</v>
      </c>
      <c r="D159">
        <v>24.95</v>
      </c>
      <c r="E159">
        <v>25.38</v>
      </c>
      <c r="F159">
        <v>49327000</v>
      </c>
      <c r="G159">
        <v>23.37</v>
      </c>
      <c r="I159" s="5">
        <v>40469</v>
      </c>
      <c r="J159">
        <v>318.47000000000003</v>
      </c>
      <c r="K159">
        <v>319</v>
      </c>
      <c r="L159">
        <v>300.02</v>
      </c>
      <c r="M159">
        <v>307.47000000000003</v>
      </c>
      <c r="N159">
        <v>28368900</v>
      </c>
      <c r="O159">
        <v>299.02999999999997</v>
      </c>
      <c r="Q159" s="5">
        <v>40469</v>
      </c>
      <c r="R159">
        <v>117.74</v>
      </c>
      <c r="S159">
        <v>119.09</v>
      </c>
      <c r="T159">
        <v>116.02</v>
      </c>
      <c r="U159">
        <v>118.35</v>
      </c>
      <c r="V159">
        <v>190331800</v>
      </c>
      <c r="W159">
        <v>111.18</v>
      </c>
    </row>
    <row r="160" spans="1:23" x14ac:dyDescent="0.3">
      <c r="A160" s="5">
        <v>40462</v>
      </c>
      <c r="B160">
        <v>24.74</v>
      </c>
      <c r="C160">
        <v>25.55</v>
      </c>
      <c r="D160">
        <v>24.43</v>
      </c>
      <c r="E160">
        <v>25.54</v>
      </c>
      <c r="F160">
        <v>54793900</v>
      </c>
      <c r="G160">
        <v>23.52</v>
      </c>
      <c r="I160" s="5">
        <v>40462</v>
      </c>
      <c r="J160">
        <v>294.74</v>
      </c>
      <c r="K160">
        <v>315</v>
      </c>
      <c r="L160">
        <v>292.49</v>
      </c>
      <c r="M160">
        <v>314.74</v>
      </c>
      <c r="N160">
        <v>21242000</v>
      </c>
      <c r="O160">
        <v>306.10000000000002</v>
      </c>
      <c r="Q160" s="5">
        <v>40462</v>
      </c>
      <c r="R160">
        <v>116.72</v>
      </c>
      <c r="S160">
        <v>118.55</v>
      </c>
      <c r="T160">
        <v>115.65</v>
      </c>
      <c r="U160">
        <v>117.7</v>
      </c>
      <c r="V160">
        <v>188224900</v>
      </c>
      <c r="W160">
        <v>110.57</v>
      </c>
    </row>
    <row r="161" spans="1:23" x14ac:dyDescent="0.3">
      <c r="A161" s="5">
        <v>40455</v>
      </c>
      <c r="B161">
        <v>23.96</v>
      </c>
      <c r="C161">
        <v>24.75</v>
      </c>
      <c r="D161">
        <v>23.78</v>
      </c>
      <c r="E161">
        <v>24.57</v>
      </c>
      <c r="F161">
        <v>63641900</v>
      </c>
      <c r="G161">
        <v>22.62</v>
      </c>
      <c r="I161" s="5">
        <v>40455</v>
      </c>
      <c r="J161">
        <v>281.60000000000002</v>
      </c>
      <c r="K161">
        <v>294.5</v>
      </c>
      <c r="L161">
        <v>277.77</v>
      </c>
      <c r="M161">
        <v>294.07</v>
      </c>
      <c r="N161">
        <v>19106700</v>
      </c>
      <c r="O161">
        <v>286</v>
      </c>
      <c r="Q161" s="5">
        <v>40455</v>
      </c>
      <c r="R161">
        <v>114.37</v>
      </c>
      <c r="S161">
        <v>116.86</v>
      </c>
      <c r="T161">
        <v>113.18</v>
      </c>
      <c r="U161">
        <v>116.54</v>
      </c>
      <c r="V161">
        <v>177406800</v>
      </c>
      <c r="W161">
        <v>109.48</v>
      </c>
    </row>
    <row r="162" spans="1:23" x14ac:dyDescent="0.3">
      <c r="A162" s="5">
        <v>40448</v>
      </c>
      <c r="B162">
        <v>24.85</v>
      </c>
      <c r="C162">
        <v>24.99</v>
      </c>
      <c r="D162">
        <v>24.3</v>
      </c>
      <c r="E162">
        <v>24.38</v>
      </c>
      <c r="F162">
        <v>53579600</v>
      </c>
      <c r="G162">
        <v>22.45</v>
      </c>
      <c r="I162" s="5">
        <v>40448</v>
      </c>
      <c r="J162">
        <v>293.98</v>
      </c>
      <c r="K162">
        <v>294.73</v>
      </c>
      <c r="L162">
        <v>275</v>
      </c>
      <c r="M162">
        <v>282.52</v>
      </c>
      <c r="N162">
        <v>22207500</v>
      </c>
      <c r="O162">
        <v>274.77</v>
      </c>
      <c r="Q162" s="5">
        <v>40448</v>
      </c>
      <c r="R162">
        <v>114.86</v>
      </c>
      <c r="S162">
        <v>115.79</v>
      </c>
      <c r="T162">
        <v>113.18</v>
      </c>
      <c r="U162">
        <v>114.61</v>
      </c>
      <c r="V162">
        <v>195876100</v>
      </c>
      <c r="W162">
        <v>107.66</v>
      </c>
    </row>
    <row r="163" spans="1:23" x14ac:dyDescent="0.3">
      <c r="A163" s="5">
        <v>40441</v>
      </c>
      <c r="B163">
        <v>25.28</v>
      </c>
      <c r="C163">
        <v>25.52</v>
      </c>
      <c r="D163">
        <v>24.36</v>
      </c>
      <c r="E163">
        <v>24.78</v>
      </c>
      <c r="F163">
        <v>58992800</v>
      </c>
      <c r="G163">
        <v>22.82</v>
      </c>
      <c r="I163" s="5">
        <v>40441</v>
      </c>
      <c r="J163">
        <v>276.08</v>
      </c>
      <c r="K163">
        <v>293.52999999999997</v>
      </c>
      <c r="L163">
        <v>275.85000000000002</v>
      </c>
      <c r="M163">
        <v>292.32</v>
      </c>
      <c r="N163">
        <v>23911700</v>
      </c>
      <c r="O163">
        <v>284.3</v>
      </c>
      <c r="Q163" s="5">
        <v>40441</v>
      </c>
      <c r="R163">
        <v>112.88</v>
      </c>
      <c r="S163">
        <v>114.9</v>
      </c>
      <c r="T163">
        <v>112.18</v>
      </c>
      <c r="U163">
        <v>114.82</v>
      </c>
      <c r="V163">
        <v>217258500</v>
      </c>
      <c r="W163">
        <v>107.86</v>
      </c>
    </row>
    <row r="164" spans="1:23" x14ac:dyDescent="0.3">
      <c r="A164" s="5">
        <v>40434</v>
      </c>
      <c r="B164">
        <v>24.2</v>
      </c>
      <c r="C164">
        <v>25.53</v>
      </c>
      <c r="D164">
        <v>24.09</v>
      </c>
      <c r="E164">
        <v>25.22</v>
      </c>
      <c r="F164">
        <v>74586500</v>
      </c>
      <c r="G164">
        <v>23.22</v>
      </c>
      <c r="I164" s="5">
        <v>40434</v>
      </c>
      <c r="J164">
        <v>265.82</v>
      </c>
      <c r="K164">
        <v>277.95999999999998</v>
      </c>
      <c r="L164">
        <v>265.52</v>
      </c>
      <c r="M164">
        <v>275.37</v>
      </c>
      <c r="N164">
        <v>17949100</v>
      </c>
      <c r="O164">
        <v>267.81</v>
      </c>
      <c r="Q164" s="5">
        <v>40434</v>
      </c>
      <c r="R164">
        <v>112.58</v>
      </c>
      <c r="S164">
        <v>113.29</v>
      </c>
      <c r="T164">
        <v>111.98</v>
      </c>
      <c r="U164">
        <v>112.49</v>
      </c>
      <c r="V164">
        <v>190547000</v>
      </c>
      <c r="W164">
        <v>105.67</v>
      </c>
    </row>
    <row r="165" spans="1:23" x14ac:dyDescent="0.3">
      <c r="A165" s="5">
        <v>40428</v>
      </c>
      <c r="B165">
        <v>24.1</v>
      </c>
      <c r="C165">
        <v>24.3</v>
      </c>
      <c r="D165">
        <v>23.74</v>
      </c>
      <c r="E165">
        <v>23.85</v>
      </c>
      <c r="F165">
        <v>55438500</v>
      </c>
      <c r="G165">
        <v>21.96</v>
      </c>
      <c r="I165" s="5">
        <v>40428</v>
      </c>
      <c r="J165">
        <v>256.64</v>
      </c>
      <c r="K165">
        <v>266.52</v>
      </c>
      <c r="L165">
        <v>256.25</v>
      </c>
      <c r="M165">
        <v>263.41000000000003</v>
      </c>
      <c r="N165">
        <v>15135900</v>
      </c>
      <c r="O165">
        <v>256.18</v>
      </c>
      <c r="Q165" s="5">
        <v>40428</v>
      </c>
      <c r="R165">
        <v>110.37</v>
      </c>
      <c r="S165">
        <v>111.68</v>
      </c>
      <c r="T165">
        <v>109.55</v>
      </c>
      <c r="U165">
        <v>111.48</v>
      </c>
      <c r="V165">
        <v>141683700</v>
      </c>
      <c r="W165">
        <v>104.17</v>
      </c>
    </row>
    <row r="166" spans="1:23" x14ac:dyDescent="0.3">
      <c r="A166" s="5">
        <v>40420</v>
      </c>
      <c r="B166">
        <v>23.74</v>
      </c>
      <c r="C166">
        <v>24.45</v>
      </c>
      <c r="D166">
        <v>23.32</v>
      </c>
      <c r="E166">
        <v>24.29</v>
      </c>
      <c r="F166">
        <v>57957900</v>
      </c>
      <c r="G166">
        <v>22.37</v>
      </c>
      <c r="I166" s="5">
        <v>40420</v>
      </c>
      <c r="J166">
        <v>240.76</v>
      </c>
      <c r="K166">
        <v>258.77999999999997</v>
      </c>
      <c r="L166">
        <v>240.35</v>
      </c>
      <c r="M166">
        <v>258.77</v>
      </c>
      <c r="N166">
        <v>17409500</v>
      </c>
      <c r="O166">
        <v>251.67</v>
      </c>
      <c r="Q166" s="5">
        <v>40420</v>
      </c>
      <c r="R166">
        <v>106.58</v>
      </c>
      <c r="S166">
        <v>110.99</v>
      </c>
      <c r="T166">
        <v>104.49</v>
      </c>
      <c r="U166">
        <v>110.89</v>
      </c>
      <c r="V166">
        <v>213261800</v>
      </c>
      <c r="W166">
        <v>103.61</v>
      </c>
    </row>
    <row r="167" spans="1:23" x14ac:dyDescent="0.3">
      <c r="A167" s="5">
        <v>40413</v>
      </c>
      <c r="B167">
        <v>24.44</v>
      </c>
      <c r="C167">
        <v>24.64</v>
      </c>
      <c r="D167">
        <v>23.51</v>
      </c>
      <c r="E167">
        <v>23.93</v>
      </c>
      <c r="F167">
        <v>55123000</v>
      </c>
      <c r="G167">
        <v>22.04</v>
      </c>
      <c r="I167" s="5">
        <v>40413</v>
      </c>
      <c r="J167">
        <v>251.79</v>
      </c>
      <c r="K167">
        <v>252</v>
      </c>
      <c r="L167">
        <v>235.56</v>
      </c>
      <c r="M167">
        <v>241.62</v>
      </c>
      <c r="N167">
        <v>18774000</v>
      </c>
      <c r="O167">
        <v>234.99</v>
      </c>
      <c r="Q167" s="5">
        <v>40413</v>
      </c>
      <c r="R167">
        <v>108.04</v>
      </c>
      <c r="S167">
        <v>108.57</v>
      </c>
      <c r="T167">
        <v>104.29</v>
      </c>
      <c r="U167">
        <v>106.86</v>
      </c>
      <c r="V167">
        <v>242698200</v>
      </c>
      <c r="W167">
        <v>99.85</v>
      </c>
    </row>
    <row r="168" spans="1:23" x14ac:dyDescent="0.3">
      <c r="A168" s="5">
        <v>40406</v>
      </c>
      <c r="B168">
        <v>24.36</v>
      </c>
      <c r="C168">
        <v>24.96</v>
      </c>
      <c r="D168">
        <v>24.2</v>
      </c>
      <c r="E168">
        <v>24.23</v>
      </c>
      <c r="F168">
        <v>48853100</v>
      </c>
      <c r="G168">
        <v>22.31</v>
      </c>
      <c r="I168" s="5">
        <v>40406</v>
      </c>
      <c r="J168">
        <v>247.58</v>
      </c>
      <c r="K168">
        <v>254.67</v>
      </c>
      <c r="L168">
        <v>246.62</v>
      </c>
      <c r="M168">
        <v>249.64</v>
      </c>
      <c r="N168">
        <v>13512100</v>
      </c>
      <c r="O168">
        <v>242.79</v>
      </c>
      <c r="Q168" s="5">
        <v>40406</v>
      </c>
      <c r="R168">
        <v>107.57</v>
      </c>
      <c r="S168">
        <v>110.39</v>
      </c>
      <c r="T168">
        <v>106.75</v>
      </c>
      <c r="U168">
        <v>107.53</v>
      </c>
      <c r="V168">
        <v>195729900</v>
      </c>
      <c r="W168">
        <v>100.48</v>
      </c>
    </row>
    <row r="169" spans="1:23" x14ac:dyDescent="0.3">
      <c r="A169" s="5">
        <v>40399</v>
      </c>
      <c r="B169">
        <v>25.55</v>
      </c>
      <c r="C169">
        <v>25.73</v>
      </c>
      <c r="D169">
        <v>24.24</v>
      </c>
      <c r="E169">
        <v>24.4</v>
      </c>
      <c r="F169">
        <v>67321000</v>
      </c>
      <c r="G169">
        <v>22.35</v>
      </c>
      <c r="I169" s="5">
        <v>40399</v>
      </c>
      <c r="J169">
        <v>261.48</v>
      </c>
      <c r="K169">
        <v>262.14999999999998</v>
      </c>
      <c r="L169">
        <v>246.12</v>
      </c>
      <c r="M169">
        <v>249.1</v>
      </c>
      <c r="N169">
        <v>16177800</v>
      </c>
      <c r="O169">
        <v>242.26</v>
      </c>
      <c r="Q169" s="5">
        <v>40399</v>
      </c>
      <c r="R169">
        <v>112.92</v>
      </c>
      <c r="S169">
        <v>113.18</v>
      </c>
      <c r="T169">
        <v>107.6</v>
      </c>
      <c r="U169">
        <v>108.31</v>
      </c>
      <c r="V169">
        <v>207072900</v>
      </c>
      <c r="W169">
        <v>101.2</v>
      </c>
    </row>
    <row r="170" spans="1:23" x14ac:dyDescent="0.3">
      <c r="A170" s="5">
        <v>40392</v>
      </c>
      <c r="B170">
        <v>25.99</v>
      </c>
      <c r="C170">
        <v>26.38</v>
      </c>
      <c r="D170">
        <v>25.02</v>
      </c>
      <c r="E170">
        <v>25.55</v>
      </c>
      <c r="F170">
        <v>62271600</v>
      </c>
      <c r="G170">
        <v>23.4</v>
      </c>
      <c r="I170" s="5">
        <v>40392</v>
      </c>
      <c r="J170">
        <v>260.44</v>
      </c>
      <c r="K170">
        <v>264.27999999999997</v>
      </c>
      <c r="L170">
        <v>257.63</v>
      </c>
      <c r="M170">
        <v>260.08999999999997</v>
      </c>
      <c r="N170">
        <v>14286200</v>
      </c>
      <c r="O170">
        <v>252.95</v>
      </c>
      <c r="Q170" s="5">
        <v>40392</v>
      </c>
      <c r="R170">
        <v>111.99</v>
      </c>
      <c r="S170">
        <v>113.11</v>
      </c>
      <c r="T170">
        <v>110.92</v>
      </c>
      <c r="U170">
        <v>112.39</v>
      </c>
      <c r="V170">
        <v>174658800</v>
      </c>
      <c r="W170">
        <v>105.02</v>
      </c>
    </row>
    <row r="171" spans="1:23" x14ac:dyDescent="0.3">
      <c r="A171" s="5">
        <v>40385</v>
      </c>
      <c r="B171">
        <v>25.86</v>
      </c>
      <c r="C171">
        <v>26.41</v>
      </c>
      <c r="D171">
        <v>25.35</v>
      </c>
      <c r="E171">
        <v>25.81</v>
      </c>
      <c r="F171">
        <v>70121500</v>
      </c>
      <c r="G171">
        <v>23.64</v>
      </c>
      <c r="I171" s="5">
        <v>40385</v>
      </c>
      <c r="J171">
        <v>260</v>
      </c>
      <c r="K171">
        <v>265.99</v>
      </c>
      <c r="L171">
        <v>254.9</v>
      </c>
      <c r="M171">
        <v>257.25</v>
      </c>
      <c r="N171">
        <v>18695100</v>
      </c>
      <c r="O171">
        <v>250.19</v>
      </c>
      <c r="Q171" s="5">
        <v>40385</v>
      </c>
      <c r="R171">
        <v>110.6</v>
      </c>
      <c r="S171">
        <v>112.29</v>
      </c>
      <c r="T171">
        <v>108.98</v>
      </c>
      <c r="U171">
        <v>110.27</v>
      </c>
      <c r="V171">
        <v>198515400</v>
      </c>
      <c r="W171">
        <v>103.04</v>
      </c>
    </row>
    <row r="172" spans="1:23" x14ac:dyDescent="0.3">
      <c r="A172" s="5">
        <v>40378</v>
      </c>
      <c r="B172">
        <v>24.96</v>
      </c>
      <c r="C172">
        <v>26.02</v>
      </c>
      <c r="D172">
        <v>24.7</v>
      </c>
      <c r="E172">
        <v>25.81</v>
      </c>
      <c r="F172">
        <v>67709200</v>
      </c>
      <c r="G172">
        <v>23.64</v>
      </c>
      <c r="I172" s="5">
        <v>40378</v>
      </c>
      <c r="J172">
        <v>249.88</v>
      </c>
      <c r="K172">
        <v>265.14999999999998</v>
      </c>
      <c r="L172">
        <v>239.6</v>
      </c>
      <c r="M172">
        <v>259.94</v>
      </c>
      <c r="N172">
        <v>31884300</v>
      </c>
      <c r="O172">
        <v>252.81</v>
      </c>
      <c r="Q172" s="5">
        <v>40378</v>
      </c>
      <c r="R172">
        <v>107.05</v>
      </c>
      <c r="S172">
        <v>110.57</v>
      </c>
      <c r="T172">
        <v>105.82</v>
      </c>
      <c r="U172">
        <v>110.41</v>
      </c>
      <c r="V172">
        <v>241240100</v>
      </c>
      <c r="W172">
        <v>103.17</v>
      </c>
    </row>
    <row r="173" spans="1:23" x14ac:dyDescent="0.3">
      <c r="A173" s="5">
        <v>40371</v>
      </c>
      <c r="B173">
        <v>24.43</v>
      </c>
      <c r="C173">
        <v>25.64</v>
      </c>
      <c r="D173">
        <v>24.42</v>
      </c>
      <c r="E173">
        <v>24.89</v>
      </c>
      <c r="F173">
        <v>61318100</v>
      </c>
      <c r="G173">
        <v>22.8</v>
      </c>
      <c r="I173" s="5">
        <v>40371</v>
      </c>
      <c r="J173">
        <v>258.52999999999997</v>
      </c>
      <c r="K173">
        <v>261.85000000000002</v>
      </c>
      <c r="L173">
        <v>246.43</v>
      </c>
      <c r="M173">
        <v>249.9</v>
      </c>
      <c r="N173">
        <v>31646900</v>
      </c>
      <c r="O173">
        <v>243.04</v>
      </c>
      <c r="Q173" s="5">
        <v>40371</v>
      </c>
      <c r="R173">
        <v>107.6</v>
      </c>
      <c r="S173">
        <v>110.09</v>
      </c>
      <c r="T173">
        <v>106.45</v>
      </c>
      <c r="U173">
        <v>106.66</v>
      </c>
      <c r="V173">
        <v>208753500</v>
      </c>
      <c r="W173">
        <v>99.66</v>
      </c>
    </row>
    <row r="174" spans="1:23" x14ac:dyDescent="0.3">
      <c r="A174" s="5">
        <v>40365</v>
      </c>
      <c r="B174">
        <v>23.7</v>
      </c>
      <c r="C174">
        <v>24.62</v>
      </c>
      <c r="D174">
        <v>23.58</v>
      </c>
      <c r="E174">
        <v>24.27</v>
      </c>
      <c r="F174">
        <v>64530300</v>
      </c>
      <c r="G174">
        <v>22.23</v>
      </c>
      <c r="I174" s="5">
        <v>40365</v>
      </c>
      <c r="J174">
        <v>251</v>
      </c>
      <c r="K174">
        <v>262.89999999999998</v>
      </c>
      <c r="L174">
        <v>246.16</v>
      </c>
      <c r="M174">
        <v>259.62</v>
      </c>
      <c r="N174">
        <v>21796900</v>
      </c>
      <c r="O174">
        <v>252.49</v>
      </c>
      <c r="Q174" s="5">
        <v>40365</v>
      </c>
      <c r="R174">
        <v>103.64</v>
      </c>
      <c r="S174">
        <v>107.97</v>
      </c>
      <c r="T174">
        <v>101.88</v>
      </c>
      <c r="U174">
        <v>107.96</v>
      </c>
      <c r="V174">
        <v>216636600</v>
      </c>
      <c r="W174">
        <v>100.88</v>
      </c>
    </row>
    <row r="175" spans="1:23" x14ac:dyDescent="0.3">
      <c r="A175" s="5">
        <v>40357</v>
      </c>
      <c r="B175">
        <v>24.51</v>
      </c>
      <c r="C175">
        <v>24.61</v>
      </c>
      <c r="D175">
        <v>22.73</v>
      </c>
      <c r="E175">
        <v>23.27</v>
      </c>
      <c r="F175">
        <v>85888300</v>
      </c>
      <c r="G175">
        <v>21.31</v>
      </c>
      <c r="I175" s="5">
        <v>40357</v>
      </c>
      <c r="J175">
        <v>266.93</v>
      </c>
      <c r="K175">
        <v>269.75</v>
      </c>
      <c r="L175">
        <v>243.2</v>
      </c>
      <c r="M175">
        <v>246.94</v>
      </c>
      <c r="N175">
        <v>29817700</v>
      </c>
      <c r="O175">
        <v>240.16</v>
      </c>
      <c r="Q175" s="5">
        <v>40357</v>
      </c>
      <c r="R175">
        <v>108.03</v>
      </c>
      <c r="S175">
        <v>108.32</v>
      </c>
      <c r="T175">
        <v>101.13</v>
      </c>
      <c r="U175">
        <v>102.2</v>
      </c>
      <c r="V175">
        <v>288655900</v>
      </c>
      <c r="W175">
        <v>95.5</v>
      </c>
    </row>
    <row r="176" spans="1:23" x14ac:dyDescent="0.3">
      <c r="A176" s="5">
        <v>40350</v>
      </c>
      <c r="B176">
        <v>26.78</v>
      </c>
      <c r="C176">
        <v>26.89</v>
      </c>
      <c r="D176">
        <v>24.31</v>
      </c>
      <c r="E176">
        <v>24.53</v>
      </c>
      <c r="F176">
        <v>82715400</v>
      </c>
      <c r="G176">
        <v>22.47</v>
      </c>
      <c r="I176" s="5">
        <v>40350</v>
      </c>
      <c r="J176">
        <v>277.69</v>
      </c>
      <c r="K176">
        <v>279.01</v>
      </c>
      <c r="L176">
        <v>265.81</v>
      </c>
      <c r="M176">
        <v>266.7</v>
      </c>
      <c r="N176">
        <v>25188700</v>
      </c>
      <c r="O176">
        <v>259.38</v>
      </c>
      <c r="Q176" s="5">
        <v>40350</v>
      </c>
      <c r="R176">
        <v>113.12</v>
      </c>
      <c r="S176">
        <v>113.2</v>
      </c>
      <c r="T176">
        <v>106.77</v>
      </c>
      <c r="U176">
        <v>107.87</v>
      </c>
      <c r="V176">
        <v>242877200</v>
      </c>
      <c r="W176">
        <v>100.79</v>
      </c>
    </row>
    <row r="177" spans="1:23" x14ac:dyDescent="0.3">
      <c r="A177" s="5">
        <v>40343</v>
      </c>
      <c r="B177">
        <v>25.86</v>
      </c>
      <c r="C177">
        <v>26.67</v>
      </c>
      <c r="D177">
        <v>25.47</v>
      </c>
      <c r="E177">
        <v>26.44</v>
      </c>
      <c r="F177">
        <v>56276600</v>
      </c>
      <c r="G177">
        <v>24.22</v>
      </c>
      <c r="I177" s="5">
        <v>40343</v>
      </c>
      <c r="J177">
        <v>255.96</v>
      </c>
      <c r="K177">
        <v>275</v>
      </c>
      <c r="L177">
        <v>254.01</v>
      </c>
      <c r="M177">
        <v>274.07</v>
      </c>
      <c r="N177">
        <v>25922700</v>
      </c>
      <c r="O177">
        <v>266.55</v>
      </c>
      <c r="Q177" s="5">
        <v>40343</v>
      </c>
      <c r="R177">
        <v>110.52</v>
      </c>
      <c r="S177">
        <v>112.42</v>
      </c>
      <c r="T177">
        <v>109.4</v>
      </c>
      <c r="U177">
        <v>111.73</v>
      </c>
      <c r="V177">
        <v>219806200</v>
      </c>
      <c r="W177">
        <v>104.4</v>
      </c>
    </row>
    <row r="178" spans="1:23" x14ac:dyDescent="0.3">
      <c r="A178" s="5">
        <v>40336</v>
      </c>
      <c r="B178">
        <v>25.82</v>
      </c>
      <c r="C178">
        <v>25.83</v>
      </c>
      <c r="D178">
        <v>24.65</v>
      </c>
      <c r="E178">
        <v>25.66</v>
      </c>
      <c r="F178">
        <v>80518700</v>
      </c>
      <c r="G178">
        <v>23.5</v>
      </c>
      <c r="I178" s="5">
        <v>40336</v>
      </c>
      <c r="J178">
        <v>258.29000000000002</v>
      </c>
      <c r="K178">
        <v>259.14999999999998</v>
      </c>
      <c r="L178">
        <v>242.2</v>
      </c>
      <c r="M178">
        <v>253.51</v>
      </c>
      <c r="N178">
        <v>29031800</v>
      </c>
      <c r="O178">
        <v>246.55</v>
      </c>
      <c r="Q178" s="5">
        <v>40336</v>
      </c>
      <c r="R178">
        <v>107.2</v>
      </c>
      <c r="S178">
        <v>109.75</v>
      </c>
      <c r="T178">
        <v>104.65</v>
      </c>
      <c r="U178">
        <v>109.68</v>
      </c>
      <c r="V178">
        <v>284485100</v>
      </c>
      <c r="W178">
        <v>102</v>
      </c>
    </row>
    <row r="179" spans="1:23" x14ac:dyDescent="0.3">
      <c r="A179" s="5">
        <v>40330</v>
      </c>
      <c r="B179">
        <v>25.53</v>
      </c>
      <c r="C179">
        <v>26.93</v>
      </c>
      <c r="D179">
        <v>25.52</v>
      </c>
      <c r="E179">
        <v>25.79</v>
      </c>
      <c r="F179">
        <v>74885100</v>
      </c>
      <c r="G179">
        <v>23.62</v>
      </c>
      <c r="I179" s="5">
        <v>40330</v>
      </c>
      <c r="J179">
        <v>259.69</v>
      </c>
      <c r="K179">
        <v>265.94</v>
      </c>
      <c r="L179">
        <v>254.63</v>
      </c>
      <c r="M179">
        <v>255.96</v>
      </c>
      <c r="N179">
        <v>26548500</v>
      </c>
      <c r="O179">
        <v>248.93</v>
      </c>
      <c r="Q179" s="5">
        <v>40330</v>
      </c>
      <c r="R179">
        <v>108.35</v>
      </c>
      <c r="S179">
        <v>111.06</v>
      </c>
      <c r="T179">
        <v>106.46</v>
      </c>
      <c r="U179">
        <v>106.82</v>
      </c>
      <c r="V179">
        <v>285811700</v>
      </c>
      <c r="W179">
        <v>99.34</v>
      </c>
    </row>
    <row r="180" spans="1:23" x14ac:dyDescent="0.3">
      <c r="A180" s="5">
        <v>40322</v>
      </c>
      <c r="B180">
        <v>26.85</v>
      </c>
      <c r="C180">
        <v>26.86</v>
      </c>
      <c r="D180">
        <v>24.56</v>
      </c>
      <c r="E180">
        <v>25.8</v>
      </c>
      <c r="F180">
        <v>110539900</v>
      </c>
      <c r="G180">
        <v>23.63</v>
      </c>
      <c r="I180" s="5">
        <v>40322</v>
      </c>
      <c r="J180">
        <v>247.28</v>
      </c>
      <c r="K180">
        <v>259.39999999999998</v>
      </c>
      <c r="L180">
        <v>237.16</v>
      </c>
      <c r="M180">
        <v>256.88</v>
      </c>
      <c r="N180">
        <v>29534200</v>
      </c>
      <c r="O180">
        <v>249.83</v>
      </c>
      <c r="Q180" s="5">
        <v>40322</v>
      </c>
      <c r="R180">
        <v>108.52</v>
      </c>
      <c r="S180">
        <v>110.8</v>
      </c>
      <c r="T180">
        <v>104.38</v>
      </c>
      <c r="U180">
        <v>109.37</v>
      </c>
      <c r="V180">
        <v>322970300</v>
      </c>
      <c r="W180">
        <v>101.71</v>
      </c>
    </row>
    <row r="181" spans="1:23" x14ac:dyDescent="0.3">
      <c r="A181" s="5">
        <v>40315</v>
      </c>
      <c r="B181">
        <v>29.12</v>
      </c>
      <c r="C181">
        <v>29.23</v>
      </c>
      <c r="D181">
        <v>26.44</v>
      </c>
      <c r="E181">
        <v>26.84</v>
      </c>
      <c r="F181">
        <v>73215600</v>
      </c>
      <c r="G181">
        <v>24.58</v>
      </c>
      <c r="I181" s="5">
        <v>40315</v>
      </c>
      <c r="J181">
        <v>254.7</v>
      </c>
      <c r="K181">
        <v>258.55</v>
      </c>
      <c r="L181">
        <v>231.35</v>
      </c>
      <c r="M181">
        <v>242.32</v>
      </c>
      <c r="N181">
        <v>36271700</v>
      </c>
      <c r="O181">
        <v>235.67</v>
      </c>
      <c r="Q181" s="5">
        <v>40315</v>
      </c>
      <c r="R181">
        <v>114.2</v>
      </c>
      <c r="S181">
        <v>115.22</v>
      </c>
      <c r="T181">
        <v>105.36</v>
      </c>
      <c r="U181">
        <v>109.11</v>
      </c>
      <c r="V181">
        <v>422473400</v>
      </c>
      <c r="W181">
        <v>101.47</v>
      </c>
    </row>
    <row r="182" spans="1:23" x14ac:dyDescent="0.3">
      <c r="A182" s="5">
        <v>40308</v>
      </c>
      <c r="B182">
        <v>29.01</v>
      </c>
      <c r="C182">
        <v>29.73</v>
      </c>
      <c r="D182">
        <v>28.57</v>
      </c>
      <c r="E182">
        <v>28.93</v>
      </c>
      <c r="F182">
        <v>61222400</v>
      </c>
      <c r="G182">
        <v>26.38</v>
      </c>
      <c r="I182" s="5">
        <v>40308</v>
      </c>
      <c r="J182">
        <v>250.25</v>
      </c>
      <c r="K182">
        <v>265</v>
      </c>
      <c r="L182">
        <v>248.53</v>
      </c>
      <c r="M182">
        <v>253.82</v>
      </c>
      <c r="N182">
        <v>27476200</v>
      </c>
      <c r="O182">
        <v>246.85</v>
      </c>
      <c r="Q182" s="5">
        <v>40308</v>
      </c>
      <c r="R182">
        <v>115.81</v>
      </c>
      <c r="S182">
        <v>117.68</v>
      </c>
      <c r="T182">
        <v>112.87</v>
      </c>
      <c r="U182">
        <v>113.89</v>
      </c>
      <c r="V182">
        <v>305934000</v>
      </c>
      <c r="W182">
        <v>105.91</v>
      </c>
    </row>
    <row r="183" spans="1:23" x14ac:dyDescent="0.3">
      <c r="A183" s="5">
        <v>40301</v>
      </c>
      <c r="B183">
        <v>30.67</v>
      </c>
      <c r="C183">
        <v>31.06</v>
      </c>
      <c r="D183">
        <v>27.32</v>
      </c>
      <c r="E183">
        <v>28.21</v>
      </c>
      <c r="F183">
        <v>99048000</v>
      </c>
      <c r="G183">
        <v>25.72</v>
      </c>
      <c r="I183" s="5">
        <v>40301</v>
      </c>
      <c r="J183">
        <v>263.83999999999997</v>
      </c>
      <c r="K183">
        <v>267.88</v>
      </c>
      <c r="L183">
        <v>199.25</v>
      </c>
      <c r="M183">
        <v>235.86</v>
      </c>
      <c r="N183">
        <v>35879600</v>
      </c>
      <c r="O183">
        <v>229.39</v>
      </c>
      <c r="Q183" s="5">
        <v>40301</v>
      </c>
      <c r="R183">
        <v>119.38</v>
      </c>
      <c r="S183">
        <v>120.68</v>
      </c>
      <c r="T183">
        <v>105</v>
      </c>
      <c r="U183">
        <v>111.26</v>
      </c>
      <c r="V183">
        <v>431397900</v>
      </c>
      <c r="W183">
        <v>103.47</v>
      </c>
    </row>
    <row r="184" spans="1:23" x14ac:dyDescent="0.3">
      <c r="A184" s="5">
        <v>40294</v>
      </c>
      <c r="B184">
        <v>31</v>
      </c>
      <c r="C184">
        <v>31.43</v>
      </c>
      <c r="D184">
        <v>30.52</v>
      </c>
      <c r="E184">
        <v>30.54</v>
      </c>
      <c r="F184">
        <v>62563600</v>
      </c>
      <c r="G184">
        <v>27.85</v>
      </c>
      <c r="I184" s="5">
        <v>40294</v>
      </c>
      <c r="J184">
        <v>271.88</v>
      </c>
      <c r="K184">
        <v>272.45999999999998</v>
      </c>
      <c r="L184">
        <v>256.41000000000003</v>
      </c>
      <c r="M184">
        <v>261.08999999999997</v>
      </c>
      <c r="N184">
        <v>21772200</v>
      </c>
      <c r="O184">
        <v>253.92</v>
      </c>
      <c r="Q184" s="5">
        <v>40294</v>
      </c>
      <c r="R184">
        <v>121.85</v>
      </c>
      <c r="S184">
        <v>122.12</v>
      </c>
      <c r="T184">
        <v>118.25</v>
      </c>
      <c r="U184">
        <v>118.81</v>
      </c>
      <c r="V184">
        <v>252752100</v>
      </c>
      <c r="W184">
        <v>110.49</v>
      </c>
    </row>
    <row r="185" spans="1:23" x14ac:dyDescent="0.3">
      <c r="A185" s="5">
        <v>40287</v>
      </c>
      <c r="B185">
        <v>30.77</v>
      </c>
      <c r="C185">
        <v>31.58</v>
      </c>
      <c r="D185">
        <v>30.65</v>
      </c>
      <c r="E185">
        <v>30.96</v>
      </c>
      <c r="F185">
        <v>76825400</v>
      </c>
      <c r="G185">
        <v>28.23</v>
      </c>
      <c r="I185" s="5">
        <v>40287</v>
      </c>
      <c r="J185">
        <v>247.03</v>
      </c>
      <c r="K185">
        <v>272.18</v>
      </c>
      <c r="L185">
        <v>241.77</v>
      </c>
      <c r="M185">
        <v>270.83</v>
      </c>
      <c r="N185">
        <v>27700100</v>
      </c>
      <c r="O185">
        <v>263.39999999999998</v>
      </c>
      <c r="Q185" s="5">
        <v>40287</v>
      </c>
      <c r="R185">
        <v>119.01</v>
      </c>
      <c r="S185">
        <v>121.86</v>
      </c>
      <c r="T185">
        <v>118.47</v>
      </c>
      <c r="U185">
        <v>121.81</v>
      </c>
      <c r="V185">
        <v>172252300</v>
      </c>
      <c r="W185">
        <v>113.28</v>
      </c>
    </row>
    <row r="186" spans="1:23" x14ac:dyDescent="0.3">
      <c r="A186" s="5">
        <v>40280</v>
      </c>
      <c r="B186">
        <v>30.25</v>
      </c>
      <c r="C186">
        <v>31</v>
      </c>
      <c r="D186">
        <v>30.13</v>
      </c>
      <c r="E186">
        <v>30.67</v>
      </c>
      <c r="F186">
        <v>57766600</v>
      </c>
      <c r="G186">
        <v>27.97</v>
      </c>
      <c r="I186" s="5">
        <v>40280</v>
      </c>
      <c r="J186">
        <v>242.2</v>
      </c>
      <c r="K186">
        <v>251.14</v>
      </c>
      <c r="L186">
        <v>241.11</v>
      </c>
      <c r="M186">
        <v>247.4</v>
      </c>
      <c r="N186">
        <v>15504600</v>
      </c>
      <c r="O186">
        <v>240.61</v>
      </c>
      <c r="Q186" s="5">
        <v>40280</v>
      </c>
      <c r="R186">
        <v>119.7</v>
      </c>
      <c r="S186">
        <v>121.57</v>
      </c>
      <c r="T186">
        <v>118.75</v>
      </c>
      <c r="U186">
        <v>119.36</v>
      </c>
      <c r="V186">
        <v>181666700</v>
      </c>
      <c r="W186">
        <v>111</v>
      </c>
    </row>
    <row r="187" spans="1:23" x14ac:dyDescent="0.3">
      <c r="A187" s="5">
        <v>40273</v>
      </c>
      <c r="B187">
        <v>29.13</v>
      </c>
      <c r="C187">
        <v>30.41</v>
      </c>
      <c r="D187">
        <v>28.98</v>
      </c>
      <c r="E187">
        <v>30.34</v>
      </c>
      <c r="F187">
        <v>51696600</v>
      </c>
      <c r="G187">
        <v>27.66</v>
      </c>
      <c r="I187" s="5">
        <v>40273</v>
      </c>
      <c r="J187">
        <v>234.98</v>
      </c>
      <c r="K187">
        <v>241.92</v>
      </c>
      <c r="L187">
        <v>234.77</v>
      </c>
      <c r="M187">
        <v>241.79</v>
      </c>
      <c r="N187">
        <v>19051400</v>
      </c>
      <c r="O187">
        <v>235.15</v>
      </c>
      <c r="Q187" s="5">
        <v>40273</v>
      </c>
      <c r="R187">
        <v>118.25</v>
      </c>
      <c r="S187">
        <v>119.6</v>
      </c>
      <c r="T187">
        <v>117.6</v>
      </c>
      <c r="U187">
        <v>119.55</v>
      </c>
      <c r="V187">
        <v>138503700</v>
      </c>
      <c r="W187">
        <v>111.18</v>
      </c>
    </row>
    <row r="188" spans="1:23" x14ac:dyDescent="0.3">
      <c r="A188" s="5">
        <v>40266</v>
      </c>
      <c r="B188">
        <v>29.71</v>
      </c>
      <c r="C188">
        <v>29.86</v>
      </c>
      <c r="D188">
        <v>28.62</v>
      </c>
      <c r="E188">
        <v>29.16</v>
      </c>
      <c r="F188">
        <v>51704700</v>
      </c>
      <c r="G188">
        <v>26.59</v>
      </c>
      <c r="I188" s="5">
        <v>40266</v>
      </c>
      <c r="J188">
        <v>233</v>
      </c>
      <c r="K188">
        <v>238.73</v>
      </c>
      <c r="L188">
        <v>231.62</v>
      </c>
      <c r="M188">
        <v>235.97</v>
      </c>
      <c r="N188">
        <v>18766600</v>
      </c>
      <c r="O188">
        <v>229.49</v>
      </c>
      <c r="Q188" s="5">
        <v>40266</v>
      </c>
      <c r="R188">
        <v>117.17</v>
      </c>
      <c r="S188">
        <v>118.25</v>
      </c>
      <c r="T188">
        <v>116.61</v>
      </c>
      <c r="U188">
        <v>117.8</v>
      </c>
      <c r="V188">
        <v>150644900</v>
      </c>
      <c r="W188">
        <v>109.55</v>
      </c>
    </row>
    <row r="189" spans="1:23" x14ac:dyDescent="0.3">
      <c r="A189" s="5">
        <v>40259</v>
      </c>
      <c r="B189">
        <v>29.5</v>
      </c>
      <c r="C189">
        <v>30.57</v>
      </c>
      <c r="D189">
        <v>29.39</v>
      </c>
      <c r="E189">
        <v>29.66</v>
      </c>
      <c r="F189">
        <v>48499300</v>
      </c>
      <c r="G189">
        <v>27.04</v>
      </c>
      <c r="I189" s="5">
        <v>40259</v>
      </c>
      <c r="J189">
        <v>220.47</v>
      </c>
      <c r="K189">
        <v>231.95</v>
      </c>
      <c r="L189">
        <v>220.15</v>
      </c>
      <c r="M189">
        <v>230.9</v>
      </c>
      <c r="N189">
        <v>20284200</v>
      </c>
      <c r="O189">
        <v>224.56</v>
      </c>
      <c r="Q189" s="5">
        <v>40259</v>
      </c>
      <c r="R189">
        <v>115.31</v>
      </c>
      <c r="S189">
        <v>118.17</v>
      </c>
      <c r="T189">
        <v>115.24</v>
      </c>
      <c r="U189">
        <v>116.58</v>
      </c>
      <c r="V189">
        <v>198539300</v>
      </c>
      <c r="W189">
        <v>108.42</v>
      </c>
    </row>
    <row r="190" spans="1:23" x14ac:dyDescent="0.3">
      <c r="A190" s="5">
        <v>40252</v>
      </c>
      <c r="B190">
        <v>29.18</v>
      </c>
      <c r="C190">
        <v>29.9</v>
      </c>
      <c r="D190">
        <v>29.01</v>
      </c>
      <c r="E190">
        <v>29.59</v>
      </c>
      <c r="F190">
        <v>49959700</v>
      </c>
      <c r="G190">
        <v>26.98</v>
      </c>
      <c r="I190" s="5">
        <v>40252</v>
      </c>
      <c r="J190">
        <v>225.38</v>
      </c>
      <c r="K190">
        <v>226.45</v>
      </c>
      <c r="L190">
        <v>220.25</v>
      </c>
      <c r="M190">
        <v>222.25</v>
      </c>
      <c r="N190">
        <v>16378000</v>
      </c>
      <c r="O190">
        <v>216.15</v>
      </c>
      <c r="Q190" s="5">
        <v>40252</v>
      </c>
      <c r="R190">
        <v>115.26</v>
      </c>
      <c r="S190">
        <v>117.48</v>
      </c>
      <c r="T190">
        <v>114.6</v>
      </c>
      <c r="U190">
        <v>115.97</v>
      </c>
      <c r="V190">
        <v>183205300</v>
      </c>
      <c r="W190">
        <v>107.85</v>
      </c>
    </row>
    <row r="191" spans="1:23" x14ac:dyDescent="0.3">
      <c r="A191" s="5">
        <v>40245</v>
      </c>
      <c r="B191">
        <v>28.52</v>
      </c>
      <c r="C191">
        <v>29.38</v>
      </c>
      <c r="D191">
        <v>28.5</v>
      </c>
      <c r="E191">
        <v>29.27</v>
      </c>
      <c r="F191">
        <v>40325400</v>
      </c>
      <c r="G191">
        <v>26.69</v>
      </c>
      <c r="I191" s="5">
        <v>40245</v>
      </c>
      <c r="J191">
        <v>220.01</v>
      </c>
      <c r="K191">
        <v>227.73</v>
      </c>
      <c r="L191">
        <v>217.89</v>
      </c>
      <c r="M191">
        <v>226.6</v>
      </c>
      <c r="N191">
        <v>19774200</v>
      </c>
      <c r="O191">
        <v>220.38</v>
      </c>
      <c r="Q191" s="5">
        <v>40245</v>
      </c>
      <c r="R191">
        <v>114.26</v>
      </c>
      <c r="S191">
        <v>115.97</v>
      </c>
      <c r="T191">
        <v>113.87</v>
      </c>
      <c r="U191">
        <v>115.46</v>
      </c>
      <c r="V191">
        <v>155628500</v>
      </c>
      <c r="W191">
        <v>106.93</v>
      </c>
    </row>
    <row r="192" spans="1:23" x14ac:dyDescent="0.3">
      <c r="A192" s="5">
        <v>40238</v>
      </c>
      <c r="B192">
        <v>28.77</v>
      </c>
      <c r="C192">
        <v>29.3</v>
      </c>
      <c r="D192">
        <v>28.24</v>
      </c>
      <c r="E192">
        <v>28.59</v>
      </c>
      <c r="F192">
        <v>56852700</v>
      </c>
      <c r="G192">
        <v>26.07</v>
      </c>
      <c r="I192" s="5">
        <v>40238</v>
      </c>
      <c r="J192">
        <v>205.75</v>
      </c>
      <c r="K192">
        <v>219.7</v>
      </c>
      <c r="L192">
        <v>205.45</v>
      </c>
      <c r="M192">
        <v>218.95</v>
      </c>
      <c r="N192">
        <v>19673900</v>
      </c>
      <c r="O192">
        <v>212.94</v>
      </c>
      <c r="Q192" s="5">
        <v>40238</v>
      </c>
      <c r="R192">
        <v>111.2</v>
      </c>
      <c r="S192">
        <v>114.34</v>
      </c>
      <c r="T192">
        <v>111.17</v>
      </c>
      <c r="U192">
        <v>114.25</v>
      </c>
      <c r="V192">
        <v>154275200</v>
      </c>
      <c r="W192">
        <v>105.81</v>
      </c>
    </row>
    <row r="193" spans="1:23" x14ac:dyDescent="0.3">
      <c r="A193" s="5">
        <v>40231</v>
      </c>
      <c r="B193">
        <v>28.84</v>
      </c>
      <c r="C193">
        <v>28.94</v>
      </c>
      <c r="D193">
        <v>28.02</v>
      </c>
      <c r="E193">
        <v>28.67</v>
      </c>
      <c r="F193">
        <v>44249000</v>
      </c>
      <c r="G193">
        <v>26.14</v>
      </c>
      <c r="I193" s="5">
        <v>40231</v>
      </c>
      <c r="J193">
        <v>202.34</v>
      </c>
      <c r="K193">
        <v>205.17</v>
      </c>
      <c r="L193">
        <v>195.71</v>
      </c>
      <c r="M193">
        <v>204.62</v>
      </c>
      <c r="N193">
        <v>18562900</v>
      </c>
      <c r="O193">
        <v>199</v>
      </c>
      <c r="Q193" s="5">
        <v>40231</v>
      </c>
      <c r="R193">
        <v>111.55</v>
      </c>
      <c r="S193">
        <v>111.58</v>
      </c>
      <c r="T193">
        <v>108.94</v>
      </c>
      <c r="U193">
        <v>110.74</v>
      </c>
      <c r="V193">
        <v>189883700</v>
      </c>
      <c r="W193">
        <v>102.56</v>
      </c>
    </row>
    <row r="194" spans="1:23" x14ac:dyDescent="0.3">
      <c r="A194" s="5">
        <v>40225</v>
      </c>
      <c r="B194">
        <v>28.13</v>
      </c>
      <c r="C194">
        <v>29.03</v>
      </c>
      <c r="D194">
        <v>28.02</v>
      </c>
      <c r="E194">
        <v>28.77</v>
      </c>
      <c r="F194">
        <v>46281700</v>
      </c>
      <c r="G194">
        <v>26.23</v>
      </c>
      <c r="I194" s="5">
        <v>40225</v>
      </c>
      <c r="J194">
        <v>201.94</v>
      </c>
      <c r="K194">
        <v>204.31</v>
      </c>
      <c r="L194">
        <v>200.86</v>
      </c>
      <c r="M194">
        <v>201.67</v>
      </c>
      <c r="N194">
        <v>16235900</v>
      </c>
      <c r="O194">
        <v>196.13</v>
      </c>
      <c r="Q194" s="5">
        <v>40225</v>
      </c>
      <c r="R194">
        <v>108.86</v>
      </c>
      <c r="S194">
        <v>111.57</v>
      </c>
      <c r="T194">
        <v>107.82</v>
      </c>
      <c r="U194">
        <v>111.14</v>
      </c>
      <c r="V194">
        <v>186139000</v>
      </c>
      <c r="W194">
        <v>102.93</v>
      </c>
    </row>
    <row r="195" spans="1:23" x14ac:dyDescent="0.3">
      <c r="A195" s="5">
        <v>40217</v>
      </c>
      <c r="B195">
        <v>28.01</v>
      </c>
      <c r="C195">
        <v>28.4</v>
      </c>
      <c r="D195">
        <v>27.57</v>
      </c>
      <c r="E195">
        <v>27.93</v>
      </c>
      <c r="F195">
        <v>61543700</v>
      </c>
      <c r="G195">
        <v>25.35</v>
      </c>
      <c r="I195" s="5">
        <v>40217</v>
      </c>
      <c r="J195">
        <v>195.69</v>
      </c>
      <c r="K195">
        <v>201.64</v>
      </c>
      <c r="L195">
        <v>194</v>
      </c>
      <c r="M195">
        <v>200.38</v>
      </c>
      <c r="N195">
        <v>19195200</v>
      </c>
      <c r="O195">
        <v>194.88</v>
      </c>
      <c r="Q195" s="5">
        <v>40217</v>
      </c>
      <c r="R195">
        <v>106.74</v>
      </c>
      <c r="S195">
        <v>108.25</v>
      </c>
      <c r="T195">
        <v>105.81</v>
      </c>
      <c r="U195">
        <v>108.04</v>
      </c>
      <c r="V195">
        <v>266142500</v>
      </c>
      <c r="W195">
        <v>100.06</v>
      </c>
    </row>
    <row r="196" spans="1:23" x14ac:dyDescent="0.3">
      <c r="A196" s="5">
        <v>40210</v>
      </c>
      <c r="B196">
        <v>28.39</v>
      </c>
      <c r="C196">
        <v>28.79</v>
      </c>
      <c r="D196">
        <v>27.57</v>
      </c>
      <c r="E196">
        <v>28.02</v>
      </c>
      <c r="F196">
        <v>72110500</v>
      </c>
      <c r="G196">
        <v>25.43</v>
      </c>
      <c r="I196" s="5">
        <v>40210</v>
      </c>
      <c r="J196">
        <v>192.37</v>
      </c>
      <c r="K196">
        <v>200.2</v>
      </c>
      <c r="L196">
        <v>190.85</v>
      </c>
      <c r="M196">
        <v>195.46</v>
      </c>
      <c r="N196">
        <v>26225000</v>
      </c>
      <c r="O196">
        <v>190.1</v>
      </c>
      <c r="Q196" s="5">
        <v>40210</v>
      </c>
      <c r="R196">
        <v>108.15</v>
      </c>
      <c r="S196">
        <v>110.59</v>
      </c>
      <c r="T196">
        <v>104.58</v>
      </c>
      <c r="U196">
        <v>106.66</v>
      </c>
      <c r="V196">
        <v>285445000</v>
      </c>
      <c r="W196">
        <v>98.78</v>
      </c>
    </row>
    <row r="197" spans="1:23" x14ac:dyDescent="0.3">
      <c r="A197" s="5">
        <v>40203</v>
      </c>
      <c r="B197">
        <v>29.24</v>
      </c>
      <c r="C197">
        <v>29.92</v>
      </c>
      <c r="D197">
        <v>27.66</v>
      </c>
      <c r="E197">
        <v>28.18</v>
      </c>
      <c r="F197">
        <v>101072900</v>
      </c>
      <c r="G197">
        <v>25.58</v>
      </c>
      <c r="I197" s="5">
        <v>40203</v>
      </c>
      <c r="J197">
        <v>202.51</v>
      </c>
      <c r="K197">
        <v>213.71</v>
      </c>
      <c r="L197">
        <v>190.25</v>
      </c>
      <c r="M197">
        <v>192.06</v>
      </c>
      <c r="N197">
        <v>50534500</v>
      </c>
      <c r="O197">
        <v>186.79</v>
      </c>
      <c r="Q197" s="5">
        <v>40203</v>
      </c>
      <c r="R197">
        <v>110.21</v>
      </c>
      <c r="S197">
        <v>110.47</v>
      </c>
      <c r="T197">
        <v>107.22</v>
      </c>
      <c r="U197">
        <v>107.39</v>
      </c>
      <c r="V197">
        <v>259350300</v>
      </c>
      <c r="W197">
        <v>99.46</v>
      </c>
    </row>
    <row r="198" spans="1:23" x14ac:dyDescent="0.3">
      <c r="A198" s="5">
        <v>40197</v>
      </c>
      <c r="B198">
        <v>30.75</v>
      </c>
      <c r="C198">
        <v>31.24</v>
      </c>
      <c r="D198">
        <v>28.84</v>
      </c>
      <c r="E198">
        <v>28.96</v>
      </c>
      <c r="F198">
        <v>69129100</v>
      </c>
      <c r="G198">
        <v>26.28</v>
      </c>
      <c r="I198" s="5">
        <v>40197</v>
      </c>
      <c r="J198">
        <v>208.33</v>
      </c>
      <c r="K198">
        <v>215.55</v>
      </c>
      <c r="L198">
        <v>197.16</v>
      </c>
      <c r="M198">
        <v>197.75</v>
      </c>
      <c r="N198">
        <v>25286400</v>
      </c>
      <c r="O198">
        <v>192.32</v>
      </c>
      <c r="Q198" s="5">
        <v>40197</v>
      </c>
      <c r="R198">
        <v>113.62</v>
      </c>
      <c r="S198">
        <v>115.13</v>
      </c>
      <c r="T198">
        <v>109.09</v>
      </c>
      <c r="U198">
        <v>109.21</v>
      </c>
      <c r="V198">
        <v>261616200</v>
      </c>
      <c r="W198">
        <v>101.15</v>
      </c>
    </row>
    <row r="199" spans="1:23" x14ac:dyDescent="0.3">
      <c r="A199" s="5">
        <v>40189</v>
      </c>
      <c r="B199">
        <v>30.71</v>
      </c>
      <c r="C199">
        <v>31.24</v>
      </c>
      <c r="D199">
        <v>29.91</v>
      </c>
      <c r="E199">
        <v>30.86</v>
      </c>
      <c r="F199">
        <v>65934300</v>
      </c>
      <c r="G199">
        <v>28.01</v>
      </c>
      <c r="I199" s="5">
        <v>40189</v>
      </c>
      <c r="J199">
        <v>212.8</v>
      </c>
      <c r="K199">
        <v>213</v>
      </c>
      <c r="L199">
        <v>204.1</v>
      </c>
      <c r="M199">
        <v>205.93</v>
      </c>
      <c r="N199">
        <v>19211000</v>
      </c>
      <c r="O199">
        <v>200.28</v>
      </c>
      <c r="Q199" s="5">
        <v>40189</v>
      </c>
      <c r="R199">
        <v>115.08</v>
      </c>
      <c r="S199">
        <v>115.14</v>
      </c>
      <c r="T199">
        <v>113.2</v>
      </c>
      <c r="U199">
        <v>113.64</v>
      </c>
      <c r="V199">
        <v>151906600</v>
      </c>
      <c r="W199">
        <v>105.25</v>
      </c>
    </row>
    <row r="200" spans="1:23" x14ac:dyDescent="0.3">
      <c r="A200" s="5">
        <v>40182</v>
      </c>
      <c r="B200">
        <v>30.62</v>
      </c>
      <c r="C200">
        <v>31.1</v>
      </c>
      <c r="D200">
        <v>30.19</v>
      </c>
      <c r="E200">
        <v>30.66</v>
      </c>
      <c r="F200">
        <v>49619600</v>
      </c>
      <c r="G200">
        <v>27.83</v>
      </c>
      <c r="I200" s="5">
        <v>40182</v>
      </c>
      <c r="J200">
        <v>213.43</v>
      </c>
      <c r="K200">
        <v>215.59</v>
      </c>
      <c r="L200">
        <v>209.05</v>
      </c>
      <c r="M200">
        <v>211.98</v>
      </c>
      <c r="N200">
        <v>18375200</v>
      </c>
      <c r="O200">
        <v>206.16</v>
      </c>
      <c r="Q200" s="5">
        <v>40182</v>
      </c>
      <c r="R200">
        <v>112.37</v>
      </c>
      <c r="S200">
        <v>114.62</v>
      </c>
      <c r="T200">
        <v>111.51</v>
      </c>
      <c r="U200">
        <v>114.57</v>
      </c>
      <c r="V200">
        <v>120818500</v>
      </c>
      <c r="W200">
        <v>106.11</v>
      </c>
    </row>
    <row r="201" spans="1:23" x14ac:dyDescent="0.3">
      <c r="A201" s="5">
        <v>40175</v>
      </c>
      <c r="B201">
        <v>31</v>
      </c>
      <c r="C201">
        <v>31.5</v>
      </c>
      <c r="D201">
        <v>30.48</v>
      </c>
      <c r="E201">
        <v>30.48</v>
      </c>
      <c r="F201">
        <v>32259000</v>
      </c>
      <c r="G201">
        <v>27.66</v>
      </c>
      <c r="I201" s="5">
        <v>40175</v>
      </c>
      <c r="J201">
        <v>211.72</v>
      </c>
      <c r="K201">
        <v>213.95</v>
      </c>
      <c r="L201">
        <v>208.31</v>
      </c>
      <c r="M201">
        <v>210.73</v>
      </c>
      <c r="N201">
        <v>16555900</v>
      </c>
      <c r="O201">
        <v>204.95</v>
      </c>
      <c r="Q201" s="5">
        <v>40175</v>
      </c>
      <c r="R201">
        <v>112.9</v>
      </c>
      <c r="S201">
        <v>113.03</v>
      </c>
      <c r="T201">
        <v>111.39</v>
      </c>
      <c r="U201">
        <v>111.44</v>
      </c>
      <c r="V201">
        <v>82964300</v>
      </c>
      <c r="W201">
        <v>103.21</v>
      </c>
    </row>
    <row r="202" spans="1:23" x14ac:dyDescent="0.3">
      <c r="A202" s="5">
        <v>40168</v>
      </c>
      <c r="B202">
        <v>30.4</v>
      </c>
      <c r="C202">
        <v>31</v>
      </c>
      <c r="D202">
        <v>30.37</v>
      </c>
      <c r="E202">
        <v>31</v>
      </c>
      <c r="F202">
        <v>28974100</v>
      </c>
      <c r="G202">
        <v>28.13</v>
      </c>
      <c r="I202" s="5">
        <v>40168</v>
      </c>
      <c r="J202">
        <v>196.05</v>
      </c>
      <c r="K202">
        <v>209.35</v>
      </c>
      <c r="L202">
        <v>195.67</v>
      </c>
      <c r="M202">
        <v>209.04</v>
      </c>
      <c r="N202">
        <v>16141400</v>
      </c>
      <c r="O202">
        <v>203.3</v>
      </c>
      <c r="Q202" s="5">
        <v>40168</v>
      </c>
      <c r="R202">
        <v>110.76</v>
      </c>
      <c r="S202">
        <v>112.6</v>
      </c>
      <c r="T202">
        <v>110.76</v>
      </c>
      <c r="U202">
        <v>112.48</v>
      </c>
      <c r="V202">
        <v>90301900</v>
      </c>
      <c r="W202">
        <v>104.17</v>
      </c>
    </row>
    <row r="203" spans="1:23" x14ac:dyDescent="0.3">
      <c r="A203" s="5">
        <v>40161</v>
      </c>
      <c r="B203">
        <v>29.91</v>
      </c>
      <c r="C203">
        <v>30.45</v>
      </c>
      <c r="D203">
        <v>29.57</v>
      </c>
      <c r="E203">
        <v>30.36</v>
      </c>
      <c r="F203">
        <v>55534200</v>
      </c>
      <c r="G203">
        <v>27.55</v>
      </c>
      <c r="I203" s="5">
        <v>40161</v>
      </c>
      <c r="J203">
        <v>195.37</v>
      </c>
      <c r="K203">
        <v>197.51</v>
      </c>
      <c r="L203">
        <v>191</v>
      </c>
      <c r="M203">
        <v>195.43</v>
      </c>
      <c r="N203">
        <v>16184600</v>
      </c>
      <c r="O203">
        <v>190.07</v>
      </c>
      <c r="Q203" s="5">
        <v>40161</v>
      </c>
      <c r="R203">
        <v>111.87</v>
      </c>
      <c r="S203">
        <v>112.13</v>
      </c>
      <c r="T203">
        <v>109.28</v>
      </c>
      <c r="U203">
        <v>110.21</v>
      </c>
      <c r="V203">
        <v>148177900</v>
      </c>
      <c r="W203">
        <v>102.07</v>
      </c>
    </row>
    <row r="204" spans="1:23" x14ac:dyDescent="0.3">
      <c r="A204" s="5">
        <v>40154</v>
      </c>
      <c r="B204">
        <v>29.78</v>
      </c>
      <c r="C204">
        <v>30.08</v>
      </c>
      <c r="D204">
        <v>29.25</v>
      </c>
      <c r="E204">
        <v>29.85</v>
      </c>
      <c r="F204">
        <v>41976500</v>
      </c>
      <c r="G204">
        <v>27.09</v>
      </c>
      <c r="I204" s="5">
        <v>40154</v>
      </c>
      <c r="J204">
        <v>193.32</v>
      </c>
      <c r="K204">
        <v>199.7</v>
      </c>
      <c r="L204">
        <v>188.68</v>
      </c>
      <c r="M204">
        <v>194.67</v>
      </c>
      <c r="N204">
        <v>21495600</v>
      </c>
      <c r="O204">
        <v>189.33</v>
      </c>
      <c r="Q204" s="5">
        <v>40154</v>
      </c>
      <c r="R204">
        <v>110.91</v>
      </c>
      <c r="S204">
        <v>111.53</v>
      </c>
      <c r="T204">
        <v>109.02</v>
      </c>
      <c r="U204">
        <v>111.11</v>
      </c>
      <c r="V204">
        <v>143153900</v>
      </c>
      <c r="W204">
        <v>102.35</v>
      </c>
    </row>
    <row r="205" spans="1:23" x14ac:dyDescent="0.3">
      <c r="A205" s="5">
        <v>40147</v>
      </c>
      <c r="B205">
        <v>29.15</v>
      </c>
      <c r="C205">
        <v>30.37</v>
      </c>
      <c r="D205">
        <v>29</v>
      </c>
      <c r="E205">
        <v>29.98</v>
      </c>
      <c r="F205">
        <v>46458100</v>
      </c>
      <c r="G205">
        <v>27.21</v>
      </c>
      <c r="I205" s="5">
        <v>40147</v>
      </c>
      <c r="J205">
        <v>201.11</v>
      </c>
      <c r="K205">
        <v>202.77</v>
      </c>
      <c r="L205">
        <v>190.28</v>
      </c>
      <c r="M205">
        <v>193.32</v>
      </c>
      <c r="N205">
        <v>20582000</v>
      </c>
      <c r="O205">
        <v>188.01</v>
      </c>
      <c r="Q205" s="5">
        <v>40147</v>
      </c>
      <c r="R205">
        <v>109.48</v>
      </c>
      <c r="S205">
        <v>112.38</v>
      </c>
      <c r="T205">
        <v>108.12</v>
      </c>
      <c r="U205">
        <v>111.01</v>
      </c>
      <c r="V205">
        <v>179007200</v>
      </c>
      <c r="W205">
        <v>102.26</v>
      </c>
    </row>
    <row r="206" spans="1:23" x14ac:dyDescent="0.3">
      <c r="A206" s="5">
        <v>40140</v>
      </c>
      <c r="B206">
        <v>29.84</v>
      </c>
      <c r="C206">
        <v>30.01</v>
      </c>
      <c r="D206">
        <v>28.75</v>
      </c>
      <c r="E206">
        <v>29.22</v>
      </c>
      <c r="F206">
        <v>35141300</v>
      </c>
      <c r="G206">
        <v>26.52</v>
      </c>
      <c r="I206" s="5">
        <v>40140</v>
      </c>
      <c r="J206">
        <v>203</v>
      </c>
      <c r="K206">
        <v>206</v>
      </c>
      <c r="L206">
        <v>198.37</v>
      </c>
      <c r="M206">
        <v>200.59</v>
      </c>
      <c r="N206">
        <v>12277200</v>
      </c>
      <c r="O206">
        <v>195.08</v>
      </c>
      <c r="Q206" s="5">
        <v>40140</v>
      </c>
      <c r="R206">
        <v>110.72</v>
      </c>
      <c r="S206">
        <v>111.74</v>
      </c>
      <c r="T206">
        <v>108.29</v>
      </c>
      <c r="U206">
        <v>109.57</v>
      </c>
      <c r="V206">
        <v>130499200</v>
      </c>
      <c r="W206">
        <v>100.94</v>
      </c>
    </row>
    <row r="207" spans="1:23" x14ac:dyDescent="0.3">
      <c r="A207" s="5">
        <v>40133</v>
      </c>
      <c r="B207">
        <v>29.61</v>
      </c>
      <c r="C207">
        <v>30.14</v>
      </c>
      <c r="D207">
        <v>29.37</v>
      </c>
      <c r="E207">
        <v>29.62</v>
      </c>
      <c r="F207">
        <v>56764800</v>
      </c>
      <c r="G207">
        <v>26.88</v>
      </c>
      <c r="I207" s="5">
        <v>40133</v>
      </c>
      <c r="J207">
        <v>205.48</v>
      </c>
      <c r="K207">
        <v>208</v>
      </c>
      <c r="L207">
        <v>197.76</v>
      </c>
      <c r="M207">
        <v>199.92</v>
      </c>
      <c r="N207">
        <v>15750200</v>
      </c>
      <c r="O207">
        <v>194.43</v>
      </c>
      <c r="Q207" s="5">
        <v>40133</v>
      </c>
      <c r="R207">
        <v>110.38</v>
      </c>
      <c r="S207">
        <v>111.69</v>
      </c>
      <c r="T207">
        <v>109.01</v>
      </c>
      <c r="U207">
        <v>109.43</v>
      </c>
      <c r="V207">
        <v>171494700</v>
      </c>
      <c r="W207">
        <v>100.81</v>
      </c>
    </row>
    <row r="208" spans="1:23" x14ac:dyDescent="0.3">
      <c r="A208" s="5">
        <v>40126</v>
      </c>
      <c r="B208">
        <v>28.62</v>
      </c>
      <c r="C208">
        <v>29.79</v>
      </c>
      <c r="D208">
        <v>28.53</v>
      </c>
      <c r="E208">
        <v>29.63</v>
      </c>
      <c r="F208">
        <v>56296500</v>
      </c>
      <c r="G208">
        <v>26.77</v>
      </c>
      <c r="I208" s="5">
        <v>40126</v>
      </c>
      <c r="J208">
        <v>196.94</v>
      </c>
      <c r="K208">
        <v>205</v>
      </c>
      <c r="L208">
        <v>196.26</v>
      </c>
      <c r="M208">
        <v>204.45</v>
      </c>
      <c r="N208">
        <v>14863500</v>
      </c>
      <c r="O208">
        <v>198.84</v>
      </c>
      <c r="Q208" s="5">
        <v>40126</v>
      </c>
      <c r="R208">
        <v>107.95</v>
      </c>
      <c r="S208">
        <v>110.82</v>
      </c>
      <c r="T208">
        <v>107.87</v>
      </c>
      <c r="U208">
        <v>109.62</v>
      </c>
      <c r="V208">
        <v>161793800</v>
      </c>
      <c r="W208">
        <v>100.98</v>
      </c>
    </row>
    <row r="209" spans="1:23" x14ac:dyDescent="0.3">
      <c r="A209" s="5">
        <v>40119</v>
      </c>
      <c r="B209">
        <v>27.7</v>
      </c>
      <c r="C209">
        <v>28.74</v>
      </c>
      <c r="D209">
        <v>27.41</v>
      </c>
      <c r="E209">
        <v>28.52</v>
      </c>
      <c r="F209">
        <v>53642400</v>
      </c>
      <c r="G209">
        <v>25.77</v>
      </c>
      <c r="I209" s="5">
        <v>40119</v>
      </c>
      <c r="J209">
        <v>189.8</v>
      </c>
      <c r="K209">
        <v>195.19</v>
      </c>
      <c r="L209">
        <v>185.57</v>
      </c>
      <c r="M209">
        <v>194.34</v>
      </c>
      <c r="N209">
        <v>16921100</v>
      </c>
      <c r="O209">
        <v>189.01</v>
      </c>
      <c r="Q209" s="5">
        <v>40119</v>
      </c>
      <c r="R209">
        <v>104.13</v>
      </c>
      <c r="S209">
        <v>107.4</v>
      </c>
      <c r="T209">
        <v>103.08</v>
      </c>
      <c r="U209">
        <v>107.13</v>
      </c>
      <c r="V209">
        <v>216310300</v>
      </c>
      <c r="W209">
        <v>98.69</v>
      </c>
    </row>
    <row r="210" spans="1:23" x14ac:dyDescent="0.3">
      <c r="A210" s="5">
        <v>40112</v>
      </c>
      <c r="B210">
        <v>28.13</v>
      </c>
      <c r="C210">
        <v>29.02</v>
      </c>
      <c r="D210">
        <v>27.66</v>
      </c>
      <c r="E210">
        <v>27.73</v>
      </c>
      <c r="F210">
        <v>81195000</v>
      </c>
      <c r="G210">
        <v>25.06</v>
      </c>
      <c r="I210" s="5">
        <v>40112</v>
      </c>
      <c r="J210">
        <v>203.67</v>
      </c>
      <c r="K210">
        <v>206.75</v>
      </c>
      <c r="L210">
        <v>188.17</v>
      </c>
      <c r="M210">
        <v>188.5</v>
      </c>
      <c r="N210">
        <v>23907600</v>
      </c>
      <c r="O210">
        <v>183.33</v>
      </c>
      <c r="Q210" s="5">
        <v>40112</v>
      </c>
      <c r="R210">
        <v>108.2</v>
      </c>
      <c r="S210">
        <v>109.31</v>
      </c>
      <c r="T210">
        <v>103.44</v>
      </c>
      <c r="U210">
        <v>103.56</v>
      </c>
      <c r="V210">
        <v>253566900</v>
      </c>
      <c r="W210">
        <v>95.4</v>
      </c>
    </row>
    <row r="211" spans="1:23" x14ac:dyDescent="0.3">
      <c r="A211" s="5">
        <v>40105</v>
      </c>
      <c r="B211">
        <v>26.49</v>
      </c>
      <c r="C211">
        <v>29.35</v>
      </c>
      <c r="D211">
        <v>25.94</v>
      </c>
      <c r="E211">
        <v>28.02</v>
      </c>
      <c r="F211">
        <v>101556300</v>
      </c>
      <c r="G211">
        <v>25.32</v>
      </c>
      <c r="I211" s="5">
        <v>40105</v>
      </c>
      <c r="J211">
        <v>187.85</v>
      </c>
      <c r="K211">
        <v>208.71</v>
      </c>
      <c r="L211">
        <v>185.55</v>
      </c>
      <c r="M211">
        <v>203.94</v>
      </c>
      <c r="N211">
        <v>32065500</v>
      </c>
      <c r="O211">
        <v>198.34</v>
      </c>
      <c r="Q211" s="5">
        <v>40105</v>
      </c>
      <c r="R211">
        <v>109.07</v>
      </c>
      <c r="S211">
        <v>110.31</v>
      </c>
      <c r="T211">
        <v>107.5</v>
      </c>
      <c r="U211">
        <v>108.08</v>
      </c>
      <c r="V211">
        <v>208861600</v>
      </c>
      <c r="W211">
        <v>99.56</v>
      </c>
    </row>
    <row r="212" spans="1:23" x14ac:dyDescent="0.3">
      <c r="A212" s="5">
        <v>40098</v>
      </c>
      <c r="B212">
        <v>25.66</v>
      </c>
      <c r="C212">
        <v>26.71</v>
      </c>
      <c r="D212">
        <v>25.52</v>
      </c>
      <c r="E212">
        <v>26.5</v>
      </c>
      <c r="F212">
        <v>46876200</v>
      </c>
      <c r="G212">
        <v>23.94</v>
      </c>
      <c r="I212" s="5">
        <v>40098</v>
      </c>
      <c r="J212">
        <v>191.02</v>
      </c>
      <c r="K212">
        <v>192.32</v>
      </c>
      <c r="L212">
        <v>187.84</v>
      </c>
      <c r="M212">
        <v>188.05</v>
      </c>
      <c r="N212">
        <v>12975200</v>
      </c>
      <c r="O212">
        <v>182.89</v>
      </c>
      <c r="Q212" s="5">
        <v>40098</v>
      </c>
      <c r="R212">
        <v>107.76</v>
      </c>
      <c r="S212">
        <v>109.71</v>
      </c>
      <c r="T212">
        <v>106.76</v>
      </c>
      <c r="U212">
        <v>108.89</v>
      </c>
      <c r="V212">
        <v>166617600</v>
      </c>
      <c r="W212">
        <v>100.31</v>
      </c>
    </row>
    <row r="213" spans="1:23" x14ac:dyDescent="0.3">
      <c r="A213" s="5">
        <v>40091</v>
      </c>
      <c r="B213">
        <v>24.98</v>
      </c>
      <c r="C213">
        <v>25.9</v>
      </c>
      <c r="D213">
        <v>24.52</v>
      </c>
      <c r="E213">
        <v>25.55</v>
      </c>
      <c r="F213">
        <v>49622800</v>
      </c>
      <c r="G213">
        <v>23.09</v>
      </c>
      <c r="I213" s="5">
        <v>40091</v>
      </c>
      <c r="J213">
        <v>186.2</v>
      </c>
      <c r="K213">
        <v>191.45</v>
      </c>
      <c r="L213">
        <v>184.27</v>
      </c>
      <c r="M213">
        <v>190.47</v>
      </c>
      <c r="N213">
        <v>15895500</v>
      </c>
      <c r="O213">
        <v>185.24</v>
      </c>
      <c r="Q213" s="5">
        <v>40091</v>
      </c>
      <c r="R213">
        <v>102.9</v>
      </c>
      <c r="S213">
        <v>107.26</v>
      </c>
      <c r="T213">
        <v>102.6</v>
      </c>
      <c r="U213">
        <v>107.26</v>
      </c>
      <c r="V213">
        <v>165976100</v>
      </c>
      <c r="W213">
        <v>98.81</v>
      </c>
    </row>
    <row r="214" spans="1:23" x14ac:dyDescent="0.3">
      <c r="A214" s="5">
        <v>40084</v>
      </c>
      <c r="B214">
        <v>25.6</v>
      </c>
      <c r="C214">
        <v>26.16</v>
      </c>
      <c r="D214">
        <v>24.43</v>
      </c>
      <c r="E214">
        <v>24.96</v>
      </c>
      <c r="F214">
        <v>54823900</v>
      </c>
      <c r="G214">
        <v>22.55</v>
      </c>
      <c r="I214" s="5">
        <v>40084</v>
      </c>
      <c r="J214">
        <v>183.87</v>
      </c>
      <c r="K214">
        <v>187.4</v>
      </c>
      <c r="L214">
        <v>180.7</v>
      </c>
      <c r="M214">
        <v>184.9</v>
      </c>
      <c r="N214">
        <v>16431600</v>
      </c>
      <c r="O214">
        <v>179.83</v>
      </c>
      <c r="Q214" s="5">
        <v>40084</v>
      </c>
      <c r="R214">
        <v>104.85</v>
      </c>
      <c r="S214">
        <v>107.02</v>
      </c>
      <c r="T214">
        <v>101.99</v>
      </c>
      <c r="U214">
        <v>102.49</v>
      </c>
      <c r="V214">
        <v>202598400</v>
      </c>
      <c r="W214">
        <v>94.41</v>
      </c>
    </row>
    <row r="215" spans="1:23" x14ac:dyDescent="0.3">
      <c r="A215" s="5">
        <v>40077</v>
      </c>
      <c r="B215">
        <v>25.11</v>
      </c>
      <c r="C215">
        <v>26.25</v>
      </c>
      <c r="D215">
        <v>25.1</v>
      </c>
      <c r="E215">
        <v>25.55</v>
      </c>
      <c r="F215">
        <v>51463400</v>
      </c>
      <c r="G215">
        <v>23.09</v>
      </c>
      <c r="I215" s="5">
        <v>40077</v>
      </c>
      <c r="J215">
        <v>184.29</v>
      </c>
      <c r="K215">
        <v>188.9</v>
      </c>
      <c r="L215">
        <v>181.44</v>
      </c>
      <c r="M215">
        <v>182.37</v>
      </c>
      <c r="N215">
        <v>17029600</v>
      </c>
      <c r="O215">
        <v>177.36</v>
      </c>
      <c r="Q215" s="5">
        <v>40077</v>
      </c>
      <c r="R215">
        <v>105.89</v>
      </c>
      <c r="S215">
        <v>108.03</v>
      </c>
      <c r="T215">
        <v>104.09</v>
      </c>
      <c r="U215">
        <v>104.45</v>
      </c>
      <c r="V215">
        <v>190732300</v>
      </c>
      <c r="W215">
        <v>96.22</v>
      </c>
    </row>
    <row r="216" spans="1:23" x14ac:dyDescent="0.3">
      <c r="A216" s="5">
        <v>40070</v>
      </c>
      <c r="B216">
        <v>24.65</v>
      </c>
      <c r="C216">
        <v>25.48</v>
      </c>
      <c r="D216">
        <v>24.64</v>
      </c>
      <c r="E216">
        <v>25.26</v>
      </c>
      <c r="F216">
        <v>49604900</v>
      </c>
      <c r="G216">
        <v>22.82</v>
      </c>
      <c r="I216" s="5">
        <v>40070</v>
      </c>
      <c r="J216">
        <v>170.83</v>
      </c>
      <c r="K216">
        <v>186.79</v>
      </c>
      <c r="L216">
        <v>170.25</v>
      </c>
      <c r="M216">
        <v>185.02</v>
      </c>
      <c r="N216">
        <v>20819000</v>
      </c>
      <c r="O216">
        <v>179.94</v>
      </c>
      <c r="Q216" s="5">
        <v>40070</v>
      </c>
      <c r="R216">
        <v>103.88</v>
      </c>
      <c r="S216">
        <v>108.06</v>
      </c>
      <c r="T216">
        <v>103.15</v>
      </c>
      <c r="U216">
        <v>106.72</v>
      </c>
      <c r="V216">
        <v>187153200</v>
      </c>
      <c r="W216">
        <v>98.31</v>
      </c>
    </row>
    <row r="217" spans="1:23" x14ac:dyDescent="0.3">
      <c r="A217" s="5">
        <v>40064</v>
      </c>
      <c r="B217">
        <v>24.62</v>
      </c>
      <c r="C217">
        <v>25.17</v>
      </c>
      <c r="D217">
        <v>24.41</v>
      </c>
      <c r="E217">
        <v>24.86</v>
      </c>
      <c r="F217">
        <v>51049200</v>
      </c>
      <c r="G217">
        <v>22.46</v>
      </c>
      <c r="I217" s="5">
        <v>40064</v>
      </c>
      <c r="J217">
        <v>172.98</v>
      </c>
      <c r="K217">
        <v>174.47</v>
      </c>
      <c r="L217">
        <v>169.7</v>
      </c>
      <c r="M217">
        <v>172.16</v>
      </c>
      <c r="N217">
        <v>17555600</v>
      </c>
      <c r="O217">
        <v>167.43</v>
      </c>
      <c r="Q217" s="5">
        <v>40064</v>
      </c>
      <c r="R217">
        <v>103</v>
      </c>
      <c r="S217">
        <v>105.3</v>
      </c>
      <c r="T217">
        <v>102.39</v>
      </c>
      <c r="U217">
        <v>104.77</v>
      </c>
      <c r="V217">
        <v>150696000</v>
      </c>
      <c r="W217">
        <v>96.06</v>
      </c>
    </row>
    <row r="218" spans="1:23" x14ac:dyDescent="0.3">
      <c r="A218" s="5">
        <v>40056</v>
      </c>
      <c r="B218">
        <v>24.57</v>
      </c>
      <c r="C218">
        <v>24.85</v>
      </c>
      <c r="D218">
        <v>23.76</v>
      </c>
      <c r="E218">
        <v>24.62</v>
      </c>
      <c r="F218">
        <v>46418400</v>
      </c>
      <c r="G218">
        <v>22.25</v>
      </c>
      <c r="I218" s="5">
        <v>40056</v>
      </c>
      <c r="J218">
        <v>168.16</v>
      </c>
      <c r="K218">
        <v>170.7</v>
      </c>
      <c r="L218">
        <v>164.11</v>
      </c>
      <c r="M218">
        <v>170.31</v>
      </c>
      <c r="N218">
        <v>12951400</v>
      </c>
      <c r="O218">
        <v>165.64</v>
      </c>
      <c r="Q218" s="5">
        <v>40056</v>
      </c>
      <c r="R218">
        <v>102.37</v>
      </c>
      <c r="S218">
        <v>103.24</v>
      </c>
      <c r="T218">
        <v>99.57</v>
      </c>
      <c r="U218">
        <v>102.06</v>
      </c>
      <c r="V218">
        <v>191078700</v>
      </c>
      <c r="W218">
        <v>93.57</v>
      </c>
    </row>
    <row r="219" spans="1:23" x14ac:dyDescent="0.3">
      <c r="A219" s="5">
        <v>40049</v>
      </c>
      <c r="B219">
        <v>24.41</v>
      </c>
      <c r="C219">
        <v>25.49</v>
      </c>
      <c r="D219">
        <v>24.28</v>
      </c>
      <c r="E219">
        <v>24.68</v>
      </c>
      <c r="F219">
        <v>48108700</v>
      </c>
      <c r="G219">
        <v>22.3</v>
      </c>
      <c r="I219" s="5">
        <v>40049</v>
      </c>
      <c r="J219">
        <v>170.12</v>
      </c>
      <c r="K219">
        <v>172.49</v>
      </c>
      <c r="L219">
        <v>164.83</v>
      </c>
      <c r="M219">
        <v>170.05</v>
      </c>
      <c r="N219">
        <v>13844000</v>
      </c>
      <c r="O219">
        <v>165.38</v>
      </c>
      <c r="Q219" s="5">
        <v>40049</v>
      </c>
      <c r="R219">
        <v>103.39</v>
      </c>
      <c r="S219">
        <v>104.35</v>
      </c>
      <c r="T219">
        <v>101.94</v>
      </c>
      <c r="U219">
        <v>103.38</v>
      </c>
      <c r="V219">
        <v>188892900</v>
      </c>
      <c r="W219">
        <v>94.78</v>
      </c>
    </row>
    <row r="220" spans="1:23" x14ac:dyDescent="0.3">
      <c r="A220" s="5">
        <v>40042</v>
      </c>
      <c r="B220">
        <v>23.32</v>
      </c>
      <c r="C220">
        <v>24.42</v>
      </c>
      <c r="D220">
        <v>23.23</v>
      </c>
      <c r="E220">
        <v>24.41</v>
      </c>
      <c r="F220">
        <v>46338300</v>
      </c>
      <c r="G220">
        <v>22.06</v>
      </c>
      <c r="I220" s="5">
        <v>40042</v>
      </c>
      <c r="J220">
        <v>163.55000000000001</v>
      </c>
      <c r="K220">
        <v>169.37</v>
      </c>
      <c r="L220">
        <v>159.41999999999999</v>
      </c>
      <c r="M220">
        <v>169.22</v>
      </c>
      <c r="N220">
        <v>15192200</v>
      </c>
      <c r="O220">
        <v>164.58</v>
      </c>
      <c r="Q220" s="5">
        <v>40042</v>
      </c>
      <c r="R220">
        <v>98.85</v>
      </c>
      <c r="S220">
        <v>103.13</v>
      </c>
      <c r="T220">
        <v>98.11</v>
      </c>
      <c r="U220">
        <v>102.97</v>
      </c>
      <c r="V220">
        <v>200535600</v>
      </c>
      <c r="W220">
        <v>94.41</v>
      </c>
    </row>
    <row r="221" spans="1:23" x14ac:dyDescent="0.3">
      <c r="A221" s="5">
        <v>40035</v>
      </c>
      <c r="B221">
        <v>23.46</v>
      </c>
      <c r="C221">
        <v>23.9</v>
      </c>
      <c r="D221">
        <v>23.03</v>
      </c>
      <c r="E221">
        <v>23.69</v>
      </c>
      <c r="F221">
        <v>43226900</v>
      </c>
      <c r="G221">
        <v>21.29</v>
      </c>
      <c r="I221" s="5">
        <v>40035</v>
      </c>
      <c r="J221">
        <v>165.66</v>
      </c>
      <c r="K221">
        <v>168.67</v>
      </c>
      <c r="L221">
        <v>161.88</v>
      </c>
      <c r="M221">
        <v>166.78</v>
      </c>
      <c r="N221">
        <v>13189300</v>
      </c>
      <c r="O221">
        <v>162.19999999999999</v>
      </c>
      <c r="Q221" s="5">
        <v>40035</v>
      </c>
      <c r="R221">
        <v>100.74</v>
      </c>
      <c r="S221">
        <v>101.61</v>
      </c>
      <c r="T221">
        <v>99.46</v>
      </c>
      <c r="U221">
        <v>100.79</v>
      </c>
      <c r="V221">
        <v>176663500</v>
      </c>
      <c r="W221">
        <v>92.41</v>
      </c>
    </row>
    <row r="222" spans="1:23" x14ac:dyDescent="0.3">
      <c r="A222" s="5">
        <v>40028</v>
      </c>
      <c r="B222">
        <v>23.82</v>
      </c>
      <c r="C222">
        <v>24.25</v>
      </c>
      <c r="D222">
        <v>23.27</v>
      </c>
      <c r="E222">
        <v>23.56</v>
      </c>
      <c r="F222">
        <v>51057400</v>
      </c>
      <c r="G222">
        <v>21.17</v>
      </c>
      <c r="I222" s="5">
        <v>40028</v>
      </c>
      <c r="J222">
        <v>165.21</v>
      </c>
      <c r="K222">
        <v>167.39</v>
      </c>
      <c r="L222">
        <v>163.09</v>
      </c>
      <c r="M222">
        <v>165.51</v>
      </c>
      <c r="N222">
        <v>13872900</v>
      </c>
      <c r="O222">
        <v>160.97</v>
      </c>
      <c r="Q222" s="5">
        <v>40028</v>
      </c>
      <c r="R222">
        <v>99.85</v>
      </c>
      <c r="S222">
        <v>102.03</v>
      </c>
      <c r="T222">
        <v>99.31</v>
      </c>
      <c r="U222">
        <v>101.2</v>
      </c>
      <c r="V222">
        <v>190212500</v>
      </c>
      <c r="W222">
        <v>92.78</v>
      </c>
    </row>
    <row r="223" spans="1:23" x14ac:dyDescent="0.3">
      <c r="A223" s="5">
        <v>40021</v>
      </c>
      <c r="B223">
        <v>23.44</v>
      </c>
      <c r="C223">
        <v>24.43</v>
      </c>
      <c r="D223">
        <v>22.9</v>
      </c>
      <c r="E223">
        <v>23.52</v>
      </c>
      <c r="F223">
        <v>69388700</v>
      </c>
      <c r="G223">
        <v>21.13</v>
      </c>
      <c r="I223" s="5">
        <v>40021</v>
      </c>
      <c r="J223">
        <v>160.16999999999999</v>
      </c>
      <c r="K223">
        <v>165</v>
      </c>
      <c r="L223">
        <v>157.26</v>
      </c>
      <c r="M223">
        <v>163.38999999999999</v>
      </c>
      <c r="N223">
        <v>14794000</v>
      </c>
      <c r="O223">
        <v>158.91</v>
      </c>
      <c r="Q223" s="5">
        <v>40021</v>
      </c>
      <c r="R223">
        <v>97.88</v>
      </c>
      <c r="S223">
        <v>99.83</v>
      </c>
      <c r="T223">
        <v>96.98</v>
      </c>
      <c r="U223">
        <v>98.81</v>
      </c>
      <c r="V223">
        <v>194655400</v>
      </c>
      <c r="W223">
        <v>90.59</v>
      </c>
    </row>
    <row r="224" spans="1:23" x14ac:dyDescent="0.3">
      <c r="A224" s="5">
        <v>40014</v>
      </c>
      <c r="B224">
        <v>24.44</v>
      </c>
      <c r="C224">
        <v>25.72</v>
      </c>
      <c r="D224">
        <v>22.81</v>
      </c>
      <c r="E224">
        <v>23.45</v>
      </c>
      <c r="F224">
        <v>97443000</v>
      </c>
      <c r="G224">
        <v>21.07</v>
      </c>
      <c r="I224" s="5">
        <v>40014</v>
      </c>
      <c r="J224">
        <v>153.27000000000001</v>
      </c>
      <c r="K224">
        <v>160</v>
      </c>
      <c r="L224">
        <v>149.75</v>
      </c>
      <c r="M224">
        <v>159.99</v>
      </c>
      <c r="N224">
        <v>24640900</v>
      </c>
      <c r="O224">
        <v>155.6</v>
      </c>
      <c r="Q224" s="5">
        <v>40014</v>
      </c>
      <c r="R224">
        <v>94.68</v>
      </c>
      <c r="S224">
        <v>98.14</v>
      </c>
      <c r="T224">
        <v>94.19</v>
      </c>
      <c r="U224">
        <v>98.06</v>
      </c>
      <c r="V224">
        <v>198152800</v>
      </c>
      <c r="W224">
        <v>89.9</v>
      </c>
    </row>
    <row r="225" spans="1:23" x14ac:dyDescent="0.3">
      <c r="A225" s="5">
        <v>40007</v>
      </c>
      <c r="B225">
        <v>22.42</v>
      </c>
      <c r="C225">
        <v>24.45</v>
      </c>
      <c r="D225">
        <v>22.14</v>
      </c>
      <c r="E225">
        <v>24.29</v>
      </c>
      <c r="F225">
        <v>59537300</v>
      </c>
      <c r="G225">
        <v>21.83</v>
      </c>
      <c r="I225" s="5">
        <v>40007</v>
      </c>
      <c r="J225">
        <v>139.54</v>
      </c>
      <c r="K225">
        <v>152.02000000000001</v>
      </c>
      <c r="L225">
        <v>137.53</v>
      </c>
      <c r="M225">
        <v>151.75</v>
      </c>
      <c r="N225">
        <v>16514700</v>
      </c>
      <c r="O225">
        <v>147.58000000000001</v>
      </c>
      <c r="Q225" s="5">
        <v>40007</v>
      </c>
      <c r="R225">
        <v>88.31</v>
      </c>
      <c r="S225">
        <v>94.51</v>
      </c>
      <c r="T225">
        <v>87.59</v>
      </c>
      <c r="U225">
        <v>94.13</v>
      </c>
      <c r="V225">
        <v>197903000</v>
      </c>
      <c r="W225">
        <v>86.3</v>
      </c>
    </row>
    <row r="226" spans="1:23" x14ac:dyDescent="0.3">
      <c r="A226" s="5">
        <v>40000</v>
      </c>
      <c r="B226">
        <v>23.21</v>
      </c>
      <c r="C226">
        <v>23.28</v>
      </c>
      <c r="D226">
        <v>22</v>
      </c>
      <c r="E226">
        <v>22.39</v>
      </c>
      <c r="F226">
        <v>53056800</v>
      </c>
      <c r="G226">
        <v>20.12</v>
      </c>
      <c r="I226" s="5">
        <v>40000</v>
      </c>
      <c r="J226">
        <v>138.69999999999999</v>
      </c>
      <c r="K226">
        <v>139.68</v>
      </c>
      <c r="L226">
        <v>134.41999999999999</v>
      </c>
      <c r="M226">
        <v>138.52000000000001</v>
      </c>
      <c r="N226">
        <v>16603600</v>
      </c>
      <c r="O226">
        <v>134.72</v>
      </c>
      <c r="Q226" s="5">
        <v>40000</v>
      </c>
      <c r="R226">
        <v>88.94</v>
      </c>
      <c r="S226">
        <v>89.93</v>
      </c>
      <c r="T226">
        <v>87</v>
      </c>
      <c r="U226">
        <v>87.96</v>
      </c>
      <c r="V226">
        <v>191387300</v>
      </c>
      <c r="W226">
        <v>80.64</v>
      </c>
    </row>
    <row r="227" spans="1:23" x14ac:dyDescent="0.3">
      <c r="A227" s="5">
        <v>39993</v>
      </c>
      <c r="B227">
        <v>23.6</v>
      </c>
      <c r="C227">
        <v>24.3</v>
      </c>
      <c r="D227">
        <v>23.21</v>
      </c>
      <c r="E227">
        <v>23.37</v>
      </c>
      <c r="F227">
        <v>62409400</v>
      </c>
      <c r="G227">
        <v>21</v>
      </c>
      <c r="I227" s="5">
        <v>39993</v>
      </c>
      <c r="J227">
        <v>143.46</v>
      </c>
      <c r="K227">
        <v>144.66</v>
      </c>
      <c r="L227">
        <v>139.79</v>
      </c>
      <c r="M227">
        <v>140.02000000000001</v>
      </c>
      <c r="N227">
        <v>15950800</v>
      </c>
      <c r="O227">
        <v>136.18</v>
      </c>
      <c r="Q227" s="5">
        <v>39993</v>
      </c>
      <c r="R227">
        <v>92.11</v>
      </c>
      <c r="S227">
        <v>93.23</v>
      </c>
      <c r="T227">
        <v>89.76</v>
      </c>
      <c r="U227">
        <v>89.81</v>
      </c>
      <c r="V227">
        <v>195680100</v>
      </c>
      <c r="W227">
        <v>82.34</v>
      </c>
    </row>
    <row r="228" spans="1:23" x14ac:dyDescent="0.3">
      <c r="A228" s="5">
        <v>39986</v>
      </c>
      <c r="B228">
        <v>23.95</v>
      </c>
      <c r="C228">
        <v>23.95</v>
      </c>
      <c r="D228">
        <v>23.2</v>
      </c>
      <c r="E228">
        <v>23.35</v>
      </c>
      <c r="F228">
        <v>61036500</v>
      </c>
      <c r="G228">
        <v>20.98</v>
      </c>
      <c r="I228" s="5">
        <v>39986</v>
      </c>
      <c r="J228">
        <v>140.66999999999999</v>
      </c>
      <c r="K228">
        <v>143.56</v>
      </c>
      <c r="L228">
        <v>132.88</v>
      </c>
      <c r="M228">
        <v>142.44</v>
      </c>
      <c r="N228">
        <v>20398600</v>
      </c>
      <c r="O228">
        <v>138.53</v>
      </c>
      <c r="Q228" s="5">
        <v>39986</v>
      </c>
      <c r="R228">
        <v>91.14</v>
      </c>
      <c r="S228">
        <v>92.24</v>
      </c>
      <c r="T228">
        <v>88.85</v>
      </c>
      <c r="U228">
        <v>91.84</v>
      </c>
      <c r="V228">
        <v>219758200</v>
      </c>
      <c r="W228">
        <v>84.2</v>
      </c>
    </row>
    <row r="229" spans="1:23" x14ac:dyDescent="0.3">
      <c r="A229" s="5">
        <v>39979</v>
      </c>
      <c r="B229">
        <v>23.23</v>
      </c>
      <c r="C229">
        <v>24.34</v>
      </c>
      <c r="D229">
        <v>23.02</v>
      </c>
      <c r="E229">
        <v>24.07</v>
      </c>
      <c r="F229">
        <v>87035900</v>
      </c>
      <c r="G229">
        <v>21.63</v>
      </c>
      <c r="I229" s="5">
        <v>39979</v>
      </c>
      <c r="J229">
        <v>136.01</v>
      </c>
      <c r="K229">
        <v>139.5</v>
      </c>
      <c r="L229">
        <v>134.53</v>
      </c>
      <c r="M229">
        <v>139.47999999999999</v>
      </c>
      <c r="N229">
        <v>19825000</v>
      </c>
      <c r="O229">
        <v>135.65</v>
      </c>
      <c r="Q229" s="5">
        <v>39979</v>
      </c>
      <c r="R229">
        <v>93.96</v>
      </c>
      <c r="S229">
        <v>94.02</v>
      </c>
      <c r="T229">
        <v>90.83</v>
      </c>
      <c r="U229">
        <v>92.04</v>
      </c>
      <c r="V229">
        <v>220467000</v>
      </c>
      <c r="W229">
        <v>84.38</v>
      </c>
    </row>
    <row r="230" spans="1:23" x14ac:dyDescent="0.3">
      <c r="A230" s="5">
        <v>39972</v>
      </c>
      <c r="B230">
        <v>21.98</v>
      </c>
      <c r="C230">
        <v>23.38</v>
      </c>
      <c r="D230">
        <v>21.63</v>
      </c>
      <c r="E230">
        <v>23.33</v>
      </c>
      <c r="F230">
        <v>55454700</v>
      </c>
      <c r="G230">
        <v>20.96</v>
      </c>
      <c r="I230" s="5">
        <v>39972</v>
      </c>
      <c r="J230">
        <v>143.82</v>
      </c>
      <c r="K230">
        <v>144.56</v>
      </c>
      <c r="L230">
        <v>136.04</v>
      </c>
      <c r="M230">
        <v>136.97</v>
      </c>
      <c r="N230">
        <v>24179600</v>
      </c>
      <c r="O230">
        <v>133.21</v>
      </c>
      <c r="Q230" s="5">
        <v>39972</v>
      </c>
      <c r="R230">
        <v>93.84</v>
      </c>
      <c r="S230">
        <v>96.11</v>
      </c>
      <c r="T230">
        <v>93.04</v>
      </c>
      <c r="U230">
        <v>95.08</v>
      </c>
      <c r="V230">
        <v>243913400</v>
      </c>
      <c r="W230">
        <v>86.68</v>
      </c>
    </row>
    <row r="231" spans="1:23" x14ac:dyDescent="0.3">
      <c r="A231" s="5">
        <v>39965</v>
      </c>
      <c r="B231">
        <v>21</v>
      </c>
      <c r="C231">
        <v>22.31</v>
      </c>
      <c r="D231">
        <v>20.86</v>
      </c>
      <c r="E231">
        <v>22.14</v>
      </c>
      <c r="F231">
        <v>52840300</v>
      </c>
      <c r="G231">
        <v>19.89</v>
      </c>
      <c r="I231" s="5">
        <v>39965</v>
      </c>
      <c r="J231">
        <v>136.47</v>
      </c>
      <c r="K231">
        <v>146.4</v>
      </c>
      <c r="L231">
        <v>136</v>
      </c>
      <c r="M231">
        <v>144.66999999999999</v>
      </c>
      <c r="N231">
        <v>18980500</v>
      </c>
      <c r="O231">
        <v>140.69999999999999</v>
      </c>
      <c r="Q231" s="5">
        <v>39965</v>
      </c>
      <c r="R231">
        <v>93.67</v>
      </c>
      <c r="S231">
        <v>95.67</v>
      </c>
      <c r="T231">
        <v>92.76</v>
      </c>
      <c r="U231">
        <v>94.55</v>
      </c>
      <c r="V231">
        <v>247358400</v>
      </c>
      <c r="W231">
        <v>86.2</v>
      </c>
    </row>
    <row r="232" spans="1:23" x14ac:dyDescent="0.3">
      <c r="A232" s="5">
        <v>39959</v>
      </c>
      <c r="B232">
        <v>19.54</v>
      </c>
      <c r="C232">
        <v>20.94</v>
      </c>
      <c r="D232">
        <v>19.45</v>
      </c>
      <c r="E232">
        <v>20.89</v>
      </c>
      <c r="F232">
        <v>44875000</v>
      </c>
      <c r="G232">
        <v>18.77</v>
      </c>
      <c r="I232" s="5">
        <v>39959</v>
      </c>
      <c r="J232">
        <v>124.76</v>
      </c>
      <c r="K232">
        <v>135.9</v>
      </c>
      <c r="L232">
        <v>124.55</v>
      </c>
      <c r="M232">
        <v>135.81</v>
      </c>
      <c r="N232">
        <v>19887800</v>
      </c>
      <c r="O232">
        <v>132.08000000000001</v>
      </c>
      <c r="Q232" s="5">
        <v>39959</v>
      </c>
      <c r="R232">
        <v>88.36</v>
      </c>
      <c r="S232">
        <v>93.7</v>
      </c>
      <c r="T232">
        <v>88.32</v>
      </c>
      <c r="U232">
        <v>92.53</v>
      </c>
      <c r="V232">
        <v>257517700</v>
      </c>
      <c r="W232">
        <v>84.36</v>
      </c>
    </row>
    <row r="233" spans="1:23" x14ac:dyDescent="0.3">
      <c r="A233" s="5">
        <v>39951</v>
      </c>
      <c r="B233">
        <v>20.36</v>
      </c>
      <c r="C233">
        <v>20.74</v>
      </c>
      <c r="D233">
        <v>19.47</v>
      </c>
      <c r="E233">
        <v>19.75</v>
      </c>
      <c r="F233">
        <v>48088800</v>
      </c>
      <c r="G233">
        <v>17.75</v>
      </c>
      <c r="I233" s="5">
        <v>39951</v>
      </c>
      <c r="J233">
        <v>123.73</v>
      </c>
      <c r="K233">
        <v>129.31</v>
      </c>
      <c r="L233">
        <v>121.57</v>
      </c>
      <c r="M233">
        <v>122.5</v>
      </c>
      <c r="N233">
        <v>13755600</v>
      </c>
      <c r="O233">
        <v>119.14</v>
      </c>
      <c r="Q233" s="5">
        <v>39951</v>
      </c>
      <c r="R233">
        <v>89.55</v>
      </c>
      <c r="S233">
        <v>92.8</v>
      </c>
      <c r="T233">
        <v>88.26</v>
      </c>
      <c r="U233">
        <v>89.02</v>
      </c>
      <c r="V233">
        <v>231814400</v>
      </c>
      <c r="W233">
        <v>81.16</v>
      </c>
    </row>
    <row r="234" spans="1:23" x14ac:dyDescent="0.3">
      <c r="A234" s="5">
        <v>39944</v>
      </c>
      <c r="B234">
        <v>19.2</v>
      </c>
      <c r="C234">
        <v>20.5</v>
      </c>
      <c r="D234">
        <v>19.010000000000002</v>
      </c>
      <c r="E234">
        <v>20.22</v>
      </c>
      <c r="F234">
        <v>60168100</v>
      </c>
      <c r="G234">
        <v>18.05</v>
      </c>
      <c r="I234" s="5">
        <v>39944</v>
      </c>
      <c r="J234">
        <v>127.37</v>
      </c>
      <c r="K234">
        <v>130.96</v>
      </c>
      <c r="L234">
        <v>119.38</v>
      </c>
      <c r="M234">
        <v>122.42</v>
      </c>
      <c r="N234">
        <v>17325000</v>
      </c>
      <c r="O234">
        <v>119.06</v>
      </c>
      <c r="Q234" s="5">
        <v>39944</v>
      </c>
      <c r="R234">
        <v>91.7</v>
      </c>
      <c r="S234">
        <v>92.11</v>
      </c>
      <c r="T234">
        <v>88.15</v>
      </c>
      <c r="U234">
        <v>88.71</v>
      </c>
      <c r="V234">
        <v>266315000</v>
      </c>
      <c r="W234">
        <v>80.88</v>
      </c>
    </row>
    <row r="235" spans="1:23" x14ac:dyDescent="0.3">
      <c r="A235" s="5">
        <v>39937</v>
      </c>
      <c r="B235">
        <v>20.37</v>
      </c>
      <c r="C235">
        <v>20.399999999999999</v>
      </c>
      <c r="D235">
        <v>19.14</v>
      </c>
      <c r="E235">
        <v>19.420000000000002</v>
      </c>
      <c r="F235">
        <v>63422500</v>
      </c>
      <c r="G235">
        <v>17.34</v>
      </c>
      <c r="I235" s="5">
        <v>39937</v>
      </c>
      <c r="J235">
        <v>128.24</v>
      </c>
      <c r="K235">
        <v>133.5</v>
      </c>
      <c r="L235">
        <v>126.26</v>
      </c>
      <c r="M235">
        <v>129.19</v>
      </c>
      <c r="N235">
        <v>17720600</v>
      </c>
      <c r="O235">
        <v>125.64</v>
      </c>
      <c r="Q235" s="5">
        <v>39937</v>
      </c>
      <c r="R235">
        <v>88.55</v>
      </c>
      <c r="S235">
        <v>93.22</v>
      </c>
      <c r="T235">
        <v>88.38</v>
      </c>
      <c r="U235">
        <v>92.98</v>
      </c>
      <c r="V235">
        <v>287781400</v>
      </c>
      <c r="W235">
        <v>84.77</v>
      </c>
    </row>
    <row r="236" spans="1:23" x14ac:dyDescent="0.3">
      <c r="A236" s="5">
        <v>39930</v>
      </c>
      <c r="B236">
        <v>20.55</v>
      </c>
      <c r="C236">
        <v>21.1</v>
      </c>
      <c r="D236">
        <v>19.79</v>
      </c>
      <c r="E236">
        <v>20.239999999999998</v>
      </c>
      <c r="F236">
        <v>74974100</v>
      </c>
      <c r="G236">
        <v>18.07</v>
      </c>
      <c r="I236" s="5">
        <v>39930</v>
      </c>
      <c r="J236">
        <v>122.9</v>
      </c>
      <c r="K236">
        <v>127.95</v>
      </c>
      <c r="L236">
        <v>122.66</v>
      </c>
      <c r="M236">
        <v>127.24</v>
      </c>
      <c r="N236">
        <v>16361800</v>
      </c>
      <c r="O236">
        <v>123.75</v>
      </c>
      <c r="Q236" s="5">
        <v>39930</v>
      </c>
      <c r="R236">
        <v>85.68</v>
      </c>
      <c r="S236">
        <v>89.02</v>
      </c>
      <c r="T236">
        <v>84.76</v>
      </c>
      <c r="U236">
        <v>87.89</v>
      </c>
      <c r="V236">
        <v>277308700</v>
      </c>
      <c r="W236">
        <v>80.13</v>
      </c>
    </row>
    <row r="237" spans="1:23" x14ac:dyDescent="0.3">
      <c r="A237" s="5">
        <v>39923</v>
      </c>
      <c r="B237">
        <v>18.89</v>
      </c>
      <c r="C237">
        <v>21.2</v>
      </c>
      <c r="D237">
        <v>18.47</v>
      </c>
      <c r="E237">
        <v>20.91</v>
      </c>
      <c r="F237">
        <v>87572200</v>
      </c>
      <c r="G237">
        <v>18.670000000000002</v>
      </c>
      <c r="I237" s="5">
        <v>39923</v>
      </c>
      <c r="J237">
        <v>121.73</v>
      </c>
      <c r="K237">
        <v>127.2</v>
      </c>
      <c r="L237">
        <v>118.6</v>
      </c>
      <c r="M237">
        <v>123.9</v>
      </c>
      <c r="N237">
        <v>24013100</v>
      </c>
      <c r="O237">
        <v>120.5</v>
      </c>
      <c r="Q237" s="5">
        <v>39923</v>
      </c>
      <c r="R237">
        <v>85.54</v>
      </c>
      <c r="S237">
        <v>87.31</v>
      </c>
      <c r="T237">
        <v>82.75</v>
      </c>
      <c r="U237">
        <v>86.66</v>
      </c>
      <c r="V237">
        <v>272156500</v>
      </c>
      <c r="W237">
        <v>79.010000000000005</v>
      </c>
    </row>
    <row r="238" spans="1:23" x14ac:dyDescent="0.3">
      <c r="A238" s="5">
        <v>39916</v>
      </c>
      <c r="B238">
        <v>19.690000000000001</v>
      </c>
      <c r="C238">
        <v>19.850000000000001</v>
      </c>
      <c r="D238">
        <v>18.510000000000002</v>
      </c>
      <c r="E238">
        <v>19.2</v>
      </c>
      <c r="F238">
        <v>62010700</v>
      </c>
      <c r="G238">
        <v>17.14</v>
      </c>
      <c r="I238" s="5">
        <v>39916</v>
      </c>
      <c r="J238">
        <v>120.01</v>
      </c>
      <c r="K238">
        <v>124.25</v>
      </c>
      <c r="L238">
        <v>115.76</v>
      </c>
      <c r="M238">
        <v>123.42</v>
      </c>
      <c r="N238">
        <v>16769100</v>
      </c>
      <c r="O238">
        <v>120.03</v>
      </c>
      <c r="Q238" s="5">
        <v>39916</v>
      </c>
      <c r="R238">
        <v>84.92</v>
      </c>
      <c r="S238">
        <v>87.65</v>
      </c>
      <c r="T238">
        <v>83.61</v>
      </c>
      <c r="U238">
        <v>87.08</v>
      </c>
      <c r="V238">
        <v>270004800</v>
      </c>
      <c r="W238">
        <v>79.39</v>
      </c>
    </row>
    <row r="239" spans="1:23" x14ac:dyDescent="0.3">
      <c r="A239" s="5">
        <v>39909</v>
      </c>
      <c r="B239">
        <v>18.54</v>
      </c>
      <c r="C239">
        <v>19.7</v>
      </c>
      <c r="D239">
        <v>18.27</v>
      </c>
      <c r="E239">
        <v>19.670000000000002</v>
      </c>
      <c r="F239">
        <v>56364900</v>
      </c>
      <c r="G239">
        <v>17.559999999999999</v>
      </c>
      <c r="I239" s="5">
        <v>39909</v>
      </c>
      <c r="J239">
        <v>114.94</v>
      </c>
      <c r="K239">
        <v>120</v>
      </c>
      <c r="L239">
        <v>113.28</v>
      </c>
      <c r="M239">
        <v>119.57</v>
      </c>
      <c r="N239">
        <v>19473500</v>
      </c>
      <c r="O239">
        <v>116.29</v>
      </c>
      <c r="Q239" s="5">
        <v>39909</v>
      </c>
      <c r="R239">
        <v>83.34</v>
      </c>
      <c r="S239">
        <v>85.82</v>
      </c>
      <c r="T239">
        <v>81.510000000000005</v>
      </c>
      <c r="U239">
        <v>85.81</v>
      </c>
      <c r="V239">
        <v>255967600</v>
      </c>
      <c r="W239">
        <v>78.23</v>
      </c>
    </row>
    <row r="240" spans="1:23" x14ac:dyDescent="0.3">
      <c r="A240" s="5">
        <v>39902</v>
      </c>
      <c r="B240">
        <v>17.739999999999998</v>
      </c>
      <c r="C240">
        <v>19.89</v>
      </c>
      <c r="D240">
        <v>17.27</v>
      </c>
      <c r="E240">
        <v>18.75</v>
      </c>
      <c r="F240">
        <v>83821600</v>
      </c>
      <c r="G240">
        <v>16.739999999999998</v>
      </c>
      <c r="I240" s="5">
        <v>39902</v>
      </c>
      <c r="J240">
        <v>104.51</v>
      </c>
      <c r="K240">
        <v>116.13</v>
      </c>
      <c r="L240">
        <v>102.61</v>
      </c>
      <c r="M240">
        <v>115.99</v>
      </c>
      <c r="N240">
        <v>22216100</v>
      </c>
      <c r="O240">
        <v>112.81</v>
      </c>
      <c r="Q240" s="5">
        <v>39902</v>
      </c>
      <c r="R240">
        <v>79.8</v>
      </c>
      <c r="S240">
        <v>84.61</v>
      </c>
      <c r="T240">
        <v>77.959999999999994</v>
      </c>
      <c r="U240">
        <v>84.26</v>
      </c>
      <c r="V240">
        <v>365175500</v>
      </c>
      <c r="W240">
        <v>76.819999999999993</v>
      </c>
    </row>
    <row r="241" spans="1:23" x14ac:dyDescent="0.3">
      <c r="A241" s="5">
        <v>39895</v>
      </c>
      <c r="B241">
        <v>17.37</v>
      </c>
      <c r="C241">
        <v>18.88</v>
      </c>
      <c r="D241">
        <v>17.309999999999999</v>
      </c>
      <c r="E241">
        <v>18.13</v>
      </c>
      <c r="F241">
        <v>61403300</v>
      </c>
      <c r="G241">
        <v>16.190000000000001</v>
      </c>
      <c r="I241" s="5">
        <v>39895</v>
      </c>
      <c r="J241">
        <v>102.71</v>
      </c>
      <c r="K241">
        <v>109.98</v>
      </c>
      <c r="L241">
        <v>101.75</v>
      </c>
      <c r="M241">
        <v>106.85</v>
      </c>
      <c r="N241">
        <v>21876800</v>
      </c>
      <c r="O241">
        <v>103.92</v>
      </c>
      <c r="Q241" s="5">
        <v>39895</v>
      </c>
      <c r="R241">
        <v>78.739999999999995</v>
      </c>
      <c r="S241">
        <v>83.3</v>
      </c>
      <c r="T241">
        <v>78.31</v>
      </c>
      <c r="U241">
        <v>81.61</v>
      </c>
      <c r="V241">
        <v>387267300</v>
      </c>
      <c r="W241">
        <v>74.400000000000006</v>
      </c>
    </row>
    <row r="242" spans="1:23" x14ac:dyDescent="0.3">
      <c r="A242" s="5">
        <v>39888</v>
      </c>
      <c r="B242">
        <v>16.82</v>
      </c>
      <c r="C242">
        <v>17.649999999999999</v>
      </c>
      <c r="D242">
        <v>16.239999999999998</v>
      </c>
      <c r="E242">
        <v>17.059999999999999</v>
      </c>
      <c r="F242">
        <v>68188100</v>
      </c>
      <c r="G242">
        <v>15.23</v>
      </c>
      <c r="I242" s="5">
        <v>39888</v>
      </c>
      <c r="J242">
        <v>96.53</v>
      </c>
      <c r="K242">
        <v>103.48</v>
      </c>
      <c r="L242">
        <v>94.18</v>
      </c>
      <c r="M242">
        <v>101.59</v>
      </c>
      <c r="N242">
        <v>25540600</v>
      </c>
      <c r="O242">
        <v>98.8</v>
      </c>
      <c r="Q242" s="5">
        <v>39888</v>
      </c>
      <c r="R242">
        <v>76.959999999999994</v>
      </c>
      <c r="S242">
        <v>81</v>
      </c>
      <c r="T242">
        <v>75.45</v>
      </c>
      <c r="U242">
        <v>76.709999999999994</v>
      </c>
      <c r="V242">
        <v>398066200</v>
      </c>
      <c r="W242">
        <v>69.930000000000007</v>
      </c>
    </row>
    <row r="243" spans="1:23" x14ac:dyDescent="0.3">
      <c r="A243" s="5">
        <v>39881</v>
      </c>
      <c r="B243">
        <v>15.2</v>
      </c>
      <c r="C243">
        <v>17.2</v>
      </c>
      <c r="D243">
        <v>15.1</v>
      </c>
      <c r="E243">
        <v>16.649999999999999</v>
      </c>
      <c r="F243">
        <v>84569000</v>
      </c>
      <c r="G243">
        <v>14.87</v>
      </c>
      <c r="I243" s="5">
        <v>39881</v>
      </c>
      <c r="J243">
        <v>84.18</v>
      </c>
      <c r="K243">
        <v>97.2</v>
      </c>
      <c r="L243">
        <v>82.57</v>
      </c>
      <c r="M243">
        <v>95.93</v>
      </c>
      <c r="N243">
        <v>26846800</v>
      </c>
      <c r="O243">
        <v>93.3</v>
      </c>
      <c r="Q243" s="5">
        <v>39881</v>
      </c>
      <c r="R243">
        <v>67.95</v>
      </c>
      <c r="S243">
        <v>76.98</v>
      </c>
      <c r="T243">
        <v>67.73</v>
      </c>
      <c r="U243">
        <v>76.09</v>
      </c>
      <c r="V243">
        <v>377991700</v>
      </c>
      <c r="W243">
        <v>68.88</v>
      </c>
    </row>
    <row r="244" spans="1:23" x14ac:dyDescent="0.3">
      <c r="A244" s="5">
        <v>39874</v>
      </c>
      <c r="B244">
        <v>15.96</v>
      </c>
      <c r="C244">
        <v>16.399999999999999</v>
      </c>
      <c r="D244">
        <v>14.87</v>
      </c>
      <c r="E244">
        <v>15.28</v>
      </c>
      <c r="F244">
        <v>82578700</v>
      </c>
      <c r="G244">
        <v>13.64</v>
      </c>
      <c r="I244" s="5">
        <v>39874</v>
      </c>
      <c r="J244">
        <v>88.12</v>
      </c>
      <c r="K244">
        <v>92.77</v>
      </c>
      <c r="L244">
        <v>82.33</v>
      </c>
      <c r="M244">
        <v>85.3</v>
      </c>
      <c r="N244">
        <v>28248000</v>
      </c>
      <c r="O244">
        <v>82.96</v>
      </c>
      <c r="Q244" s="5">
        <v>39874</v>
      </c>
      <c r="R244">
        <v>72.52</v>
      </c>
      <c r="S244">
        <v>73.92</v>
      </c>
      <c r="T244">
        <v>67.099999999999994</v>
      </c>
      <c r="U244">
        <v>68.92</v>
      </c>
      <c r="V244">
        <v>461797200</v>
      </c>
      <c r="W244">
        <v>62.39</v>
      </c>
    </row>
    <row r="245" spans="1:23" x14ac:dyDescent="0.3">
      <c r="A245" s="5">
        <v>39867</v>
      </c>
      <c r="B245">
        <v>18.02</v>
      </c>
      <c r="C245">
        <v>18.149999999999999</v>
      </c>
      <c r="D245">
        <v>16.100000000000001</v>
      </c>
      <c r="E245">
        <v>16.149999999999999</v>
      </c>
      <c r="F245">
        <v>95204000</v>
      </c>
      <c r="G245">
        <v>14.42</v>
      </c>
      <c r="I245" s="5">
        <v>39867</v>
      </c>
      <c r="J245">
        <v>91.65</v>
      </c>
      <c r="K245">
        <v>92.92</v>
      </c>
      <c r="L245">
        <v>86.51</v>
      </c>
      <c r="M245">
        <v>89.31</v>
      </c>
      <c r="N245">
        <v>26883300</v>
      </c>
      <c r="O245">
        <v>86.86</v>
      </c>
      <c r="Q245" s="5">
        <v>39867</v>
      </c>
      <c r="R245">
        <v>78.27</v>
      </c>
      <c r="S245">
        <v>79.67</v>
      </c>
      <c r="T245">
        <v>73.81</v>
      </c>
      <c r="U245">
        <v>73.930000000000007</v>
      </c>
      <c r="V245">
        <v>420350500</v>
      </c>
      <c r="W245">
        <v>66.92</v>
      </c>
    </row>
    <row r="246" spans="1:23" x14ac:dyDescent="0.3">
      <c r="A246" s="5">
        <v>39861</v>
      </c>
      <c r="B246">
        <v>18.489999999999998</v>
      </c>
      <c r="C246">
        <v>18.5</v>
      </c>
      <c r="D246">
        <v>17.66</v>
      </c>
      <c r="E246">
        <v>18</v>
      </c>
      <c r="F246">
        <v>62352400</v>
      </c>
      <c r="G246">
        <v>16.07</v>
      </c>
      <c r="I246" s="5">
        <v>39861</v>
      </c>
      <c r="J246">
        <v>96.87</v>
      </c>
      <c r="K246">
        <v>97.04</v>
      </c>
      <c r="L246">
        <v>89</v>
      </c>
      <c r="M246">
        <v>91.2</v>
      </c>
      <c r="N246">
        <v>27108300</v>
      </c>
      <c r="O246">
        <v>88.7</v>
      </c>
      <c r="Q246" s="5">
        <v>39861</v>
      </c>
      <c r="R246">
        <v>80.16</v>
      </c>
      <c r="S246">
        <v>82.96</v>
      </c>
      <c r="T246">
        <v>75.77</v>
      </c>
      <c r="U246">
        <v>77.42</v>
      </c>
      <c r="V246">
        <v>408979700</v>
      </c>
      <c r="W246">
        <v>70.08</v>
      </c>
    </row>
    <row r="247" spans="1:23" x14ac:dyDescent="0.3">
      <c r="A247" s="5">
        <v>39853</v>
      </c>
      <c r="B247">
        <v>19.64</v>
      </c>
      <c r="C247">
        <v>19.8</v>
      </c>
      <c r="D247">
        <v>18.54</v>
      </c>
      <c r="E247">
        <v>19.09</v>
      </c>
      <c r="F247">
        <v>63497500</v>
      </c>
      <c r="G247">
        <v>16.93</v>
      </c>
      <c r="I247" s="5">
        <v>39853</v>
      </c>
      <c r="J247">
        <v>100</v>
      </c>
      <c r="K247">
        <v>103</v>
      </c>
      <c r="L247">
        <v>95.77</v>
      </c>
      <c r="M247">
        <v>99.16</v>
      </c>
      <c r="N247">
        <v>26180000</v>
      </c>
      <c r="O247">
        <v>96.44</v>
      </c>
      <c r="Q247" s="5">
        <v>39853</v>
      </c>
      <c r="R247">
        <v>86.96</v>
      </c>
      <c r="S247">
        <v>87.74</v>
      </c>
      <c r="T247">
        <v>81.05</v>
      </c>
      <c r="U247">
        <v>82.76</v>
      </c>
      <c r="V247">
        <v>372806200</v>
      </c>
      <c r="W247">
        <v>74.91</v>
      </c>
    </row>
    <row r="248" spans="1:23" x14ac:dyDescent="0.3">
      <c r="A248" s="5">
        <v>39846</v>
      </c>
      <c r="B248">
        <v>17.03</v>
      </c>
      <c r="C248">
        <v>19.93</v>
      </c>
      <c r="D248">
        <v>17</v>
      </c>
      <c r="E248">
        <v>19.66</v>
      </c>
      <c r="F248">
        <v>82659200</v>
      </c>
      <c r="G248">
        <v>17.43</v>
      </c>
      <c r="I248" s="5">
        <v>39846</v>
      </c>
      <c r="J248">
        <v>89.1</v>
      </c>
      <c r="K248">
        <v>100</v>
      </c>
      <c r="L248">
        <v>88.9</v>
      </c>
      <c r="M248">
        <v>99.72</v>
      </c>
      <c r="N248">
        <v>24303100</v>
      </c>
      <c r="O248">
        <v>96.98</v>
      </c>
      <c r="Q248" s="5">
        <v>39846</v>
      </c>
      <c r="R248">
        <v>81.569999999999993</v>
      </c>
      <c r="S248">
        <v>87.34</v>
      </c>
      <c r="T248">
        <v>77.73</v>
      </c>
      <c r="U248">
        <v>86.98</v>
      </c>
      <c r="V248">
        <v>334677900</v>
      </c>
      <c r="W248">
        <v>78.73</v>
      </c>
    </row>
    <row r="249" spans="1:23" x14ac:dyDescent="0.3">
      <c r="A249" s="5">
        <v>39839</v>
      </c>
      <c r="B249">
        <v>17.29</v>
      </c>
      <c r="C249">
        <v>18.309999999999999</v>
      </c>
      <c r="D249">
        <v>17.100000000000001</v>
      </c>
      <c r="E249">
        <v>17.100000000000001</v>
      </c>
      <c r="F249">
        <v>65976100</v>
      </c>
      <c r="G249">
        <v>15.16</v>
      </c>
      <c r="I249" s="5">
        <v>39839</v>
      </c>
      <c r="J249">
        <v>88.86</v>
      </c>
      <c r="K249">
        <v>95</v>
      </c>
      <c r="L249">
        <v>88.3</v>
      </c>
      <c r="M249">
        <v>90.13</v>
      </c>
      <c r="N249">
        <v>24399200</v>
      </c>
      <c r="O249">
        <v>87.66</v>
      </c>
      <c r="Q249" s="5">
        <v>39839</v>
      </c>
      <c r="R249">
        <v>83.59</v>
      </c>
      <c r="S249">
        <v>87.95</v>
      </c>
      <c r="T249">
        <v>82.21</v>
      </c>
      <c r="U249">
        <v>82.83</v>
      </c>
      <c r="V249">
        <v>319910300</v>
      </c>
      <c r="W249">
        <v>74.98</v>
      </c>
    </row>
    <row r="250" spans="1:23" x14ac:dyDescent="0.3">
      <c r="A250" s="5">
        <v>39833</v>
      </c>
      <c r="B250">
        <v>19.46</v>
      </c>
      <c r="C250">
        <v>19.62</v>
      </c>
      <c r="D250">
        <v>16.75</v>
      </c>
      <c r="E250">
        <v>17.2</v>
      </c>
      <c r="F250">
        <v>124417700</v>
      </c>
      <c r="G250">
        <v>15.25</v>
      </c>
      <c r="I250" s="5">
        <v>39833</v>
      </c>
      <c r="J250">
        <v>81.93</v>
      </c>
      <c r="K250">
        <v>90</v>
      </c>
      <c r="L250">
        <v>78.2</v>
      </c>
      <c r="M250">
        <v>88.36</v>
      </c>
      <c r="N250">
        <v>37343600</v>
      </c>
      <c r="O250">
        <v>85.93</v>
      </c>
      <c r="Q250" s="5">
        <v>39833</v>
      </c>
      <c r="R250">
        <v>84.23</v>
      </c>
      <c r="S250">
        <v>85.06</v>
      </c>
      <c r="T250">
        <v>80.05</v>
      </c>
      <c r="U250">
        <v>83.11</v>
      </c>
      <c r="V250">
        <v>399739200</v>
      </c>
      <c r="W250">
        <v>75.23</v>
      </c>
    </row>
    <row r="251" spans="1:23" x14ac:dyDescent="0.3">
      <c r="A251" s="5">
        <v>39825</v>
      </c>
      <c r="B251">
        <v>19.71</v>
      </c>
      <c r="C251">
        <v>19.989999999999998</v>
      </c>
      <c r="D251">
        <v>18.52</v>
      </c>
      <c r="E251">
        <v>19.71</v>
      </c>
      <c r="F251">
        <v>74813600</v>
      </c>
      <c r="G251">
        <v>17.48</v>
      </c>
      <c r="I251" s="5">
        <v>39825</v>
      </c>
      <c r="J251">
        <v>90.46</v>
      </c>
      <c r="K251">
        <v>90.99</v>
      </c>
      <c r="L251">
        <v>80.05</v>
      </c>
      <c r="M251">
        <v>82.33</v>
      </c>
      <c r="N251">
        <v>37978800</v>
      </c>
      <c r="O251">
        <v>80.069999999999993</v>
      </c>
      <c r="Q251" s="5">
        <v>39825</v>
      </c>
      <c r="R251">
        <v>88.84</v>
      </c>
      <c r="S251">
        <v>88.91</v>
      </c>
      <c r="T251">
        <v>81.72</v>
      </c>
      <c r="U251">
        <v>85.06</v>
      </c>
      <c r="V251">
        <v>400333300</v>
      </c>
      <c r="W251">
        <v>77</v>
      </c>
    </row>
    <row r="252" spans="1:23" x14ac:dyDescent="0.3">
      <c r="A252" s="5">
        <v>39818</v>
      </c>
      <c r="B252">
        <v>20.2</v>
      </c>
      <c r="C252">
        <v>21</v>
      </c>
      <c r="D252">
        <v>19.41</v>
      </c>
      <c r="E252">
        <v>19.52</v>
      </c>
      <c r="F252">
        <v>62462700</v>
      </c>
      <c r="G252">
        <v>17.309999999999999</v>
      </c>
      <c r="I252" s="5">
        <v>39818</v>
      </c>
      <c r="J252">
        <v>93.17</v>
      </c>
      <c r="K252">
        <v>97.17</v>
      </c>
      <c r="L252">
        <v>90.04</v>
      </c>
      <c r="M252">
        <v>90.58</v>
      </c>
      <c r="N252">
        <v>31716700</v>
      </c>
      <c r="O252">
        <v>88.09</v>
      </c>
      <c r="Q252" s="5">
        <v>39818</v>
      </c>
      <c r="R252">
        <v>92.63</v>
      </c>
      <c r="S252">
        <v>94.45</v>
      </c>
      <c r="T252">
        <v>85.36</v>
      </c>
      <c r="U252">
        <v>89.09</v>
      </c>
      <c r="V252">
        <v>288816800</v>
      </c>
      <c r="W252">
        <v>80.64</v>
      </c>
    </row>
    <row r="253" spans="1:23" x14ac:dyDescent="0.3">
      <c r="A253" s="5">
        <v>39811</v>
      </c>
      <c r="B253">
        <v>19.149999999999999</v>
      </c>
      <c r="C253">
        <v>20.399999999999999</v>
      </c>
      <c r="D253">
        <v>18.64</v>
      </c>
      <c r="E253">
        <v>20.329999999999998</v>
      </c>
      <c r="F253">
        <v>49559900</v>
      </c>
      <c r="G253">
        <v>18.03</v>
      </c>
      <c r="I253" s="5">
        <v>39811</v>
      </c>
      <c r="J253">
        <v>86.52</v>
      </c>
      <c r="K253">
        <v>91.04</v>
      </c>
      <c r="L253">
        <v>84.72</v>
      </c>
      <c r="M253">
        <v>90.75</v>
      </c>
      <c r="N253">
        <v>26849600</v>
      </c>
      <c r="O253">
        <v>88.26</v>
      </c>
      <c r="Q253" s="5">
        <v>39811</v>
      </c>
      <c r="R253">
        <v>87.24</v>
      </c>
      <c r="S253">
        <v>93.44</v>
      </c>
      <c r="T253">
        <v>85.6</v>
      </c>
      <c r="U253">
        <v>92.96</v>
      </c>
      <c r="V253">
        <v>179401400</v>
      </c>
      <c r="W253">
        <v>84.15</v>
      </c>
    </row>
    <row r="254" spans="1:23" x14ac:dyDescent="0.3">
      <c r="A254" s="5">
        <v>39804</v>
      </c>
      <c r="B254">
        <v>19.239999999999998</v>
      </c>
      <c r="C254">
        <v>19.57</v>
      </c>
      <c r="D254">
        <v>18.89</v>
      </c>
      <c r="E254">
        <v>19.13</v>
      </c>
      <c r="F254">
        <v>36517000</v>
      </c>
      <c r="G254">
        <v>16.96</v>
      </c>
      <c r="I254" s="5">
        <v>39804</v>
      </c>
      <c r="J254">
        <v>90.02</v>
      </c>
      <c r="K254">
        <v>90.03</v>
      </c>
      <c r="L254">
        <v>84.55</v>
      </c>
      <c r="M254">
        <v>85.81</v>
      </c>
      <c r="N254">
        <v>18387700</v>
      </c>
      <c r="O254">
        <v>83.45</v>
      </c>
      <c r="Q254" s="5">
        <v>39804</v>
      </c>
      <c r="R254">
        <v>88.58</v>
      </c>
      <c r="S254">
        <v>88.67</v>
      </c>
      <c r="T254">
        <v>85.49</v>
      </c>
      <c r="U254">
        <v>87.16</v>
      </c>
      <c r="V254">
        <v>150553500</v>
      </c>
      <c r="W254">
        <v>78.900000000000006</v>
      </c>
    </row>
    <row r="255" spans="1:23" x14ac:dyDescent="0.3">
      <c r="A255" s="5">
        <v>39797</v>
      </c>
      <c r="B255">
        <v>19.34</v>
      </c>
      <c r="C255">
        <v>20.18</v>
      </c>
      <c r="D255">
        <v>18.89</v>
      </c>
      <c r="E255">
        <v>19.12</v>
      </c>
      <c r="F255">
        <v>86165300</v>
      </c>
      <c r="G255">
        <v>16.96</v>
      </c>
      <c r="I255" s="5">
        <v>39797</v>
      </c>
      <c r="J255">
        <v>95.99</v>
      </c>
      <c r="K255">
        <v>96.48</v>
      </c>
      <c r="L255">
        <v>88.02</v>
      </c>
      <c r="M255">
        <v>90</v>
      </c>
      <c r="N255">
        <v>35274700</v>
      </c>
      <c r="O255">
        <v>87.53</v>
      </c>
      <c r="Q255" s="5">
        <v>39797</v>
      </c>
      <c r="R255">
        <v>89.02</v>
      </c>
      <c r="S255">
        <v>92.43</v>
      </c>
      <c r="T255">
        <v>86.29</v>
      </c>
      <c r="U255">
        <v>88.19</v>
      </c>
      <c r="V255">
        <v>318467600</v>
      </c>
      <c r="W255">
        <v>79.83</v>
      </c>
    </row>
    <row r="256" spans="1:23" x14ac:dyDescent="0.3">
      <c r="A256" s="5">
        <v>39790</v>
      </c>
      <c r="B256">
        <v>20.350000000000001</v>
      </c>
      <c r="C256">
        <v>21.25</v>
      </c>
      <c r="D256">
        <v>18.7</v>
      </c>
      <c r="E256">
        <v>19.36</v>
      </c>
      <c r="F256">
        <v>82177100</v>
      </c>
      <c r="G256">
        <v>17.170000000000002</v>
      </c>
      <c r="I256" s="5">
        <v>39790</v>
      </c>
      <c r="J256">
        <v>97.28</v>
      </c>
      <c r="K256">
        <v>103.6</v>
      </c>
      <c r="L256">
        <v>92.53</v>
      </c>
      <c r="M256">
        <v>98.27</v>
      </c>
      <c r="N256">
        <v>38631900</v>
      </c>
      <c r="O256">
        <v>95.57</v>
      </c>
      <c r="Q256" s="5">
        <v>39790</v>
      </c>
      <c r="R256">
        <v>90.34</v>
      </c>
      <c r="S256">
        <v>92.38</v>
      </c>
      <c r="T256">
        <v>85.2</v>
      </c>
      <c r="U256">
        <v>88.99</v>
      </c>
      <c r="V256">
        <v>391991600</v>
      </c>
      <c r="W256">
        <v>79.91</v>
      </c>
    </row>
    <row r="257" spans="1:23" x14ac:dyDescent="0.3">
      <c r="A257" s="5">
        <v>39783</v>
      </c>
      <c r="B257">
        <v>19.88</v>
      </c>
      <c r="C257">
        <v>19.98</v>
      </c>
      <c r="D257">
        <v>18.47</v>
      </c>
      <c r="E257">
        <v>19.87</v>
      </c>
      <c r="F257">
        <v>82201300</v>
      </c>
      <c r="G257">
        <v>17.62</v>
      </c>
      <c r="I257" s="5">
        <v>39783</v>
      </c>
      <c r="J257">
        <v>91.3</v>
      </c>
      <c r="K257">
        <v>96.23</v>
      </c>
      <c r="L257">
        <v>86.5</v>
      </c>
      <c r="M257">
        <v>94</v>
      </c>
      <c r="N257">
        <v>39616600</v>
      </c>
      <c r="O257">
        <v>91.42</v>
      </c>
      <c r="Q257" s="5">
        <v>39783</v>
      </c>
      <c r="R257">
        <v>87.51</v>
      </c>
      <c r="S257">
        <v>88.42</v>
      </c>
      <c r="T257">
        <v>81.86</v>
      </c>
      <c r="U257">
        <v>87.93</v>
      </c>
      <c r="V257">
        <v>455075600</v>
      </c>
      <c r="W257">
        <v>78.95</v>
      </c>
    </row>
    <row r="258" spans="1:23" x14ac:dyDescent="0.3">
      <c r="A258" s="5">
        <v>39776</v>
      </c>
      <c r="B258">
        <v>19.89</v>
      </c>
      <c r="C258">
        <v>20.94</v>
      </c>
      <c r="D258">
        <v>19.55</v>
      </c>
      <c r="E258">
        <v>20.22</v>
      </c>
      <c r="F258">
        <v>81641700</v>
      </c>
      <c r="G258">
        <v>17.93</v>
      </c>
      <c r="I258" s="5">
        <v>39776</v>
      </c>
      <c r="J258">
        <v>85.21</v>
      </c>
      <c r="K258">
        <v>95.25</v>
      </c>
      <c r="L258">
        <v>84.84</v>
      </c>
      <c r="M258">
        <v>92.67</v>
      </c>
      <c r="N258">
        <v>34599600</v>
      </c>
      <c r="O258">
        <v>90.13</v>
      </c>
      <c r="Q258" s="5">
        <v>39776</v>
      </c>
      <c r="R258">
        <v>81.92</v>
      </c>
      <c r="S258">
        <v>90.13</v>
      </c>
      <c r="T258">
        <v>80.36</v>
      </c>
      <c r="U258">
        <v>90.09</v>
      </c>
      <c r="V258">
        <v>366465000</v>
      </c>
      <c r="W258">
        <v>80.89</v>
      </c>
    </row>
    <row r="259" spans="1:23" x14ac:dyDescent="0.3">
      <c r="A259" s="5">
        <v>39769</v>
      </c>
      <c r="B259">
        <v>19.739999999999998</v>
      </c>
      <c r="C259">
        <v>20.239999999999998</v>
      </c>
      <c r="D259">
        <v>17.5</v>
      </c>
      <c r="E259">
        <v>19.68</v>
      </c>
      <c r="F259">
        <v>121206100</v>
      </c>
      <c r="G259">
        <v>17.45</v>
      </c>
      <c r="I259" s="5">
        <v>39769</v>
      </c>
      <c r="J259">
        <v>88.48</v>
      </c>
      <c r="K259">
        <v>91.58</v>
      </c>
      <c r="L259">
        <v>79.14</v>
      </c>
      <c r="M259">
        <v>82.58</v>
      </c>
      <c r="N259">
        <v>48787200</v>
      </c>
      <c r="O259">
        <v>80.31</v>
      </c>
      <c r="Q259" s="5">
        <v>39769</v>
      </c>
      <c r="R259">
        <v>86.38</v>
      </c>
      <c r="S259">
        <v>88.56</v>
      </c>
      <c r="T259">
        <v>74.34</v>
      </c>
      <c r="U259">
        <v>79.52</v>
      </c>
      <c r="V259">
        <v>606022200</v>
      </c>
      <c r="W259">
        <v>71.400000000000006</v>
      </c>
    </row>
    <row r="260" spans="1:23" x14ac:dyDescent="0.3">
      <c r="A260" s="5">
        <v>39762</v>
      </c>
      <c r="B260">
        <v>21.85</v>
      </c>
      <c r="C260">
        <v>21.97</v>
      </c>
      <c r="D260">
        <v>18.739999999999998</v>
      </c>
      <c r="E260">
        <v>20.059999999999999</v>
      </c>
      <c r="F260">
        <v>96064300</v>
      </c>
      <c r="G260">
        <v>17.670000000000002</v>
      </c>
      <c r="I260" s="5">
        <v>39762</v>
      </c>
      <c r="J260">
        <v>100.17</v>
      </c>
      <c r="K260">
        <v>100.4</v>
      </c>
      <c r="L260">
        <v>86.02</v>
      </c>
      <c r="M260">
        <v>90.24</v>
      </c>
      <c r="N260">
        <v>48476300</v>
      </c>
      <c r="O260">
        <v>87.76</v>
      </c>
      <c r="Q260" s="5">
        <v>39762</v>
      </c>
      <c r="R260">
        <v>95.21</v>
      </c>
      <c r="S260">
        <v>95.53</v>
      </c>
      <c r="T260">
        <v>82.09</v>
      </c>
      <c r="U260">
        <v>86.62</v>
      </c>
      <c r="V260">
        <v>493619200</v>
      </c>
      <c r="W260">
        <v>77.78</v>
      </c>
    </row>
    <row r="261" spans="1:23" x14ac:dyDescent="0.3">
      <c r="A261" s="5">
        <v>39755</v>
      </c>
      <c r="B261">
        <v>22.48</v>
      </c>
      <c r="C261">
        <v>23.66</v>
      </c>
      <c r="D261">
        <v>20.86</v>
      </c>
      <c r="E261">
        <v>21.5</v>
      </c>
      <c r="F261">
        <v>76398400</v>
      </c>
      <c r="G261">
        <v>18.940000000000001</v>
      </c>
      <c r="I261" s="5">
        <v>39755</v>
      </c>
      <c r="J261">
        <v>105.93</v>
      </c>
      <c r="K261">
        <v>111.79</v>
      </c>
      <c r="L261">
        <v>95.72</v>
      </c>
      <c r="M261">
        <v>98.24</v>
      </c>
      <c r="N261">
        <v>43767100</v>
      </c>
      <c r="O261">
        <v>95.54</v>
      </c>
      <c r="Q261" s="5">
        <v>39755</v>
      </c>
      <c r="R261">
        <v>96.78</v>
      </c>
      <c r="S261">
        <v>100.86</v>
      </c>
      <c r="T261">
        <v>90.06</v>
      </c>
      <c r="U261">
        <v>93.86</v>
      </c>
      <c r="V261">
        <v>359633900</v>
      </c>
      <c r="W261">
        <v>84.28</v>
      </c>
    </row>
    <row r="262" spans="1:23" x14ac:dyDescent="0.3">
      <c r="A262" s="5">
        <v>39748</v>
      </c>
      <c r="B262">
        <v>21.67</v>
      </c>
      <c r="C262">
        <v>23.97</v>
      </c>
      <c r="D262">
        <v>21.02</v>
      </c>
      <c r="E262">
        <v>22.33</v>
      </c>
      <c r="F262">
        <v>110370500</v>
      </c>
      <c r="G262">
        <v>19.670000000000002</v>
      </c>
      <c r="I262" s="5">
        <v>39748</v>
      </c>
      <c r="J262">
        <v>95.07</v>
      </c>
      <c r="K262">
        <v>112.19</v>
      </c>
      <c r="L262">
        <v>91.86</v>
      </c>
      <c r="M262">
        <v>107.59</v>
      </c>
      <c r="N262">
        <v>57798000</v>
      </c>
      <c r="O262">
        <v>104.64</v>
      </c>
      <c r="Q262" s="5">
        <v>39748</v>
      </c>
      <c r="R262">
        <v>85.97</v>
      </c>
      <c r="S262">
        <v>98.57</v>
      </c>
      <c r="T262">
        <v>83.7</v>
      </c>
      <c r="U262">
        <v>96.83</v>
      </c>
      <c r="V262">
        <v>478894800</v>
      </c>
      <c r="W262">
        <v>86.94</v>
      </c>
    </row>
    <row r="263" spans="1:23" x14ac:dyDescent="0.3">
      <c r="A263" s="5">
        <v>39741</v>
      </c>
      <c r="B263">
        <v>24.2</v>
      </c>
      <c r="C263">
        <v>25.01</v>
      </c>
      <c r="D263">
        <v>20.89</v>
      </c>
      <c r="E263">
        <v>21.96</v>
      </c>
      <c r="F263">
        <v>130523700</v>
      </c>
      <c r="G263">
        <v>19.34</v>
      </c>
      <c r="I263" s="5">
        <v>39741</v>
      </c>
      <c r="J263">
        <v>99.78</v>
      </c>
      <c r="K263">
        <v>101.25</v>
      </c>
      <c r="L263">
        <v>90.11</v>
      </c>
      <c r="M263">
        <v>96.38</v>
      </c>
      <c r="N263">
        <v>66112800</v>
      </c>
      <c r="O263">
        <v>93.73</v>
      </c>
      <c r="Q263" s="5">
        <v>39741</v>
      </c>
      <c r="R263">
        <v>95.35</v>
      </c>
      <c r="S263">
        <v>99.1</v>
      </c>
      <c r="T263">
        <v>84</v>
      </c>
      <c r="U263">
        <v>87.04</v>
      </c>
      <c r="V263">
        <v>474861500</v>
      </c>
      <c r="W263">
        <v>78.150000000000006</v>
      </c>
    </row>
    <row r="264" spans="1:23" x14ac:dyDescent="0.3">
      <c r="A264" s="5">
        <v>39734</v>
      </c>
      <c r="B264">
        <v>22.86</v>
      </c>
      <c r="C264">
        <v>25.73</v>
      </c>
      <c r="D264">
        <v>21.31</v>
      </c>
      <c r="E264">
        <v>23.93</v>
      </c>
      <c r="F264">
        <v>143742200</v>
      </c>
      <c r="G264">
        <v>21.08</v>
      </c>
      <c r="I264" s="5">
        <v>39734</v>
      </c>
      <c r="J264">
        <v>104.55</v>
      </c>
      <c r="K264">
        <v>116.4</v>
      </c>
      <c r="L264">
        <v>85.89</v>
      </c>
      <c r="M264">
        <v>97.4</v>
      </c>
      <c r="N264">
        <v>63192800</v>
      </c>
      <c r="O264">
        <v>94.73</v>
      </c>
      <c r="Q264" s="5">
        <v>39734</v>
      </c>
      <c r="R264">
        <v>93.87</v>
      </c>
      <c r="S264">
        <v>105.53</v>
      </c>
      <c r="T264">
        <v>86.54</v>
      </c>
      <c r="U264">
        <v>93.21</v>
      </c>
      <c r="V264">
        <v>534388000</v>
      </c>
      <c r="W264">
        <v>83.69</v>
      </c>
    </row>
    <row r="265" spans="1:23" x14ac:dyDescent="0.3">
      <c r="A265" s="5">
        <v>39727</v>
      </c>
      <c r="B265">
        <v>25.63</v>
      </c>
      <c r="C265">
        <v>25.99</v>
      </c>
      <c r="D265">
        <v>20.65</v>
      </c>
      <c r="E265">
        <v>21.5</v>
      </c>
      <c r="F265">
        <v>164866100</v>
      </c>
      <c r="G265">
        <v>18.940000000000001</v>
      </c>
      <c r="I265" s="5">
        <v>39727</v>
      </c>
      <c r="J265">
        <v>91.96</v>
      </c>
      <c r="K265">
        <v>101.5</v>
      </c>
      <c r="L265">
        <v>85</v>
      </c>
      <c r="M265">
        <v>96.8</v>
      </c>
      <c r="N265">
        <v>71647200</v>
      </c>
      <c r="O265">
        <v>94.14</v>
      </c>
      <c r="Q265" s="5">
        <v>39727</v>
      </c>
      <c r="R265">
        <v>107.15</v>
      </c>
      <c r="S265">
        <v>107.62</v>
      </c>
      <c r="T265">
        <v>83.58</v>
      </c>
      <c r="U265">
        <v>88.5</v>
      </c>
      <c r="V265">
        <v>656315100</v>
      </c>
      <c r="W265">
        <v>79.47</v>
      </c>
    </row>
    <row r="266" spans="1:23" x14ac:dyDescent="0.3">
      <c r="A266" s="5">
        <v>39720</v>
      </c>
      <c r="B266">
        <v>26.94</v>
      </c>
      <c r="C266">
        <v>27.66</v>
      </c>
      <c r="D266">
        <v>25.01</v>
      </c>
      <c r="E266">
        <v>26.32</v>
      </c>
      <c r="F266">
        <v>107728400</v>
      </c>
      <c r="G266">
        <v>23.18</v>
      </c>
      <c r="I266" s="5">
        <v>39720</v>
      </c>
      <c r="J266">
        <v>119.62</v>
      </c>
      <c r="K266">
        <v>119.68</v>
      </c>
      <c r="L266">
        <v>94.65</v>
      </c>
      <c r="M266">
        <v>97.07</v>
      </c>
      <c r="N266">
        <v>67492700</v>
      </c>
      <c r="O266">
        <v>94.41</v>
      </c>
      <c r="Q266" s="5">
        <v>39720</v>
      </c>
      <c r="R266">
        <v>119.14</v>
      </c>
      <c r="S266">
        <v>119.34</v>
      </c>
      <c r="T266">
        <v>109.68</v>
      </c>
      <c r="U266">
        <v>110.34</v>
      </c>
      <c r="V266">
        <v>389527100</v>
      </c>
      <c r="W266">
        <v>99.08</v>
      </c>
    </row>
    <row r="267" spans="1:23" x14ac:dyDescent="0.3">
      <c r="A267" s="5">
        <v>39713</v>
      </c>
      <c r="B267">
        <v>26.22</v>
      </c>
      <c r="C267">
        <v>27.56</v>
      </c>
      <c r="D267">
        <v>25.32</v>
      </c>
      <c r="E267">
        <v>27.4</v>
      </c>
      <c r="F267">
        <v>94917400</v>
      </c>
      <c r="G267">
        <v>24.13</v>
      </c>
      <c r="I267" s="5">
        <v>39713</v>
      </c>
      <c r="J267">
        <v>139.94</v>
      </c>
      <c r="K267">
        <v>140.25</v>
      </c>
      <c r="L267">
        <v>123</v>
      </c>
      <c r="M267">
        <v>128.24</v>
      </c>
      <c r="N267">
        <v>37975600</v>
      </c>
      <c r="O267">
        <v>124.72</v>
      </c>
      <c r="Q267" s="5">
        <v>39713</v>
      </c>
      <c r="R267">
        <v>124.45</v>
      </c>
      <c r="S267">
        <v>124.75</v>
      </c>
      <c r="T267">
        <v>117.79</v>
      </c>
      <c r="U267">
        <v>120.85</v>
      </c>
      <c r="V267">
        <v>300685100</v>
      </c>
      <c r="W267">
        <v>108.51</v>
      </c>
    </row>
    <row r="268" spans="1:23" x14ac:dyDescent="0.3">
      <c r="A268" s="5">
        <v>39706</v>
      </c>
      <c r="B268">
        <v>26.92</v>
      </c>
      <c r="C268">
        <v>27.49</v>
      </c>
      <c r="D268">
        <v>23.5</v>
      </c>
      <c r="E268">
        <v>25.16</v>
      </c>
      <c r="F268">
        <v>113653700</v>
      </c>
      <c r="G268">
        <v>22.16</v>
      </c>
      <c r="I268" s="5">
        <v>39706</v>
      </c>
      <c r="J268">
        <v>142.03</v>
      </c>
      <c r="K268">
        <v>147.69</v>
      </c>
      <c r="L268">
        <v>120.68</v>
      </c>
      <c r="M268">
        <v>140.91</v>
      </c>
      <c r="N268">
        <v>45914600</v>
      </c>
      <c r="O268">
        <v>137.04</v>
      </c>
      <c r="Q268" s="5">
        <v>39706</v>
      </c>
      <c r="R268">
        <v>121.63</v>
      </c>
      <c r="S268">
        <v>128</v>
      </c>
      <c r="T268">
        <v>113.8</v>
      </c>
      <c r="U268">
        <v>124.12</v>
      </c>
      <c r="V268">
        <v>593329800</v>
      </c>
      <c r="W268">
        <v>111.45</v>
      </c>
    </row>
    <row r="269" spans="1:23" x14ac:dyDescent="0.3">
      <c r="A269" s="5">
        <v>39699</v>
      </c>
      <c r="B269">
        <v>26.21</v>
      </c>
      <c r="C269">
        <v>27.74</v>
      </c>
      <c r="D269">
        <v>25.67</v>
      </c>
      <c r="E269">
        <v>27.62</v>
      </c>
      <c r="F269">
        <v>74290600</v>
      </c>
      <c r="G269">
        <v>24.33</v>
      </c>
      <c r="I269" s="5">
        <v>39699</v>
      </c>
      <c r="J269">
        <v>164.57</v>
      </c>
      <c r="K269">
        <v>164.89</v>
      </c>
      <c r="L269">
        <v>146</v>
      </c>
      <c r="M269">
        <v>148.94</v>
      </c>
      <c r="N269">
        <v>35916500</v>
      </c>
      <c r="O269">
        <v>144.85</v>
      </c>
      <c r="Q269" s="5">
        <v>39699</v>
      </c>
      <c r="R269">
        <v>128.04</v>
      </c>
      <c r="S269">
        <v>128.24</v>
      </c>
      <c r="T269">
        <v>121.6</v>
      </c>
      <c r="U269">
        <v>126.09</v>
      </c>
      <c r="V269">
        <v>342707800</v>
      </c>
      <c r="W269">
        <v>112.57</v>
      </c>
    </row>
    <row r="270" spans="1:23" x14ac:dyDescent="0.3">
      <c r="A270" s="5">
        <v>39693</v>
      </c>
      <c r="B270">
        <v>27.67</v>
      </c>
      <c r="C270">
        <v>27.76</v>
      </c>
      <c r="D270">
        <v>25.63</v>
      </c>
      <c r="E270">
        <v>25.65</v>
      </c>
      <c r="F270">
        <v>67913500</v>
      </c>
      <c r="G270">
        <v>22.59</v>
      </c>
      <c r="I270" s="5">
        <v>39693</v>
      </c>
      <c r="J270">
        <v>172.4</v>
      </c>
      <c r="K270">
        <v>173.5</v>
      </c>
      <c r="L270">
        <v>157.65</v>
      </c>
      <c r="M270">
        <v>160.18</v>
      </c>
      <c r="N270">
        <v>27195200</v>
      </c>
      <c r="O270">
        <v>155.78</v>
      </c>
      <c r="Q270" s="5">
        <v>39693</v>
      </c>
      <c r="R270">
        <v>130.03</v>
      </c>
      <c r="S270">
        <v>130.71</v>
      </c>
      <c r="T270">
        <v>122</v>
      </c>
      <c r="U270">
        <v>124.42</v>
      </c>
      <c r="V270">
        <v>283464400</v>
      </c>
      <c r="W270">
        <v>111.08</v>
      </c>
    </row>
    <row r="271" spans="1:23" x14ac:dyDescent="0.3">
      <c r="A271" s="5">
        <v>39685</v>
      </c>
      <c r="B271">
        <v>27.61</v>
      </c>
      <c r="C271">
        <v>28.01</v>
      </c>
      <c r="D271">
        <v>27.13</v>
      </c>
      <c r="E271">
        <v>27.29</v>
      </c>
      <c r="F271">
        <v>45847800</v>
      </c>
      <c r="G271">
        <v>24.04</v>
      </c>
      <c r="I271" s="5">
        <v>39685</v>
      </c>
      <c r="J271">
        <v>176.15</v>
      </c>
      <c r="K271">
        <v>176.25</v>
      </c>
      <c r="L271">
        <v>169.04</v>
      </c>
      <c r="M271">
        <v>169.53</v>
      </c>
      <c r="N271">
        <v>17417300</v>
      </c>
      <c r="O271">
        <v>164.88</v>
      </c>
      <c r="Q271" s="5">
        <v>39685</v>
      </c>
      <c r="R271">
        <v>128.80000000000001</v>
      </c>
      <c r="S271">
        <v>130.34</v>
      </c>
      <c r="T271">
        <v>126.58</v>
      </c>
      <c r="U271">
        <v>128.79</v>
      </c>
      <c r="V271">
        <v>171738300</v>
      </c>
      <c r="W271">
        <v>114.98</v>
      </c>
    </row>
    <row r="272" spans="1:23" x14ac:dyDescent="0.3">
      <c r="A272" s="5">
        <v>39678</v>
      </c>
      <c r="B272">
        <v>27.78</v>
      </c>
      <c r="C272">
        <v>28.05</v>
      </c>
      <c r="D272">
        <v>26.86</v>
      </c>
      <c r="E272">
        <v>27.84</v>
      </c>
      <c r="F272">
        <v>42290500</v>
      </c>
      <c r="G272">
        <v>24.52</v>
      </c>
      <c r="I272" s="5">
        <v>39678</v>
      </c>
      <c r="J272">
        <v>175.57</v>
      </c>
      <c r="K272">
        <v>177.81</v>
      </c>
      <c r="L272">
        <v>171.81</v>
      </c>
      <c r="M272">
        <v>176.79</v>
      </c>
      <c r="N272">
        <v>18960900</v>
      </c>
      <c r="O272">
        <v>171.94</v>
      </c>
      <c r="Q272" s="5">
        <v>39678</v>
      </c>
      <c r="R272">
        <v>130.43</v>
      </c>
      <c r="S272">
        <v>130.47999999999999</v>
      </c>
      <c r="T272">
        <v>126.34</v>
      </c>
      <c r="U272">
        <v>129.65</v>
      </c>
      <c r="V272">
        <v>188154400</v>
      </c>
      <c r="W272">
        <v>115.74</v>
      </c>
    </row>
    <row r="273" spans="1:23" x14ac:dyDescent="0.3">
      <c r="A273" s="5">
        <v>39671</v>
      </c>
      <c r="B273">
        <v>27.86</v>
      </c>
      <c r="C273">
        <v>28.5</v>
      </c>
      <c r="D273">
        <v>27.56</v>
      </c>
      <c r="E273">
        <v>27.81</v>
      </c>
      <c r="F273">
        <v>55944300</v>
      </c>
      <c r="G273">
        <v>24.4</v>
      </c>
      <c r="I273" s="5">
        <v>39671</v>
      </c>
      <c r="J273">
        <v>170.07</v>
      </c>
      <c r="K273">
        <v>180.45</v>
      </c>
      <c r="L273">
        <v>169.67</v>
      </c>
      <c r="M273">
        <v>175.74</v>
      </c>
      <c r="N273">
        <v>28496300</v>
      </c>
      <c r="O273">
        <v>170.92</v>
      </c>
      <c r="Q273" s="5">
        <v>39671</v>
      </c>
      <c r="R273">
        <v>129.47</v>
      </c>
      <c r="S273">
        <v>131.51</v>
      </c>
      <c r="T273">
        <v>127.67</v>
      </c>
      <c r="U273">
        <v>130.16999999999999</v>
      </c>
      <c r="V273">
        <v>227915100</v>
      </c>
      <c r="W273">
        <v>116.21</v>
      </c>
    </row>
    <row r="274" spans="1:23" x14ac:dyDescent="0.3">
      <c r="A274" s="5">
        <v>39664</v>
      </c>
      <c r="B274">
        <v>25.39</v>
      </c>
      <c r="C274">
        <v>28.23</v>
      </c>
      <c r="D274">
        <v>25.11</v>
      </c>
      <c r="E274">
        <v>28.13</v>
      </c>
      <c r="F274">
        <v>80763100</v>
      </c>
      <c r="G274">
        <v>24.68</v>
      </c>
      <c r="I274" s="5">
        <v>39664</v>
      </c>
      <c r="J274">
        <v>156.6</v>
      </c>
      <c r="K274">
        <v>169.65</v>
      </c>
      <c r="L274">
        <v>152.91</v>
      </c>
      <c r="M274">
        <v>169.55</v>
      </c>
      <c r="N274">
        <v>24704800</v>
      </c>
      <c r="O274">
        <v>164.9</v>
      </c>
      <c r="Q274" s="5">
        <v>39664</v>
      </c>
      <c r="R274">
        <v>126.04</v>
      </c>
      <c r="S274">
        <v>129.93</v>
      </c>
      <c r="T274">
        <v>124.76</v>
      </c>
      <c r="U274">
        <v>129.37</v>
      </c>
      <c r="V274">
        <v>231299300</v>
      </c>
      <c r="W274">
        <v>115.49</v>
      </c>
    </row>
    <row r="275" spans="1:23" x14ac:dyDescent="0.3">
      <c r="A275" s="5">
        <v>39657</v>
      </c>
      <c r="B275">
        <v>26.06</v>
      </c>
      <c r="C275">
        <v>26.49</v>
      </c>
      <c r="D275">
        <v>25.07</v>
      </c>
      <c r="E275">
        <v>25.44</v>
      </c>
      <c r="F275">
        <v>64246900</v>
      </c>
      <c r="G275">
        <v>22.32</v>
      </c>
      <c r="I275" s="5">
        <v>39657</v>
      </c>
      <c r="J275">
        <v>162.34</v>
      </c>
      <c r="K275">
        <v>162.47</v>
      </c>
      <c r="L275">
        <v>153.65</v>
      </c>
      <c r="M275">
        <v>156.66</v>
      </c>
      <c r="N275">
        <v>24086400</v>
      </c>
      <c r="O275">
        <v>152.36000000000001</v>
      </c>
      <c r="Q275" s="5">
        <v>39657</v>
      </c>
      <c r="R275">
        <v>125.51</v>
      </c>
      <c r="S275">
        <v>128.6</v>
      </c>
      <c r="T275">
        <v>123.42</v>
      </c>
      <c r="U275">
        <v>126.16</v>
      </c>
      <c r="V275">
        <v>269501900</v>
      </c>
      <c r="W275">
        <v>112.63</v>
      </c>
    </row>
    <row r="276" spans="1:23" x14ac:dyDescent="0.3">
      <c r="A276" s="5">
        <v>39650</v>
      </c>
      <c r="B276">
        <v>25.66</v>
      </c>
      <c r="C276">
        <v>26.84</v>
      </c>
      <c r="D276">
        <v>25.44</v>
      </c>
      <c r="E276">
        <v>26.16</v>
      </c>
      <c r="F276">
        <v>77083300</v>
      </c>
      <c r="G276">
        <v>22.95</v>
      </c>
      <c r="I276" s="5">
        <v>39650</v>
      </c>
      <c r="J276">
        <v>166.9</v>
      </c>
      <c r="K276">
        <v>168.37</v>
      </c>
      <c r="L276">
        <v>146.53</v>
      </c>
      <c r="M276">
        <v>162.12</v>
      </c>
      <c r="N276">
        <v>41250600</v>
      </c>
      <c r="O276">
        <v>157.66999999999999</v>
      </c>
      <c r="Q276" s="5">
        <v>39650</v>
      </c>
      <c r="R276">
        <v>126.51</v>
      </c>
      <c r="S276">
        <v>129.15</v>
      </c>
      <c r="T276">
        <v>124.85</v>
      </c>
      <c r="U276">
        <v>125.48</v>
      </c>
      <c r="V276">
        <v>259846200</v>
      </c>
      <c r="W276">
        <v>112.02</v>
      </c>
    </row>
    <row r="277" spans="1:23" x14ac:dyDescent="0.3">
      <c r="A277" s="5">
        <v>39643</v>
      </c>
      <c r="B277">
        <v>25.48</v>
      </c>
      <c r="C277">
        <v>27.91</v>
      </c>
      <c r="D277">
        <v>24.93</v>
      </c>
      <c r="E277">
        <v>25.86</v>
      </c>
      <c r="F277">
        <v>94559800</v>
      </c>
      <c r="G277">
        <v>22.69</v>
      </c>
      <c r="I277" s="5">
        <v>39643</v>
      </c>
      <c r="J277">
        <v>179.24</v>
      </c>
      <c r="K277">
        <v>179.3</v>
      </c>
      <c r="L277">
        <v>165</v>
      </c>
      <c r="M277">
        <v>165.15</v>
      </c>
      <c r="N277">
        <v>30713000</v>
      </c>
      <c r="O277">
        <v>160.62</v>
      </c>
      <c r="Q277" s="5">
        <v>39643</v>
      </c>
      <c r="R277">
        <v>125.26</v>
      </c>
      <c r="S277">
        <v>126.42</v>
      </c>
      <c r="T277">
        <v>120.02</v>
      </c>
      <c r="U277">
        <v>125.98</v>
      </c>
      <c r="V277">
        <v>367877300</v>
      </c>
      <c r="W277">
        <v>112.47</v>
      </c>
    </row>
    <row r="278" spans="1:23" x14ac:dyDescent="0.3">
      <c r="A278" s="5">
        <v>39636</v>
      </c>
      <c r="B278">
        <v>26.11</v>
      </c>
      <c r="C278">
        <v>26.39</v>
      </c>
      <c r="D278">
        <v>24.87</v>
      </c>
      <c r="E278">
        <v>25.25</v>
      </c>
      <c r="F278">
        <v>63739900</v>
      </c>
      <c r="G278">
        <v>22.15</v>
      </c>
      <c r="I278" s="5">
        <v>39636</v>
      </c>
      <c r="J278">
        <v>173.16</v>
      </c>
      <c r="K278">
        <v>180.91</v>
      </c>
      <c r="L278">
        <v>171</v>
      </c>
      <c r="M278">
        <v>172.58</v>
      </c>
      <c r="N278">
        <v>31251500</v>
      </c>
      <c r="O278">
        <v>167.84</v>
      </c>
      <c r="Q278" s="5">
        <v>39636</v>
      </c>
      <c r="R278">
        <v>126.79</v>
      </c>
      <c r="S278">
        <v>127.74</v>
      </c>
      <c r="T278">
        <v>122.49</v>
      </c>
      <c r="U278">
        <v>123.84</v>
      </c>
      <c r="V278">
        <v>400546100</v>
      </c>
      <c r="W278">
        <v>110.56</v>
      </c>
    </row>
    <row r="279" spans="1:23" x14ac:dyDescent="0.3">
      <c r="A279" s="5">
        <v>39629</v>
      </c>
      <c r="B279">
        <v>27.73</v>
      </c>
      <c r="C279">
        <v>27.98</v>
      </c>
      <c r="D279">
        <v>25.6</v>
      </c>
      <c r="E279">
        <v>25.98</v>
      </c>
      <c r="F279">
        <v>69975400</v>
      </c>
      <c r="G279">
        <v>22.79</v>
      </c>
      <c r="I279" s="5">
        <v>39629</v>
      </c>
      <c r="J279">
        <v>170.19</v>
      </c>
      <c r="K279">
        <v>177.45</v>
      </c>
      <c r="L279">
        <v>164</v>
      </c>
      <c r="M279">
        <v>170.12</v>
      </c>
      <c r="N279">
        <v>28181700</v>
      </c>
      <c r="O279">
        <v>165.45</v>
      </c>
      <c r="Q279" s="5">
        <v>39629</v>
      </c>
      <c r="R279">
        <v>127.89</v>
      </c>
      <c r="S279">
        <v>129.16</v>
      </c>
      <c r="T279">
        <v>124.99</v>
      </c>
      <c r="U279">
        <v>126.31</v>
      </c>
      <c r="V279">
        <v>293720400</v>
      </c>
      <c r="W279">
        <v>112.76</v>
      </c>
    </row>
    <row r="280" spans="1:23" x14ac:dyDescent="0.3">
      <c r="A280" s="5">
        <v>39622</v>
      </c>
      <c r="B280">
        <v>28.3</v>
      </c>
      <c r="C280">
        <v>28.67</v>
      </c>
      <c r="D280">
        <v>27.46</v>
      </c>
      <c r="E280">
        <v>27.63</v>
      </c>
      <c r="F280">
        <v>65428600</v>
      </c>
      <c r="G280">
        <v>24.24</v>
      </c>
      <c r="I280" s="5">
        <v>39622</v>
      </c>
      <c r="J280">
        <v>174.74</v>
      </c>
      <c r="K280">
        <v>178.83</v>
      </c>
      <c r="L280">
        <v>164.15</v>
      </c>
      <c r="M280">
        <v>170.09</v>
      </c>
      <c r="N280">
        <v>27314500</v>
      </c>
      <c r="O280">
        <v>165.42</v>
      </c>
      <c r="Q280" s="5">
        <v>39622</v>
      </c>
      <c r="R280">
        <v>132.09</v>
      </c>
      <c r="S280">
        <v>133.4</v>
      </c>
      <c r="T280">
        <v>127.04</v>
      </c>
      <c r="U280">
        <v>127.53</v>
      </c>
      <c r="V280">
        <v>264289800</v>
      </c>
      <c r="W280">
        <v>113.85</v>
      </c>
    </row>
    <row r="281" spans="1:23" x14ac:dyDescent="0.3">
      <c r="A281" s="5">
        <v>39615</v>
      </c>
      <c r="B281">
        <v>29.02</v>
      </c>
      <c r="C281">
        <v>29.19</v>
      </c>
      <c r="D281">
        <v>28.1</v>
      </c>
      <c r="E281">
        <v>28.23</v>
      </c>
      <c r="F281">
        <v>65634300</v>
      </c>
      <c r="G281">
        <v>24.77</v>
      </c>
      <c r="I281" s="5">
        <v>39615</v>
      </c>
      <c r="J281">
        <v>171.3</v>
      </c>
      <c r="K281">
        <v>182.34</v>
      </c>
      <c r="L281">
        <v>169.07</v>
      </c>
      <c r="M281">
        <v>175.27</v>
      </c>
      <c r="N281">
        <v>31736900</v>
      </c>
      <c r="O281">
        <v>170.46</v>
      </c>
      <c r="Q281" s="5">
        <v>39615</v>
      </c>
      <c r="R281">
        <v>135.55000000000001</v>
      </c>
      <c r="S281">
        <v>137.12</v>
      </c>
      <c r="T281">
        <v>131.22</v>
      </c>
      <c r="U281">
        <v>131.58000000000001</v>
      </c>
      <c r="V281">
        <v>247382700</v>
      </c>
      <c r="W281">
        <v>117.47</v>
      </c>
    </row>
    <row r="282" spans="1:23" x14ac:dyDescent="0.3">
      <c r="A282" s="5">
        <v>39608</v>
      </c>
      <c r="B282">
        <v>27.65</v>
      </c>
      <c r="C282">
        <v>29.57</v>
      </c>
      <c r="D282">
        <v>27.11</v>
      </c>
      <c r="E282">
        <v>29.07</v>
      </c>
      <c r="F282">
        <v>89900600</v>
      </c>
      <c r="G282">
        <v>25.5</v>
      </c>
      <c r="I282" s="5">
        <v>39608</v>
      </c>
      <c r="J282">
        <v>184.79</v>
      </c>
      <c r="K282">
        <v>186.78</v>
      </c>
      <c r="L282">
        <v>165.31</v>
      </c>
      <c r="M282">
        <v>172.37</v>
      </c>
      <c r="N282">
        <v>47461600</v>
      </c>
      <c r="O282">
        <v>167.64</v>
      </c>
      <c r="Q282" s="5">
        <v>39608</v>
      </c>
      <c r="R282">
        <v>136.86000000000001</v>
      </c>
      <c r="S282">
        <v>137.5</v>
      </c>
      <c r="T282">
        <v>133.52000000000001</v>
      </c>
      <c r="U282">
        <v>136.15</v>
      </c>
      <c r="V282">
        <v>253962200</v>
      </c>
      <c r="W282">
        <v>120.94</v>
      </c>
    </row>
    <row r="283" spans="1:23" x14ac:dyDescent="0.3">
      <c r="A283" s="5">
        <v>39601</v>
      </c>
      <c r="B283">
        <v>28.24</v>
      </c>
      <c r="C283">
        <v>28.36</v>
      </c>
      <c r="D283">
        <v>27.2</v>
      </c>
      <c r="E283">
        <v>27.49</v>
      </c>
      <c r="F283">
        <v>79548300</v>
      </c>
      <c r="G283">
        <v>24.12</v>
      </c>
      <c r="I283" s="5">
        <v>39601</v>
      </c>
      <c r="J283">
        <v>188.6</v>
      </c>
      <c r="K283">
        <v>189.95</v>
      </c>
      <c r="L283">
        <v>182.34</v>
      </c>
      <c r="M283">
        <v>185.64</v>
      </c>
      <c r="N283">
        <v>27693300</v>
      </c>
      <c r="O283">
        <v>180.54</v>
      </c>
      <c r="Q283" s="5">
        <v>39601</v>
      </c>
      <c r="R283">
        <v>139.83000000000001</v>
      </c>
      <c r="S283">
        <v>140.88999999999999</v>
      </c>
      <c r="T283">
        <v>136.22</v>
      </c>
      <c r="U283">
        <v>136.29</v>
      </c>
      <c r="V283">
        <v>264323500</v>
      </c>
      <c r="W283">
        <v>121.07</v>
      </c>
    </row>
    <row r="284" spans="1:23" x14ac:dyDescent="0.3">
      <c r="A284" s="5">
        <v>39595</v>
      </c>
      <c r="B284">
        <v>28.11</v>
      </c>
      <c r="C284">
        <v>28.7</v>
      </c>
      <c r="D284">
        <v>28.04</v>
      </c>
      <c r="E284">
        <v>28.32</v>
      </c>
      <c r="F284">
        <v>52687800</v>
      </c>
      <c r="G284">
        <v>24.85</v>
      </c>
      <c r="I284" s="5">
        <v>39595</v>
      </c>
      <c r="J284">
        <v>182.75</v>
      </c>
      <c r="K284">
        <v>189.54</v>
      </c>
      <c r="L284">
        <v>181.84</v>
      </c>
      <c r="M284">
        <v>188.75</v>
      </c>
      <c r="N284">
        <v>24921900</v>
      </c>
      <c r="O284">
        <v>183.57</v>
      </c>
      <c r="Q284" s="5">
        <v>39595</v>
      </c>
      <c r="R284">
        <v>137.80000000000001</v>
      </c>
      <c r="S284">
        <v>140.93</v>
      </c>
      <c r="T284">
        <v>137.53</v>
      </c>
      <c r="U284">
        <v>140.35</v>
      </c>
      <c r="V284">
        <v>160225000</v>
      </c>
      <c r="W284">
        <v>124.67</v>
      </c>
    </row>
    <row r="285" spans="1:23" x14ac:dyDescent="0.3">
      <c r="A285" s="5">
        <v>39587</v>
      </c>
      <c r="B285">
        <v>29.87</v>
      </c>
      <c r="C285">
        <v>29.89</v>
      </c>
      <c r="D285">
        <v>27.95</v>
      </c>
      <c r="E285">
        <v>28.05</v>
      </c>
      <c r="F285">
        <v>59320300</v>
      </c>
      <c r="G285">
        <v>24.61</v>
      </c>
      <c r="I285" s="5">
        <v>39587</v>
      </c>
      <c r="J285">
        <v>187.86</v>
      </c>
      <c r="K285">
        <v>188.69</v>
      </c>
      <c r="L285">
        <v>172</v>
      </c>
      <c r="M285">
        <v>181.17</v>
      </c>
      <c r="N285">
        <v>37049800</v>
      </c>
      <c r="O285">
        <v>176.2</v>
      </c>
      <c r="Q285" s="5">
        <v>39587</v>
      </c>
      <c r="R285">
        <v>142.81</v>
      </c>
      <c r="S285">
        <v>144.30000000000001</v>
      </c>
      <c r="T285">
        <v>137.52000000000001</v>
      </c>
      <c r="U285">
        <v>137.63999999999999</v>
      </c>
      <c r="V285">
        <v>189827600</v>
      </c>
      <c r="W285">
        <v>122.27</v>
      </c>
    </row>
    <row r="286" spans="1:23" x14ac:dyDescent="0.3">
      <c r="A286" s="5">
        <v>39580</v>
      </c>
      <c r="B286">
        <v>29.4</v>
      </c>
      <c r="C286">
        <v>30.53</v>
      </c>
      <c r="D286">
        <v>29.35</v>
      </c>
      <c r="E286">
        <v>29.99</v>
      </c>
      <c r="F286">
        <v>67367500</v>
      </c>
      <c r="G286">
        <v>26.31</v>
      </c>
      <c r="I286" s="5">
        <v>39580</v>
      </c>
      <c r="J286">
        <v>185.21</v>
      </c>
      <c r="K286">
        <v>192.24</v>
      </c>
      <c r="L286">
        <v>182.85</v>
      </c>
      <c r="M286">
        <v>187.62</v>
      </c>
      <c r="N286">
        <v>29982800</v>
      </c>
      <c r="O286">
        <v>182.47</v>
      </c>
      <c r="Q286" s="5">
        <v>39580</v>
      </c>
      <c r="R286">
        <v>139.25</v>
      </c>
      <c r="S286">
        <v>142.87</v>
      </c>
      <c r="T286">
        <v>138.72999999999999</v>
      </c>
      <c r="U286">
        <v>142.66</v>
      </c>
      <c r="V286">
        <v>172014500</v>
      </c>
      <c r="W286">
        <v>126.72</v>
      </c>
    </row>
    <row r="287" spans="1:23" x14ac:dyDescent="0.3">
      <c r="A287" s="5">
        <v>39573</v>
      </c>
      <c r="B287">
        <v>29.93</v>
      </c>
      <c r="C287">
        <v>30.23</v>
      </c>
      <c r="D287">
        <v>28.93</v>
      </c>
      <c r="E287">
        <v>29.39</v>
      </c>
      <c r="F287">
        <v>84651100</v>
      </c>
      <c r="G287">
        <v>25.69</v>
      </c>
      <c r="I287" s="5">
        <v>39573</v>
      </c>
      <c r="J287">
        <v>181.92</v>
      </c>
      <c r="K287">
        <v>188.2</v>
      </c>
      <c r="L287">
        <v>180.54</v>
      </c>
      <c r="M287">
        <v>183.45</v>
      </c>
      <c r="N287">
        <v>32162200</v>
      </c>
      <c r="O287">
        <v>178.41</v>
      </c>
      <c r="Q287" s="5">
        <v>39573</v>
      </c>
      <c r="R287">
        <v>141.05000000000001</v>
      </c>
      <c r="S287">
        <v>142.19999999999999</v>
      </c>
      <c r="T287">
        <v>138.44999999999999</v>
      </c>
      <c r="U287">
        <v>138.9</v>
      </c>
      <c r="V287">
        <v>165604200</v>
      </c>
      <c r="W287">
        <v>123.38</v>
      </c>
    </row>
    <row r="288" spans="1:23" x14ac:dyDescent="0.3">
      <c r="A288" s="5">
        <v>39566</v>
      </c>
      <c r="B288">
        <v>29.8</v>
      </c>
      <c r="C288">
        <v>29.84</v>
      </c>
      <c r="D288">
        <v>28.45</v>
      </c>
      <c r="E288">
        <v>29.24</v>
      </c>
      <c r="F288">
        <v>78871800</v>
      </c>
      <c r="G288">
        <v>25.56</v>
      </c>
      <c r="I288" s="5">
        <v>39566</v>
      </c>
      <c r="J288">
        <v>169.75</v>
      </c>
      <c r="K288">
        <v>181.92</v>
      </c>
      <c r="L288">
        <v>169.13</v>
      </c>
      <c r="M288">
        <v>180.94</v>
      </c>
      <c r="N288">
        <v>33999100</v>
      </c>
      <c r="O288">
        <v>175.97</v>
      </c>
      <c r="Q288" s="5">
        <v>39566</v>
      </c>
      <c r="R288">
        <v>139.88</v>
      </c>
      <c r="S288">
        <v>142.37</v>
      </c>
      <c r="T288">
        <v>138.26</v>
      </c>
      <c r="U288">
        <v>141.51</v>
      </c>
      <c r="V288">
        <v>161677000</v>
      </c>
      <c r="W288">
        <v>125.7</v>
      </c>
    </row>
    <row r="289" spans="1:23" x14ac:dyDescent="0.3">
      <c r="A289" s="5">
        <v>39559</v>
      </c>
      <c r="B289">
        <v>30.19</v>
      </c>
      <c r="C289">
        <v>32.1</v>
      </c>
      <c r="D289">
        <v>29.6</v>
      </c>
      <c r="E289">
        <v>29.83</v>
      </c>
      <c r="F289">
        <v>96152400</v>
      </c>
      <c r="G289">
        <v>26.07</v>
      </c>
      <c r="I289" s="5">
        <v>39559</v>
      </c>
      <c r="J289">
        <v>162.21</v>
      </c>
      <c r="K289">
        <v>171.1</v>
      </c>
      <c r="L289">
        <v>158.09</v>
      </c>
      <c r="M289">
        <v>169.73</v>
      </c>
      <c r="N289">
        <v>47653200</v>
      </c>
      <c r="O289">
        <v>165.07</v>
      </c>
      <c r="Q289" s="5">
        <v>39559</v>
      </c>
      <c r="R289">
        <v>138.22999999999999</v>
      </c>
      <c r="S289">
        <v>139.88999999999999</v>
      </c>
      <c r="T289">
        <v>136.9</v>
      </c>
      <c r="U289">
        <v>139.6</v>
      </c>
      <c r="V289">
        <v>178846300</v>
      </c>
      <c r="W289">
        <v>124.01</v>
      </c>
    </row>
    <row r="290" spans="1:23" x14ac:dyDescent="0.3">
      <c r="A290" s="5">
        <v>39552</v>
      </c>
      <c r="B290">
        <v>28.24</v>
      </c>
      <c r="C290">
        <v>30.1</v>
      </c>
      <c r="D290">
        <v>27.93</v>
      </c>
      <c r="E290">
        <v>30</v>
      </c>
      <c r="F290">
        <v>50847500</v>
      </c>
      <c r="G290">
        <v>26.22</v>
      </c>
      <c r="I290" s="5">
        <v>39552</v>
      </c>
      <c r="J290">
        <v>146.77000000000001</v>
      </c>
      <c r="K290">
        <v>162.26</v>
      </c>
      <c r="L290">
        <v>144.54</v>
      </c>
      <c r="M290">
        <v>161.04</v>
      </c>
      <c r="N290">
        <v>29070900</v>
      </c>
      <c r="O290">
        <v>156.62</v>
      </c>
      <c r="Q290" s="5">
        <v>39552</v>
      </c>
      <c r="R290">
        <v>133.19</v>
      </c>
      <c r="S290">
        <v>139.56</v>
      </c>
      <c r="T290">
        <v>132.33000000000001</v>
      </c>
      <c r="U290">
        <v>138.47999999999999</v>
      </c>
      <c r="V290">
        <v>184075200</v>
      </c>
      <c r="W290">
        <v>123.01</v>
      </c>
    </row>
    <row r="291" spans="1:23" x14ac:dyDescent="0.3">
      <c r="A291" s="5">
        <v>39545</v>
      </c>
      <c r="B291">
        <v>29.55</v>
      </c>
      <c r="C291">
        <v>29.59</v>
      </c>
      <c r="D291">
        <v>28.21</v>
      </c>
      <c r="E291">
        <v>28.28</v>
      </c>
      <c r="F291">
        <v>50993300</v>
      </c>
      <c r="G291">
        <v>24.72</v>
      </c>
      <c r="I291" s="5">
        <v>39545</v>
      </c>
      <c r="J291">
        <v>156.13</v>
      </c>
      <c r="K291">
        <v>159.69</v>
      </c>
      <c r="L291">
        <v>146.4</v>
      </c>
      <c r="M291">
        <v>147.13999999999999</v>
      </c>
      <c r="N291">
        <v>37227500</v>
      </c>
      <c r="O291">
        <v>143.1</v>
      </c>
      <c r="Q291" s="5">
        <v>39545</v>
      </c>
      <c r="R291">
        <v>137.87</v>
      </c>
      <c r="S291">
        <v>138.57</v>
      </c>
      <c r="T291">
        <v>133.01</v>
      </c>
      <c r="U291">
        <v>133.38</v>
      </c>
      <c r="V291">
        <v>182946900</v>
      </c>
      <c r="W291">
        <v>118.48</v>
      </c>
    </row>
    <row r="292" spans="1:23" x14ac:dyDescent="0.3">
      <c r="A292" s="5">
        <v>39538</v>
      </c>
      <c r="B292">
        <v>27.88</v>
      </c>
      <c r="C292">
        <v>29.58</v>
      </c>
      <c r="D292">
        <v>27.84</v>
      </c>
      <c r="E292">
        <v>29.16</v>
      </c>
      <c r="F292">
        <v>48979600</v>
      </c>
      <c r="G292">
        <v>25.49</v>
      </c>
      <c r="I292" s="5">
        <v>39538</v>
      </c>
      <c r="J292">
        <v>143.27000000000001</v>
      </c>
      <c r="K292">
        <v>154.71</v>
      </c>
      <c r="L292">
        <v>142.52000000000001</v>
      </c>
      <c r="M292">
        <v>153.08000000000001</v>
      </c>
      <c r="N292">
        <v>33939900</v>
      </c>
      <c r="O292">
        <v>148.88</v>
      </c>
      <c r="Q292" s="5">
        <v>39538</v>
      </c>
      <c r="R292">
        <v>131.29</v>
      </c>
      <c r="S292">
        <v>137.96</v>
      </c>
      <c r="T292">
        <v>131.09</v>
      </c>
      <c r="U292">
        <v>136.88999999999999</v>
      </c>
      <c r="V292">
        <v>202496300</v>
      </c>
      <c r="W292">
        <v>121.6</v>
      </c>
    </row>
    <row r="293" spans="1:23" x14ac:dyDescent="0.3">
      <c r="A293" s="5">
        <v>39531</v>
      </c>
      <c r="B293">
        <v>29.33</v>
      </c>
      <c r="C293">
        <v>29.4</v>
      </c>
      <c r="D293">
        <v>27.83</v>
      </c>
      <c r="E293">
        <v>27.91</v>
      </c>
      <c r="F293">
        <v>48090000</v>
      </c>
      <c r="G293">
        <v>24.4</v>
      </c>
      <c r="I293" s="5">
        <v>39531</v>
      </c>
      <c r="J293">
        <v>134.01</v>
      </c>
      <c r="K293">
        <v>145.74</v>
      </c>
      <c r="L293">
        <v>133.63999999999999</v>
      </c>
      <c r="M293">
        <v>143.01</v>
      </c>
      <c r="N293">
        <v>35827400</v>
      </c>
      <c r="O293">
        <v>139.08000000000001</v>
      </c>
      <c r="Q293" s="5">
        <v>39531</v>
      </c>
      <c r="R293">
        <v>133.31</v>
      </c>
      <c r="S293">
        <v>135.81</v>
      </c>
      <c r="T293">
        <v>131.06</v>
      </c>
      <c r="U293">
        <v>131.51</v>
      </c>
      <c r="V293">
        <v>200981600</v>
      </c>
      <c r="W293">
        <v>116.82</v>
      </c>
    </row>
    <row r="294" spans="1:23" x14ac:dyDescent="0.3">
      <c r="A294" s="5">
        <v>39524</v>
      </c>
      <c r="B294">
        <v>27.3</v>
      </c>
      <c r="C294">
        <v>29.59</v>
      </c>
      <c r="D294">
        <v>27.28</v>
      </c>
      <c r="E294">
        <v>29.18</v>
      </c>
      <c r="F294">
        <v>72449400</v>
      </c>
      <c r="G294">
        <v>25.51</v>
      </c>
      <c r="I294" s="5">
        <v>39524</v>
      </c>
      <c r="J294">
        <v>122.55</v>
      </c>
      <c r="K294">
        <v>134.29</v>
      </c>
      <c r="L294">
        <v>122.55</v>
      </c>
      <c r="M294">
        <v>133.27000000000001</v>
      </c>
      <c r="N294">
        <v>37473600</v>
      </c>
      <c r="O294">
        <v>129.61000000000001</v>
      </c>
      <c r="Q294" s="5">
        <v>39524</v>
      </c>
      <c r="R294">
        <v>126.57</v>
      </c>
      <c r="S294">
        <v>134.65</v>
      </c>
      <c r="T294">
        <v>126.07</v>
      </c>
      <c r="U294">
        <v>132.08000000000001</v>
      </c>
      <c r="V294">
        <v>332755000</v>
      </c>
      <c r="W294">
        <v>117.33</v>
      </c>
    </row>
    <row r="295" spans="1:23" x14ac:dyDescent="0.3">
      <c r="A295" s="5">
        <v>39517</v>
      </c>
      <c r="B295">
        <v>27.83</v>
      </c>
      <c r="C295">
        <v>29.49</v>
      </c>
      <c r="D295">
        <v>27.64</v>
      </c>
      <c r="E295">
        <v>27.96</v>
      </c>
      <c r="F295">
        <v>87335300</v>
      </c>
      <c r="G295">
        <v>24.44</v>
      </c>
      <c r="I295" s="5">
        <v>39517</v>
      </c>
      <c r="J295">
        <v>121.98</v>
      </c>
      <c r="K295">
        <v>130.30000000000001</v>
      </c>
      <c r="L295">
        <v>119.37</v>
      </c>
      <c r="M295">
        <v>126.61</v>
      </c>
      <c r="N295">
        <v>40299300</v>
      </c>
      <c r="O295">
        <v>123.13</v>
      </c>
      <c r="Q295" s="5">
        <v>39517</v>
      </c>
      <c r="R295">
        <v>129.84</v>
      </c>
      <c r="S295">
        <v>133.77000000000001</v>
      </c>
      <c r="T295">
        <v>127.59</v>
      </c>
      <c r="U295">
        <v>129.61000000000001</v>
      </c>
      <c r="V295">
        <v>328495400</v>
      </c>
      <c r="W295">
        <v>114.57</v>
      </c>
    </row>
    <row r="296" spans="1:23" x14ac:dyDescent="0.3">
      <c r="A296" s="5">
        <v>39510</v>
      </c>
      <c r="B296">
        <v>27.24</v>
      </c>
      <c r="C296">
        <v>28.41</v>
      </c>
      <c r="D296">
        <v>26.87</v>
      </c>
      <c r="E296">
        <v>27.87</v>
      </c>
      <c r="F296">
        <v>87737000</v>
      </c>
      <c r="G296">
        <v>24.36</v>
      </c>
      <c r="I296" s="5">
        <v>39510</v>
      </c>
      <c r="J296">
        <v>124.44</v>
      </c>
      <c r="K296">
        <v>127.5</v>
      </c>
      <c r="L296">
        <v>118</v>
      </c>
      <c r="M296">
        <v>122.25</v>
      </c>
      <c r="N296">
        <v>52174400</v>
      </c>
      <c r="O296">
        <v>118.89</v>
      </c>
      <c r="Q296" s="5">
        <v>39510</v>
      </c>
      <c r="R296">
        <v>133.13999999999999</v>
      </c>
      <c r="S296">
        <v>134.77000000000001</v>
      </c>
      <c r="T296">
        <v>128.58000000000001</v>
      </c>
      <c r="U296">
        <v>129.71</v>
      </c>
      <c r="V296">
        <v>263404800</v>
      </c>
      <c r="W296">
        <v>114.65</v>
      </c>
    </row>
    <row r="297" spans="1:23" x14ac:dyDescent="0.3">
      <c r="A297" s="5">
        <v>39503</v>
      </c>
      <c r="B297">
        <v>27.65</v>
      </c>
      <c r="C297">
        <v>28.86</v>
      </c>
      <c r="D297">
        <v>27.02</v>
      </c>
      <c r="E297">
        <v>27.2</v>
      </c>
      <c r="F297">
        <v>98902300</v>
      </c>
      <c r="G297">
        <v>23.78</v>
      </c>
      <c r="I297" s="5">
        <v>39503</v>
      </c>
      <c r="J297">
        <v>118.59</v>
      </c>
      <c r="K297">
        <v>132.19999999999999</v>
      </c>
      <c r="L297">
        <v>115.44</v>
      </c>
      <c r="M297">
        <v>125.02</v>
      </c>
      <c r="N297">
        <v>50789500</v>
      </c>
      <c r="O297">
        <v>121.59</v>
      </c>
      <c r="Q297" s="5">
        <v>39503</v>
      </c>
      <c r="R297">
        <v>135.54</v>
      </c>
      <c r="S297">
        <v>139.13999999999999</v>
      </c>
      <c r="T297">
        <v>132.78</v>
      </c>
      <c r="U297">
        <v>133.82</v>
      </c>
      <c r="V297">
        <v>198893900</v>
      </c>
      <c r="W297">
        <v>118.29</v>
      </c>
    </row>
    <row r="298" spans="1:23" x14ac:dyDescent="0.3">
      <c r="A298" s="5">
        <v>39497</v>
      </c>
      <c r="B298">
        <v>28.8</v>
      </c>
      <c r="C298">
        <v>28.96</v>
      </c>
      <c r="D298">
        <v>27.2</v>
      </c>
      <c r="E298">
        <v>27.68</v>
      </c>
      <c r="F298">
        <v>96449800</v>
      </c>
      <c r="G298">
        <v>24.19</v>
      </c>
      <c r="I298" s="5">
        <v>39497</v>
      </c>
      <c r="J298">
        <v>125.99</v>
      </c>
      <c r="K298">
        <v>126.75</v>
      </c>
      <c r="L298">
        <v>115.87</v>
      </c>
      <c r="M298">
        <v>119.46</v>
      </c>
      <c r="N298">
        <v>39647100</v>
      </c>
      <c r="O298">
        <v>116.18</v>
      </c>
      <c r="Q298" s="5">
        <v>39497</v>
      </c>
      <c r="R298">
        <v>136.72</v>
      </c>
      <c r="S298">
        <v>137.01</v>
      </c>
      <c r="T298">
        <v>132.86000000000001</v>
      </c>
      <c r="U298">
        <v>135.62</v>
      </c>
      <c r="V298">
        <v>192954400</v>
      </c>
      <c r="W298">
        <v>119.88</v>
      </c>
    </row>
    <row r="299" spans="1:23" x14ac:dyDescent="0.3">
      <c r="A299" s="5">
        <v>39489</v>
      </c>
      <c r="B299">
        <v>28.52</v>
      </c>
      <c r="C299">
        <v>29.05</v>
      </c>
      <c r="D299">
        <v>27.91</v>
      </c>
      <c r="E299">
        <v>28.42</v>
      </c>
      <c r="F299">
        <v>93304700</v>
      </c>
      <c r="G299">
        <v>24.75</v>
      </c>
      <c r="I299" s="5">
        <v>39489</v>
      </c>
      <c r="J299">
        <v>128.01</v>
      </c>
      <c r="K299">
        <v>131</v>
      </c>
      <c r="L299">
        <v>123.62</v>
      </c>
      <c r="M299">
        <v>124.63</v>
      </c>
      <c r="N299">
        <v>37509600</v>
      </c>
      <c r="O299">
        <v>121.21</v>
      </c>
      <c r="Q299" s="5">
        <v>39489</v>
      </c>
      <c r="R299">
        <v>133.1</v>
      </c>
      <c r="S299">
        <v>137.06</v>
      </c>
      <c r="T299">
        <v>132.04</v>
      </c>
      <c r="U299">
        <v>135.13999999999999</v>
      </c>
      <c r="V299">
        <v>199283400</v>
      </c>
      <c r="W299">
        <v>119.45</v>
      </c>
    </row>
    <row r="300" spans="1:23" x14ac:dyDescent="0.3">
      <c r="A300" s="5">
        <v>39482</v>
      </c>
      <c r="B300">
        <v>30.49</v>
      </c>
      <c r="C300">
        <v>30.72</v>
      </c>
      <c r="D300">
        <v>27.9</v>
      </c>
      <c r="E300">
        <v>28.56</v>
      </c>
      <c r="F300">
        <v>137137000</v>
      </c>
      <c r="G300">
        <v>24.87</v>
      </c>
      <c r="I300" s="5">
        <v>39482</v>
      </c>
      <c r="J300">
        <v>134.21</v>
      </c>
      <c r="K300">
        <v>135.9</v>
      </c>
      <c r="L300">
        <v>117.27</v>
      </c>
      <c r="M300">
        <v>125.48</v>
      </c>
      <c r="N300">
        <v>50377500</v>
      </c>
      <c r="O300">
        <v>122.04</v>
      </c>
      <c r="Q300" s="5">
        <v>39482</v>
      </c>
      <c r="R300">
        <v>139.21</v>
      </c>
      <c r="S300">
        <v>139.30000000000001</v>
      </c>
      <c r="T300">
        <v>131.72999999999999</v>
      </c>
      <c r="U300">
        <v>133.07</v>
      </c>
      <c r="V300">
        <v>236276200</v>
      </c>
      <c r="W300">
        <v>117.62</v>
      </c>
    </row>
    <row r="301" spans="1:23" x14ac:dyDescent="0.3">
      <c r="A301" s="5">
        <v>39475</v>
      </c>
      <c r="B301">
        <v>33.020000000000003</v>
      </c>
      <c r="C301">
        <v>33.25</v>
      </c>
      <c r="D301">
        <v>30.25</v>
      </c>
      <c r="E301">
        <v>30.45</v>
      </c>
      <c r="F301">
        <v>130051100</v>
      </c>
      <c r="G301">
        <v>26.51</v>
      </c>
      <c r="I301" s="5">
        <v>39475</v>
      </c>
      <c r="J301">
        <v>128.16</v>
      </c>
      <c r="K301">
        <v>136.65</v>
      </c>
      <c r="L301">
        <v>126.45</v>
      </c>
      <c r="M301">
        <v>133.75</v>
      </c>
      <c r="N301">
        <v>44102100</v>
      </c>
      <c r="O301">
        <v>130.08000000000001</v>
      </c>
      <c r="Q301" s="5">
        <v>39475</v>
      </c>
      <c r="R301">
        <v>133.26</v>
      </c>
      <c r="S301">
        <v>139.61000000000001</v>
      </c>
      <c r="T301">
        <v>132.06</v>
      </c>
      <c r="U301">
        <v>139.58000000000001</v>
      </c>
      <c r="V301">
        <v>254473300</v>
      </c>
      <c r="W301">
        <v>123.38</v>
      </c>
    </row>
    <row r="302" spans="1:23" x14ac:dyDescent="0.3">
      <c r="A302" s="5">
        <v>39469</v>
      </c>
      <c r="B302">
        <v>31.54</v>
      </c>
      <c r="C302">
        <v>35</v>
      </c>
      <c r="D302">
        <v>31.04</v>
      </c>
      <c r="E302">
        <v>32.94</v>
      </c>
      <c r="F302">
        <v>149687800</v>
      </c>
      <c r="G302">
        <v>28.68</v>
      </c>
      <c r="I302" s="5">
        <v>39469</v>
      </c>
      <c r="J302">
        <v>148.06</v>
      </c>
      <c r="K302">
        <v>159.97999999999999</v>
      </c>
      <c r="L302">
        <v>126.14</v>
      </c>
      <c r="M302">
        <v>130.01</v>
      </c>
      <c r="N302">
        <v>83645800</v>
      </c>
      <c r="O302">
        <v>126.44</v>
      </c>
      <c r="Q302" s="5">
        <v>39469</v>
      </c>
      <c r="R302">
        <v>127.21</v>
      </c>
      <c r="S302">
        <v>136.76</v>
      </c>
      <c r="T302">
        <v>126</v>
      </c>
      <c r="U302">
        <v>133.04</v>
      </c>
      <c r="V302">
        <v>369347400</v>
      </c>
      <c r="W302">
        <v>117.6</v>
      </c>
    </row>
    <row r="303" spans="1:23" x14ac:dyDescent="0.3">
      <c r="A303" s="5">
        <v>39461</v>
      </c>
      <c r="B303">
        <v>34.46</v>
      </c>
      <c r="C303">
        <v>34.57</v>
      </c>
      <c r="D303">
        <v>32.51</v>
      </c>
      <c r="E303">
        <v>33.01</v>
      </c>
      <c r="F303">
        <v>89297300</v>
      </c>
      <c r="G303">
        <v>28.74</v>
      </c>
      <c r="I303" s="5">
        <v>39461</v>
      </c>
      <c r="J303">
        <v>177.52</v>
      </c>
      <c r="K303">
        <v>179.42</v>
      </c>
      <c r="L303">
        <v>156.69999999999999</v>
      </c>
      <c r="M303">
        <v>161.36000000000001</v>
      </c>
      <c r="N303">
        <v>65284100</v>
      </c>
      <c r="O303">
        <v>156.93</v>
      </c>
      <c r="Q303" s="5">
        <v>39461</v>
      </c>
      <c r="R303">
        <v>141.16</v>
      </c>
      <c r="S303">
        <v>141.86000000000001</v>
      </c>
      <c r="T303">
        <v>131.1</v>
      </c>
      <c r="U303">
        <v>132.06</v>
      </c>
      <c r="V303">
        <v>307112400</v>
      </c>
      <c r="W303">
        <v>116.73</v>
      </c>
    </row>
    <row r="304" spans="1:23" x14ac:dyDescent="0.3">
      <c r="A304" s="5">
        <v>39454</v>
      </c>
      <c r="B304">
        <v>34.549999999999997</v>
      </c>
      <c r="C304">
        <v>34.799999999999997</v>
      </c>
      <c r="D304">
        <v>33.35</v>
      </c>
      <c r="E304">
        <v>33.909999999999997</v>
      </c>
      <c r="F304">
        <v>72250400</v>
      </c>
      <c r="G304">
        <v>29.53</v>
      </c>
      <c r="I304" s="5">
        <v>39454</v>
      </c>
      <c r="J304">
        <v>181.25</v>
      </c>
      <c r="K304">
        <v>183.6</v>
      </c>
      <c r="L304">
        <v>168.3</v>
      </c>
      <c r="M304">
        <v>172.69</v>
      </c>
      <c r="N304">
        <v>58036800</v>
      </c>
      <c r="O304">
        <v>167.95</v>
      </c>
      <c r="Q304" s="5">
        <v>39454</v>
      </c>
      <c r="R304">
        <v>141.81</v>
      </c>
      <c r="S304">
        <v>142.9</v>
      </c>
      <c r="T304">
        <v>137.69999999999999</v>
      </c>
      <c r="U304">
        <v>140.15</v>
      </c>
      <c r="V304">
        <v>293191800</v>
      </c>
      <c r="W304">
        <v>123.88</v>
      </c>
    </row>
    <row r="305" spans="1:23" x14ac:dyDescent="0.3">
      <c r="A305" s="5">
        <v>39447</v>
      </c>
      <c r="B305">
        <v>35.9</v>
      </c>
      <c r="C305">
        <v>35.99</v>
      </c>
      <c r="D305">
        <v>34.090000000000003</v>
      </c>
      <c r="E305">
        <v>34.380000000000003</v>
      </c>
      <c r="F305">
        <v>54981000</v>
      </c>
      <c r="G305">
        <v>29.94</v>
      </c>
      <c r="I305" s="5">
        <v>39447</v>
      </c>
      <c r="J305">
        <v>199.5</v>
      </c>
      <c r="K305">
        <v>200.5</v>
      </c>
      <c r="L305">
        <v>178.89</v>
      </c>
      <c r="M305">
        <v>180.05</v>
      </c>
      <c r="N305">
        <v>34967900</v>
      </c>
      <c r="O305">
        <v>175.11</v>
      </c>
      <c r="Q305" s="5">
        <v>39447</v>
      </c>
      <c r="R305">
        <v>147.1</v>
      </c>
      <c r="S305">
        <v>147.61000000000001</v>
      </c>
      <c r="T305">
        <v>140.91</v>
      </c>
      <c r="U305">
        <v>141.31</v>
      </c>
      <c r="V305">
        <v>167631600</v>
      </c>
      <c r="W305">
        <v>124.91</v>
      </c>
    </row>
    <row r="306" spans="1:23" x14ac:dyDescent="0.3">
      <c r="A306" s="5">
        <v>39440</v>
      </c>
      <c r="B306">
        <v>36.130000000000003</v>
      </c>
      <c r="C306">
        <v>36.72</v>
      </c>
      <c r="D306">
        <v>35.67</v>
      </c>
      <c r="E306">
        <v>36.119999999999997</v>
      </c>
      <c r="F306">
        <v>31658300</v>
      </c>
      <c r="G306">
        <v>31.45</v>
      </c>
      <c r="I306" s="5">
        <v>39440</v>
      </c>
      <c r="J306">
        <v>195.03</v>
      </c>
      <c r="K306">
        <v>202.96</v>
      </c>
      <c r="L306">
        <v>194.79</v>
      </c>
      <c r="M306">
        <v>199.83</v>
      </c>
      <c r="N306">
        <v>23920600</v>
      </c>
      <c r="O306">
        <v>194.35</v>
      </c>
      <c r="Q306" s="5">
        <v>39440</v>
      </c>
      <c r="R306">
        <v>148.82</v>
      </c>
      <c r="S306">
        <v>149.68</v>
      </c>
      <c r="T306">
        <v>146.9</v>
      </c>
      <c r="U306">
        <v>147.30000000000001</v>
      </c>
      <c r="V306">
        <v>88018500</v>
      </c>
      <c r="W306">
        <v>130.19999999999999</v>
      </c>
    </row>
    <row r="307" spans="1:23" x14ac:dyDescent="0.3">
      <c r="A307" s="5">
        <v>39433</v>
      </c>
      <c r="B307">
        <v>35.03</v>
      </c>
      <c r="C307">
        <v>36.06</v>
      </c>
      <c r="D307">
        <v>34.21</v>
      </c>
      <c r="E307">
        <v>36.06</v>
      </c>
      <c r="F307">
        <v>62393500</v>
      </c>
      <c r="G307">
        <v>31.4</v>
      </c>
      <c r="I307" s="5">
        <v>39433</v>
      </c>
      <c r="J307">
        <v>190.72</v>
      </c>
      <c r="K307">
        <v>193.91</v>
      </c>
      <c r="L307">
        <v>178.6</v>
      </c>
      <c r="M307">
        <v>193.91</v>
      </c>
      <c r="N307">
        <v>34591300</v>
      </c>
      <c r="O307">
        <v>188.59</v>
      </c>
      <c r="Q307" s="5">
        <v>39433</v>
      </c>
      <c r="R307">
        <v>146.61000000000001</v>
      </c>
      <c r="S307">
        <v>148.41999999999999</v>
      </c>
      <c r="T307">
        <v>143.96</v>
      </c>
      <c r="U307">
        <v>148.13</v>
      </c>
      <c r="V307">
        <v>196530800</v>
      </c>
      <c r="W307">
        <v>130.94</v>
      </c>
    </row>
    <row r="308" spans="1:23" x14ac:dyDescent="0.3">
      <c r="A308" s="5">
        <v>39426</v>
      </c>
      <c r="B308">
        <v>34.64</v>
      </c>
      <c r="C308">
        <v>35.840000000000003</v>
      </c>
      <c r="D308">
        <v>33.93</v>
      </c>
      <c r="E308">
        <v>35.31</v>
      </c>
      <c r="F308">
        <v>59907800</v>
      </c>
      <c r="G308">
        <v>30.74</v>
      </c>
      <c r="I308" s="5">
        <v>39426</v>
      </c>
      <c r="J308">
        <v>193.59</v>
      </c>
      <c r="K308">
        <v>196.83</v>
      </c>
      <c r="L308">
        <v>185.76</v>
      </c>
      <c r="M308">
        <v>190.39</v>
      </c>
      <c r="N308">
        <v>32842100</v>
      </c>
      <c r="O308">
        <v>185.16</v>
      </c>
      <c r="Q308" s="5">
        <v>39426</v>
      </c>
      <c r="R308">
        <v>151.28</v>
      </c>
      <c r="S308">
        <v>152.88999999999999</v>
      </c>
      <c r="T308">
        <v>147.1</v>
      </c>
      <c r="U308">
        <v>147.16999999999999</v>
      </c>
      <c r="V308">
        <v>218680100</v>
      </c>
      <c r="W308">
        <v>129.4</v>
      </c>
    </row>
    <row r="309" spans="1:23" x14ac:dyDescent="0.3">
      <c r="A309" s="5">
        <v>39419</v>
      </c>
      <c r="B309">
        <v>33.5</v>
      </c>
      <c r="C309">
        <v>34.700000000000003</v>
      </c>
      <c r="D309">
        <v>32.630000000000003</v>
      </c>
      <c r="E309">
        <v>34.53</v>
      </c>
      <c r="F309">
        <v>58289500</v>
      </c>
      <c r="G309">
        <v>30.07</v>
      </c>
      <c r="I309" s="5">
        <v>39419</v>
      </c>
      <c r="J309">
        <v>181.86</v>
      </c>
      <c r="K309">
        <v>194.99</v>
      </c>
      <c r="L309">
        <v>176.99</v>
      </c>
      <c r="M309">
        <v>194.3</v>
      </c>
      <c r="N309">
        <v>32811000</v>
      </c>
      <c r="O309">
        <v>188.97</v>
      </c>
      <c r="Q309" s="5">
        <v>39419</v>
      </c>
      <c r="R309">
        <v>148.19</v>
      </c>
      <c r="S309">
        <v>151.5</v>
      </c>
      <c r="T309">
        <v>146.31</v>
      </c>
      <c r="U309">
        <v>150.91</v>
      </c>
      <c r="V309">
        <v>151506300</v>
      </c>
      <c r="W309">
        <v>132.69</v>
      </c>
    </row>
    <row r="310" spans="1:23" x14ac:dyDescent="0.3">
      <c r="A310" s="5">
        <v>39412</v>
      </c>
      <c r="B310">
        <v>34.090000000000003</v>
      </c>
      <c r="C310">
        <v>34.369999999999997</v>
      </c>
      <c r="D310">
        <v>32.68</v>
      </c>
      <c r="E310">
        <v>33.6</v>
      </c>
      <c r="F310">
        <v>75551900</v>
      </c>
      <c r="G310">
        <v>29.26</v>
      </c>
      <c r="I310" s="5">
        <v>39412</v>
      </c>
      <c r="J310">
        <v>173.59</v>
      </c>
      <c r="K310">
        <v>187.7</v>
      </c>
      <c r="L310">
        <v>170.01</v>
      </c>
      <c r="M310">
        <v>182.22</v>
      </c>
      <c r="N310">
        <v>42945900</v>
      </c>
      <c r="O310">
        <v>177.22</v>
      </c>
      <c r="Q310" s="5">
        <v>39412</v>
      </c>
      <c r="R310">
        <v>144.43</v>
      </c>
      <c r="S310">
        <v>149.87</v>
      </c>
      <c r="T310">
        <v>140.66</v>
      </c>
      <c r="U310">
        <v>148.66</v>
      </c>
      <c r="V310">
        <v>237808900</v>
      </c>
      <c r="W310">
        <v>130.71</v>
      </c>
    </row>
    <row r="311" spans="1:23" x14ac:dyDescent="0.3">
      <c r="A311" s="5">
        <v>39405</v>
      </c>
      <c r="B311">
        <v>33.96</v>
      </c>
      <c r="C311">
        <v>34.97</v>
      </c>
      <c r="D311">
        <v>33.71</v>
      </c>
      <c r="E311">
        <v>34.11</v>
      </c>
      <c r="F311">
        <v>71498900</v>
      </c>
      <c r="G311">
        <v>29.7</v>
      </c>
      <c r="I311" s="5">
        <v>39405</v>
      </c>
      <c r="J311">
        <v>166.1</v>
      </c>
      <c r="K311">
        <v>172.35</v>
      </c>
      <c r="L311">
        <v>162.1</v>
      </c>
      <c r="M311">
        <v>171.54</v>
      </c>
      <c r="N311">
        <v>39113500</v>
      </c>
      <c r="O311">
        <v>166.83</v>
      </c>
      <c r="Q311" s="5">
        <v>39405</v>
      </c>
      <c r="R311">
        <v>145.28</v>
      </c>
      <c r="S311">
        <v>145.53</v>
      </c>
      <c r="T311">
        <v>141.66999999999999</v>
      </c>
      <c r="U311">
        <v>144.13</v>
      </c>
      <c r="V311">
        <v>254803500</v>
      </c>
      <c r="W311">
        <v>126.73</v>
      </c>
    </row>
    <row r="312" spans="1:23" x14ac:dyDescent="0.3">
      <c r="A312" s="5">
        <v>39398</v>
      </c>
      <c r="B312">
        <v>33.32</v>
      </c>
      <c r="C312">
        <v>34.75</v>
      </c>
      <c r="D312">
        <v>33.020000000000003</v>
      </c>
      <c r="E312">
        <v>34.090000000000003</v>
      </c>
      <c r="F312">
        <v>81409000</v>
      </c>
      <c r="G312">
        <v>29.68</v>
      </c>
      <c r="I312" s="5">
        <v>39398</v>
      </c>
      <c r="J312">
        <v>165.28</v>
      </c>
      <c r="K312">
        <v>177.57</v>
      </c>
      <c r="L312">
        <v>150.63</v>
      </c>
      <c r="M312">
        <v>166.39</v>
      </c>
      <c r="N312">
        <v>55854800</v>
      </c>
      <c r="O312">
        <v>161.82</v>
      </c>
      <c r="Q312" s="5">
        <v>39398</v>
      </c>
      <c r="R312">
        <v>145.21</v>
      </c>
      <c r="S312">
        <v>149.4</v>
      </c>
      <c r="T312">
        <v>143.69999999999999</v>
      </c>
      <c r="U312">
        <v>145.79</v>
      </c>
      <c r="V312">
        <v>247329100</v>
      </c>
      <c r="W312">
        <v>128.19</v>
      </c>
    </row>
    <row r="313" spans="1:23" x14ac:dyDescent="0.3">
      <c r="A313" s="5">
        <v>39391</v>
      </c>
      <c r="B313">
        <v>36.76</v>
      </c>
      <c r="C313">
        <v>37.1</v>
      </c>
      <c r="D313">
        <v>33.65</v>
      </c>
      <c r="E313">
        <v>33.729999999999997</v>
      </c>
      <c r="F313">
        <v>102035900</v>
      </c>
      <c r="G313">
        <v>29.27</v>
      </c>
      <c r="I313" s="5">
        <v>39391</v>
      </c>
      <c r="J313">
        <v>185.29</v>
      </c>
      <c r="K313">
        <v>192.68</v>
      </c>
      <c r="L313">
        <v>165.21</v>
      </c>
      <c r="M313">
        <v>165.37</v>
      </c>
      <c r="N313">
        <v>44041700</v>
      </c>
      <c r="O313">
        <v>160.83000000000001</v>
      </c>
      <c r="Q313" s="5">
        <v>39391</v>
      </c>
      <c r="R313">
        <v>149.63999999999999</v>
      </c>
      <c r="S313">
        <v>152.11000000000001</v>
      </c>
      <c r="T313">
        <v>144.88999999999999</v>
      </c>
      <c r="U313">
        <v>145.13999999999999</v>
      </c>
      <c r="V313">
        <v>272707200</v>
      </c>
      <c r="W313">
        <v>127.62</v>
      </c>
    </row>
    <row r="314" spans="1:23" x14ac:dyDescent="0.3">
      <c r="A314" s="5">
        <v>39384</v>
      </c>
      <c r="B314">
        <v>34.85</v>
      </c>
      <c r="C314">
        <v>37.5</v>
      </c>
      <c r="D314">
        <v>34.35</v>
      </c>
      <c r="E314">
        <v>37.06</v>
      </c>
      <c r="F314">
        <v>131211400</v>
      </c>
      <c r="G314">
        <v>32.159999999999997</v>
      </c>
      <c r="I314" s="5">
        <v>39384</v>
      </c>
      <c r="J314">
        <v>185.45</v>
      </c>
      <c r="K314">
        <v>190.12</v>
      </c>
      <c r="L314">
        <v>180</v>
      </c>
      <c r="M314">
        <v>187.87</v>
      </c>
      <c r="N314">
        <v>29431600</v>
      </c>
      <c r="O314">
        <v>182.71</v>
      </c>
      <c r="Q314" s="5">
        <v>39384</v>
      </c>
      <c r="R314">
        <v>153.93</v>
      </c>
      <c r="S314">
        <v>155.27000000000001</v>
      </c>
      <c r="T314">
        <v>149.21</v>
      </c>
      <c r="U314">
        <v>151.19999999999999</v>
      </c>
      <c r="V314">
        <v>225009200</v>
      </c>
      <c r="W314">
        <v>132.94</v>
      </c>
    </row>
    <row r="315" spans="1:23" x14ac:dyDescent="0.3">
      <c r="A315" s="5">
        <v>39377</v>
      </c>
      <c r="B315">
        <v>30.12</v>
      </c>
      <c r="C315">
        <v>36.03</v>
      </c>
      <c r="D315">
        <v>30.12</v>
      </c>
      <c r="E315">
        <v>35.03</v>
      </c>
      <c r="F315">
        <v>128716000</v>
      </c>
      <c r="G315">
        <v>30.4</v>
      </c>
      <c r="I315" s="5">
        <v>39377</v>
      </c>
      <c r="J315">
        <v>170.35</v>
      </c>
      <c r="K315">
        <v>188.6</v>
      </c>
      <c r="L315">
        <v>169.96</v>
      </c>
      <c r="M315">
        <v>184.7</v>
      </c>
      <c r="N315">
        <v>45806400</v>
      </c>
      <c r="O315">
        <v>179.63</v>
      </c>
      <c r="Q315" s="5">
        <v>39377</v>
      </c>
      <c r="R315">
        <v>148.86000000000001</v>
      </c>
      <c r="S315">
        <v>153.62</v>
      </c>
      <c r="T315">
        <v>148.66</v>
      </c>
      <c r="U315">
        <v>153.62</v>
      </c>
      <c r="V315">
        <v>236525500</v>
      </c>
      <c r="W315">
        <v>135.07</v>
      </c>
    </row>
    <row r="316" spans="1:23" x14ac:dyDescent="0.3">
      <c r="A316" s="5">
        <v>39370</v>
      </c>
      <c r="B316">
        <v>30.1</v>
      </c>
      <c r="C316">
        <v>31.23</v>
      </c>
      <c r="D316">
        <v>30</v>
      </c>
      <c r="E316">
        <v>30.17</v>
      </c>
      <c r="F316">
        <v>62787500</v>
      </c>
      <c r="G316">
        <v>26.18</v>
      </c>
      <c r="I316" s="5">
        <v>39370</v>
      </c>
      <c r="J316">
        <v>167.98</v>
      </c>
      <c r="K316">
        <v>174.63</v>
      </c>
      <c r="L316">
        <v>163.5</v>
      </c>
      <c r="M316">
        <v>170.42</v>
      </c>
      <c r="N316">
        <v>38491600</v>
      </c>
      <c r="O316">
        <v>165.74</v>
      </c>
      <c r="Q316" s="5">
        <v>39370</v>
      </c>
      <c r="R316">
        <v>156.27000000000001</v>
      </c>
      <c r="S316">
        <v>156.47999999999999</v>
      </c>
      <c r="T316">
        <v>149.66</v>
      </c>
      <c r="U316">
        <v>149.66999999999999</v>
      </c>
      <c r="V316">
        <v>197980400</v>
      </c>
      <c r="W316">
        <v>131.6</v>
      </c>
    </row>
    <row r="317" spans="1:23" x14ac:dyDescent="0.3">
      <c r="A317" s="5">
        <v>39363</v>
      </c>
      <c r="B317">
        <v>29.66</v>
      </c>
      <c r="C317">
        <v>30.63</v>
      </c>
      <c r="D317">
        <v>29.6</v>
      </c>
      <c r="E317">
        <v>30.17</v>
      </c>
      <c r="F317">
        <v>41605900</v>
      </c>
      <c r="G317">
        <v>26.18</v>
      </c>
      <c r="I317" s="5">
        <v>39363</v>
      </c>
      <c r="J317">
        <v>163.49</v>
      </c>
      <c r="K317">
        <v>171.88</v>
      </c>
      <c r="L317">
        <v>153.21</v>
      </c>
      <c r="M317">
        <v>167.25</v>
      </c>
      <c r="N317">
        <v>37428300</v>
      </c>
      <c r="O317">
        <v>162.66</v>
      </c>
      <c r="Q317" s="5">
        <v>39363</v>
      </c>
      <c r="R317">
        <v>155.38999999999999</v>
      </c>
      <c r="S317">
        <v>157.52000000000001</v>
      </c>
      <c r="T317">
        <v>154.54</v>
      </c>
      <c r="U317">
        <v>156.33000000000001</v>
      </c>
      <c r="V317">
        <v>125024300</v>
      </c>
      <c r="W317">
        <v>137.44999999999999</v>
      </c>
    </row>
    <row r="318" spans="1:23" x14ac:dyDescent="0.3">
      <c r="A318" s="5">
        <v>39356</v>
      </c>
      <c r="B318">
        <v>29.46</v>
      </c>
      <c r="C318">
        <v>29.99</v>
      </c>
      <c r="D318">
        <v>29.29</v>
      </c>
      <c r="E318">
        <v>29.84</v>
      </c>
      <c r="F318">
        <v>39618000</v>
      </c>
      <c r="G318">
        <v>25.9</v>
      </c>
      <c r="I318" s="5">
        <v>39356</v>
      </c>
      <c r="J318">
        <v>154.63</v>
      </c>
      <c r="K318">
        <v>161.58000000000001</v>
      </c>
      <c r="L318">
        <v>152.93</v>
      </c>
      <c r="M318">
        <v>161.44999999999999</v>
      </c>
      <c r="N318">
        <v>28014900</v>
      </c>
      <c r="O318">
        <v>157.02000000000001</v>
      </c>
      <c r="Q318" s="5">
        <v>39356</v>
      </c>
      <c r="R318">
        <v>152.6</v>
      </c>
      <c r="S318">
        <v>156.1</v>
      </c>
      <c r="T318">
        <v>152.5</v>
      </c>
      <c r="U318">
        <v>155.85</v>
      </c>
      <c r="V318">
        <v>118328200</v>
      </c>
      <c r="W318">
        <v>137.03</v>
      </c>
    </row>
    <row r="319" spans="1:23" x14ac:dyDescent="0.3">
      <c r="A319" s="5">
        <v>39349</v>
      </c>
      <c r="B319">
        <v>28.81</v>
      </c>
      <c r="C319">
        <v>29.85</v>
      </c>
      <c r="D319">
        <v>28.8</v>
      </c>
      <c r="E319">
        <v>29.46</v>
      </c>
      <c r="F319">
        <v>65928800</v>
      </c>
      <c r="G319">
        <v>25.57</v>
      </c>
      <c r="I319" s="5">
        <v>39349</v>
      </c>
      <c r="J319">
        <v>146.72999999999999</v>
      </c>
      <c r="K319">
        <v>155</v>
      </c>
      <c r="L319">
        <v>146.65</v>
      </c>
      <c r="M319">
        <v>153.47</v>
      </c>
      <c r="N319">
        <v>32094800</v>
      </c>
      <c r="O319">
        <v>149.26</v>
      </c>
      <c r="Q319" s="5">
        <v>39349</v>
      </c>
      <c r="R319">
        <v>152.41999999999999</v>
      </c>
      <c r="S319">
        <v>153.19</v>
      </c>
      <c r="T319">
        <v>150.47</v>
      </c>
      <c r="U319">
        <v>152.58000000000001</v>
      </c>
      <c r="V319">
        <v>130674500</v>
      </c>
      <c r="W319">
        <v>134.16</v>
      </c>
    </row>
    <row r="320" spans="1:23" x14ac:dyDescent="0.3">
      <c r="A320" s="5">
        <v>39342</v>
      </c>
      <c r="B320">
        <v>28.79</v>
      </c>
      <c r="C320">
        <v>28.97</v>
      </c>
      <c r="D320">
        <v>28.27</v>
      </c>
      <c r="E320">
        <v>28.65</v>
      </c>
      <c r="F320">
        <v>82809200</v>
      </c>
      <c r="G320">
        <v>24.86</v>
      </c>
      <c r="I320" s="5">
        <v>39342</v>
      </c>
      <c r="J320">
        <v>138.99</v>
      </c>
      <c r="K320">
        <v>144.65</v>
      </c>
      <c r="L320">
        <v>137.6</v>
      </c>
      <c r="M320">
        <v>144.15</v>
      </c>
      <c r="N320">
        <v>33679000</v>
      </c>
      <c r="O320">
        <v>140.19</v>
      </c>
      <c r="Q320" s="5">
        <v>39342</v>
      </c>
      <c r="R320">
        <v>148.31</v>
      </c>
      <c r="S320">
        <v>154.38999999999999</v>
      </c>
      <c r="T320">
        <v>147.63</v>
      </c>
      <c r="U320">
        <v>151.97</v>
      </c>
      <c r="V320">
        <v>176810900</v>
      </c>
      <c r="W320">
        <v>133.62</v>
      </c>
    </row>
    <row r="321" spans="1:23" x14ac:dyDescent="0.3">
      <c r="A321" s="5">
        <v>39335</v>
      </c>
      <c r="B321">
        <v>28.67</v>
      </c>
      <c r="C321">
        <v>29.26</v>
      </c>
      <c r="D321">
        <v>28.41</v>
      </c>
      <c r="E321">
        <v>29.04</v>
      </c>
      <c r="F321">
        <v>36555600</v>
      </c>
      <c r="G321">
        <v>25.2</v>
      </c>
      <c r="I321" s="5">
        <v>39335</v>
      </c>
      <c r="J321">
        <v>136.99</v>
      </c>
      <c r="K321">
        <v>139.4</v>
      </c>
      <c r="L321">
        <v>133.75</v>
      </c>
      <c r="M321">
        <v>138.81</v>
      </c>
      <c r="N321">
        <v>33899800</v>
      </c>
      <c r="O321">
        <v>135</v>
      </c>
      <c r="Q321" s="5">
        <v>39335</v>
      </c>
      <c r="R321">
        <v>146.52000000000001</v>
      </c>
      <c r="S321">
        <v>149.44999999999999</v>
      </c>
      <c r="T321">
        <v>144.33000000000001</v>
      </c>
      <c r="U321">
        <v>148.9</v>
      </c>
      <c r="V321">
        <v>155986400</v>
      </c>
      <c r="W321">
        <v>130.30000000000001</v>
      </c>
    </row>
    <row r="322" spans="1:23" x14ac:dyDescent="0.3">
      <c r="A322" s="5">
        <v>39329</v>
      </c>
      <c r="B322">
        <v>28.5</v>
      </c>
      <c r="C322">
        <v>29.1</v>
      </c>
      <c r="D322">
        <v>28.32</v>
      </c>
      <c r="E322">
        <v>28.44</v>
      </c>
      <c r="F322">
        <v>47737700</v>
      </c>
      <c r="G322">
        <v>24.68</v>
      </c>
      <c r="I322" s="5">
        <v>39329</v>
      </c>
      <c r="J322">
        <v>139.94</v>
      </c>
      <c r="K322">
        <v>145.84</v>
      </c>
      <c r="L322">
        <v>130</v>
      </c>
      <c r="M322">
        <v>131.77000000000001</v>
      </c>
      <c r="N322">
        <v>62293700</v>
      </c>
      <c r="O322">
        <v>128.15</v>
      </c>
      <c r="Q322" s="5">
        <v>39329</v>
      </c>
      <c r="R322">
        <v>147.44999999999999</v>
      </c>
      <c r="S322">
        <v>149.97999999999999</v>
      </c>
      <c r="T322">
        <v>145.26</v>
      </c>
      <c r="U322">
        <v>146.07</v>
      </c>
      <c r="V322">
        <v>162412400</v>
      </c>
      <c r="W322">
        <v>127.83</v>
      </c>
    </row>
    <row r="323" spans="1:23" x14ac:dyDescent="0.3">
      <c r="A323" s="5">
        <v>39321</v>
      </c>
      <c r="B323">
        <v>28.61</v>
      </c>
      <c r="C323">
        <v>28.93</v>
      </c>
      <c r="D323">
        <v>27.82</v>
      </c>
      <c r="E323">
        <v>28.73</v>
      </c>
      <c r="F323">
        <v>39734000</v>
      </c>
      <c r="G323">
        <v>24.93</v>
      </c>
      <c r="I323" s="5">
        <v>39321</v>
      </c>
      <c r="J323">
        <v>133.38999999999999</v>
      </c>
      <c r="K323">
        <v>139.65</v>
      </c>
      <c r="L323">
        <v>126.63</v>
      </c>
      <c r="M323">
        <v>138.47999999999999</v>
      </c>
      <c r="N323">
        <v>38329500</v>
      </c>
      <c r="O323">
        <v>134.68</v>
      </c>
      <c r="Q323" s="5">
        <v>39321</v>
      </c>
      <c r="R323">
        <v>147.85</v>
      </c>
      <c r="S323">
        <v>148.5</v>
      </c>
      <c r="T323">
        <v>143.46</v>
      </c>
      <c r="U323">
        <v>147.59</v>
      </c>
      <c r="V323">
        <v>183552800</v>
      </c>
      <c r="W323">
        <v>129.16</v>
      </c>
    </row>
    <row r="324" spans="1:23" x14ac:dyDescent="0.3">
      <c r="A324" s="5">
        <v>39314</v>
      </c>
      <c r="B324">
        <v>28.18</v>
      </c>
      <c r="C324">
        <v>28.84</v>
      </c>
      <c r="D324">
        <v>27.87</v>
      </c>
      <c r="E324">
        <v>28.81</v>
      </c>
      <c r="F324">
        <v>44909400</v>
      </c>
      <c r="G324">
        <v>25</v>
      </c>
      <c r="I324" s="5">
        <v>39314</v>
      </c>
      <c r="J324">
        <v>123.96</v>
      </c>
      <c r="K324">
        <v>135.37</v>
      </c>
      <c r="L324">
        <v>120.5</v>
      </c>
      <c r="M324">
        <v>135.30000000000001</v>
      </c>
      <c r="N324">
        <v>35334300</v>
      </c>
      <c r="O324">
        <v>131.59</v>
      </c>
      <c r="Q324" s="5">
        <v>39314</v>
      </c>
      <c r="R324">
        <v>145.16999999999999</v>
      </c>
      <c r="S324">
        <v>148.33000000000001</v>
      </c>
      <c r="T324">
        <v>143.29</v>
      </c>
      <c r="U324">
        <v>148.33000000000001</v>
      </c>
      <c r="V324">
        <v>170072100</v>
      </c>
      <c r="W324">
        <v>129.80000000000001</v>
      </c>
    </row>
    <row r="325" spans="1:23" x14ac:dyDescent="0.3">
      <c r="A325" s="5">
        <v>39307</v>
      </c>
      <c r="B325">
        <v>28.94</v>
      </c>
      <c r="C325">
        <v>28.99</v>
      </c>
      <c r="D325">
        <v>27.51</v>
      </c>
      <c r="E325">
        <v>28.25</v>
      </c>
      <c r="F325">
        <v>60949800</v>
      </c>
      <c r="G325">
        <v>24.52</v>
      </c>
      <c r="I325" s="5">
        <v>39307</v>
      </c>
      <c r="J325">
        <v>128.32</v>
      </c>
      <c r="K325">
        <v>129.35</v>
      </c>
      <c r="L325">
        <v>111.62</v>
      </c>
      <c r="M325">
        <v>122.06</v>
      </c>
      <c r="N325">
        <v>39618000</v>
      </c>
      <c r="O325">
        <v>118.71</v>
      </c>
      <c r="Q325" s="5">
        <v>39307</v>
      </c>
      <c r="R325">
        <v>146.5</v>
      </c>
      <c r="S325">
        <v>146.88999999999999</v>
      </c>
      <c r="T325">
        <v>137</v>
      </c>
      <c r="U325">
        <v>144.71</v>
      </c>
      <c r="V325">
        <v>340969500</v>
      </c>
      <c r="W325">
        <v>126.64</v>
      </c>
    </row>
    <row r="326" spans="1:23" x14ac:dyDescent="0.3">
      <c r="A326" s="5">
        <v>39300</v>
      </c>
      <c r="B326">
        <v>29.05</v>
      </c>
      <c r="C326">
        <v>30.1</v>
      </c>
      <c r="D326">
        <v>28.26</v>
      </c>
      <c r="E326">
        <v>28.71</v>
      </c>
      <c r="F326">
        <v>62226500</v>
      </c>
      <c r="G326">
        <v>24.83</v>
      </c>
      <c r="I326" s="5">
        <v>39300</v>
      </c>
      <c r="J326">
        <v>132.9</v>
      </c>
      <c r="K326">
        <v>137.24</v>
      </c>
      <c r="L326">
        <v>120.3</v>
      </c>
      <c r="M326">
        <v>125</v>
      </c>
      <c r="N326">
        <v>37281000</v>
      </c>
      <c r="O326">
        <v>121.57</v>
      </c>
      <c r="Q326" s="5">
        <v>39300</v>
      </c>
      <c r="R326">
        <v>144.21</v>
      </c>
      <c r="S326">
        <v>150.59</v>
      </c>
      <c r="T326">
        <v>142.53</v>
      </c>
      <c r="U326">
        <v>144.71</v>
      </c>
      <c r="V326">
        <v>320223900</v>
      </c>
      <c r="W326">
        <v>126.64</v>
      </c>
    </row>
    <row r="327" spans="1:23" x14ac:dyDescent="0.3">
      <c r="A327" s="5">
        <v>39293</v>
      </c>
      <c r="B327">
        <v>29.41</v>
      </c>
      <c r="C327">
        <v>29.79</v>
      </c>
      <c r="D327">
        <v>28.82</v>
      </c>
      <c r="E327">
        <v>28.96</v>
      </c>
      <c r="F327">
        <v>64706700</v>
      </c>
      <c r="G327">
        <v>25.04</v>
      </c>
      <c r="I327" s="5">
        <v>39293</v>
      </c>
      <c r="J327">
        <v>144.33000000000001</v>
      </c>
      <c r="K327">
        <v>145.44999999999999</v>
      </c>
      <c r="L327">
        <v>127.77</v>
      </c>
      <c r="M327">
        <v>131.85</v>
      </c>
      <c r="N327">
        <v>43938300</v>
      </c>
      <c r="O327">
        <v>128.22999999999999</v>
      </c>
      <c r="Q327" s="5">
        <v>39293</v>
      </c>
      <c r="R327">
        <v>145.93</v>
      </c>
      <c r="S327">
        <v>149.46</v>
      </c>
      <c r="T327">
        <v>143.19999999999999</v>
      </c>
      <c r="U327">
        <v>143.80000000000001</v>
      </c>
      <c r="V327">
        <v>344364100</v>
      </c>
      <c r="W327">
        <v>125.84</v>
      </c>
    </row>
    <row r="328" spans="1:23" x14ac:dyDescent="0.3">
      <c r="A328" s="5">
        <v>39286</v>
      </c>
      <c r="B328">
        <v>31.36</v>
      </c>
      <c r="C328">
        <v>31.52</v>
      </c>
      <c r="D328">
        <v>29.36</v>
      </c>
      <c r="E328">
        <v>29.39</v>
      </c>
      <c r="F328">
        <v>63965900</v>
      </c>
      <c r="G328">
        <v>25.42</v>
      </c>
      <c r="I328" s="5">
        <v>39286</v>
      </c>
      <c r="J328">
        <v>143.31</v>
      </c>
      <c r="K328">
        <v>148.91999999999999</v>
      </c>
      <c r="L328">
        <v>134.15</v>
      </c>
      <c r="M328">
        <v>143.85</v>
      </c>
      <c r="N328">
        <v>54826300</v>
      </c>
      <c r="O328">
        <v>139.9</v>
      </c>
      <c r="Q328" s="5">
        <v>39286</v>
      </c>
      <c r="R328">
        <v>154.18</v>
      </c>
      <c r="S328">
        <v>154.72</v>
      </c>
      <c r="T328">
        <v>145.05000000000001</v>
      </c>
      <c r="U328">
        <v>145.11000000000001</v>
      </c>
      <c r="V328">
        <v>306742100</v>
      </c>
      <c r="W328">
        <v>126.99</v>
      </c>
    </row>
    <row r="329" spans="1:23" x14ac:dyDescent="0.3">
      <c r="A329" s="5">
        <v>39279</v>
      </c>
      <c r="B329">
        <v>29.76</v>
      </c>
      <c r="C329">
        <v>31.84</v>
      </c>
      <c r="D329">
        <v>29.72</v>
      </c>
      <c r="E329">
        <v>31.16</v>
      </c>
      <c r="F329">
        <v>81885800</v>
      </c>
      <c r="G329">
        <v>26.95</v>
      </c>
      <c r="I329" s="5">
        <v>39279</v>
      </c>
      <c r="J329">
        <v>138.38999999999999</v>
      </c>
      <c r="K329">
        <v>144.18</v>
      </c>
      <c r="L329">
        <v>136.04</v>
      </c>
      <c r="M329">
        <v>143.75</v>
      </c>
      <c r="N329">
        <v>30739900</v>
      </c>
      <c r="O329">
        <v>139.80000000000001</v>
      </c>
      <c r="Q329" s="5">
        <v>39279</v>
      </c>
      <c r="R329">
        <v>154.99</v>
      </c>
      <c r="S329">
        <v>155.53</v>
      </c>
      <c r="T329">
        <v>152.83000000000001</v>
      </c>
      <c r="U329">
        <v>153.5</v>
      </c>
      <c r="V329">
        <v>170636500</v>
      </c>
      <c r="W329">
        <v>134.33000000000001</v>
      </c>
    </row>
    <row r="330" spans="1:23" x14ac:dyDescent="0.3">
      <c r="A330" s="5">
        <v>39272</v>
      </c>
      <c r="B330">
        <v>29.86</v>
      </c>
      <c r="C330">
        <v>30.11</v>
      </c>
      <c r="D330">
        <v>29.18</v>
      </c>
      <c r="E330">
        <v>29.82</v>
      </c>
      <c r="F330">
        <v>48867400</v>
      </c>
      <c r="G330">
        <v>25.79</v>
      </c>
      <c r="I330" s="5">
        <v>39272</v>
      </c>
      <c r="J330">
        <v>132.38</v>
      </c>
      <c r="K330">
        <v>137.85</v>
      </c>
      <c r="L330">
        <v>128.81</v>
      </c>
      <c r="M330">
        <v>137.72999999999999</v>
      </c>
      <c r="N330">
        <v>33462900</v>
      </c>
      <c r="O330">
        <v>133.94999999999999</v>
      </c>
      <c r="Q330" s="5">
        <v>39272</v>
      </c>
      <c r="R330">
        <v>153.16</v>
      </c>
      <c r="S330">
        <v>155.46</v>
      </c>
      <c r="T330">
        <v>150.52000000000001</v>
      </c>
      <c r="U330">
        <v>154.85</v>
      </c>
      <c r="V330">
        <v>134799000</v>
      </c>
      <c r="W330">
        <v>135.51</v>
      </c>
    </row>
    <row r="331" spans="1:23" x14ac:dyDescent="0.3">
      <c r="A331" s="5">
        <v>39265</v>
      </c>
      <c r="B331">
        <v>29.67</v>
      </c>
      <c r="C331">
        <v>30.22</v>
      </c>
      <c r="D331">
        <v>29.49</v>
      </c>
      <c r="E331">
        <v>29.97</v>
      </c>
      <c r="F331">
        <v>46974500</v>
      </c>
      <c r="G331">
        <v>25.92</v>
      </c>
      <c r="I331" s="5">
        <v>39265</v>
      </c>
      <c r="J331">
        <v>121.05</v>
      </c>
      <c r="K331">
        <v>133.34</v>
      </c>
      <c r="L331">
        <v>119.3</v>
      </c>
      <c r="M331">
        <v>132.30000000000001</v>
      </c>
      <c r="N331">
        <v>40045400</v>
      </c>
      <c r="O331">
        <v>128.66999999999999</v>
      </c>
      <c r="Q331" s="5">
        <v>39265</v>
      </c>
      <c r="R331">
        <v>150.87</v>
      </c>
      <c r="S331">
        <v>153.16999999999999</v>
      </c>
      <c r="T331">
        <v>150.77000000000001</v>
      </c>
      <c r="U331">
        <v>152.97999999999999</v>
      </c>
      <c r="V331">
        <v>81948300</v>
      </c>
      <c r="W331">
        <v>133.87</v>
      </c>
    </row>
    <row r="332" spans="1:23" x14ac:dyDescent="0.3">
      <c r="A332" s="5">
        <v>39258</v>
      </c>
      <c r="B332">
        <v>29.47</v>
      </c>
      <c r="C332">
        <v>29.97</v>
      </c>
      <c r="D332">
        <v>29.04</v>
      </c>
      <c r="E332">
        <v>29.47</v>
      </c>
      <c r="F332">
        <v>54592700</v>
      </c>
      <c r="G332">
        <v>25.49</v>
      </c>
      <c r="I332" s="5">
        <v>39258</v>
      </c>
      <c r="J332">
        <v>124.19</v>
      </c>
      <c r="K332">
        <v>125.09</v>
      </c>
      <c r="L332">
        <v>118.72</v>
      </c>
      <c r="M332">
        <v>122.04</v>
      </c>
      <c r="N332">
        <v>37579200</v>
      </c>
      <c r="O332">
        <v>118.69</v>
      </c>
      <c r="Q332" s="5">
        <v>39258</v>
      </c>
      <c r="R332">
        <v>150.24</v>
      </c>
      <c r="S332">
        <v>151.65</v>
      </c>
      <c r="T332">
        <v>148.06</v>
      </c>
      <c r="U332">
        <v>150.43</v>
      </c>
      <c r="V332">
        <v>200300900</v>
      </c>
      <c r="W332">
        <v>131.63999999999999</v>
      </c>
    </row>
    <row r="333" spans="1:23" x14ac:dyDescent="0.3">
      <c r="A333" s="5">
        <v>39251</v>
      </c>
      <c r="B333">
        <v>30.69</v>
      </c>
      <c r="C333">
        <v>30.72</v>
      </c>
      <c r="D333">
        <v>29.45</v>
      </c>
      <c r="E333">
        <v>29.49</v>
      </c>
      <c r="F333">
        <v>56372300</v>
      </c>
      <c r="G333">
        <v>25.5</v>
      </c>
      <c r="I333" s="5">
        <v>39251</v>
      </c>
      <c r="J333">
        <v>123.28</v>
      </c>
      <c r="K333">
        <v>125.18</v>
      </c>
      <c r="L333">
        <v>120.72</v>
      </c>
      <c r="M333">
        <v>123</v>
      </c>
      <c r="N333">
        <v>30357600</v>
      </c>
      <c r="O333">
        <v>119.62</v>
      </c>
      <c r="Q333" s="5">
        <v>39251</v>
      </c>
      <c r="R333">
        <v>153.38</v>
      </c>
      <c r="S333">
        <v>153.58000000000001</v>
      </c>
      <c r="T333">
        <v>149.85</v>
      </c>
      <c r="U333">
        <v>150.55000000000001</v>
      </c>
      <c r="V333">
        <v>157347100</v>
      </c>
      <c r="W333">
        <v>131.75</v>
      </c>
    </row>
    <row r="334" spans="1:23" x14ac:dyDescent="0.3">
      <c r="A334" s="5">
        <v>39244</v>
      </c>
      <c r="B334">
        <v>29.94</v>
      </c>
      <c r="C334">
        <v>30.88</v>
      </c>
      <c r="D334">
        <v>29.77</v>
      </c>
      <c r="E334">
        <v>30.49</v>
      </c>
      <c r="F334">
        <v>65976700</v>
      </c>
      <c r="G334">
        <v>26.37</v>
      </c>
      <c r="I334" s="5">
        <v>39244</v>
      </c>
      <c r="J334">
        <v>126</v>
      </c>
      <c r="K334">
        <v>126.15</v>
      </c>
      <c r="L334">
        <v>115.4</v>
      </c>
      <c r="M334">
        <v>120.5</v>
      </c>
      <c r="N334">
        <v>48619000</v>
      </c>
      <c r="O334">
        <v>117.19</v>
      </c>
      <c r="Q334" s="5">
        <v>39244</v>
      </c>
      <c r="R334">
        <v>150.93</v>
      </c>
      <c r="S334">
        <v>153.66</v>
      </c>
      <c r="T334">
        <v>149.55000000000001</v>
      </c>
      <c r="U334">
        <v>153.07</v>
      </c>
      <c r="V334">
        <v>165909800</v>
      </c>
      <c r="W334">
        <v>133.94999999999999</v>
      </c>
    </row>
    <row r="335" spans="1:23" x14ac:dyDescent="0.3">
      <c r="A335" s="5">
        <v>39237</v>
      </c>
      <c r="B335">
        <v>30.42</v>
      </c>
      <c r="C335">
        <v>30.76</v>
      </c>
      <c r="D335">
        <v>29.41</v>
      </c>
      <c r="E335">
        <v>30.05</v>
      </c>
      <c r="F335">
        <v>51446900</v>
      </c>
      <c r="G335">
        <v>25.99</v>
      </c>
      <c r="I335" s="5">
        <v>39237</v>
      </c>
      <c r="J335">
        <v>118.63</v>
      </c>
      <c r="K335">
        <v>127.61</v>
      </c>
      <c r="L335">
        <v>117.9</v>
      </c>
      <c r="M335">
        <v>124.49</v>
      </c>
      <c r="N335">
        <v>43403300</v>
      </c>
      <c r="O335">
        <v>121.07</v>
      </c>
      <c r="Q335" s="5">
        <v>39237</v>
      </c>
      <c r="R335">
        <v>153.54</v>
      </c>
      <c r="S335">
        <v>154.38999999999999</v>
      </c>
      <c r="T335">
        <v>149.06</v>
      </c>
      <c r="U335">
        <v>151.04</v>
      </c>
      <c r="V335">
        <v>155464800</v>
      </c>
      <c r="W335">
        <v>131.61000000000001</v>
      </c>
    </row>
    <row r="336" spans="1:23" x14ac:dyDescent="0.3">
      <c r="A336" s="5">
        <v>39231</v>
      </c>
      <c r="B336">
        <v>30.49</v>
      </c>
      <c r="C336">
        <v>31.16</v>
      </c>
      <c r="D336">
        <v>30.39</v>
      </c>
      <c r="E336">
        <v>30.59</v>
      </c>
      <c r="F336">
        <v>56127400</v>
      </c>
      <c r="G336">
        <v>26.45</v>
      </c>
      <c r="I336" s="5">
        <v>39231</v>
      </c>
      <c r="J336">
        <v>114.45</v>
      </c>
      <c r="K336">
        <v>122.17</v>
      </c>
      <c r="L336">
        <v>112.69</v>
      </c>
      <c r="M336">
        <v>118.4</v>
      </c>
      <c r="N336">
        <v>38450600</v>
      </c>
      <c r="O336">
        <v>115.15</v>
      </c>
      <c r="Q336" s="5">
        <v>39231</v>
      </c>
      <c r="R336">
        <v>151.94</v>
      </c>
      <c r="S336">
        <v>154.4</v>
      </c>
      <c r="T336">
        <v>151.34</v>
      </c>
      <c r="U336">
        <v>154.08000000000001</v>
      </c>
      <c r="V336">
        <v>108418000</v>
      </c>
      <c r="W336">
        <v>134.26</v>
      </c>
    </row>
    <row r="337" spans="1:23" x14ac:dyDescent="0.3">
      <c r="A337" s="5">
        <v>39223</v>
      </c>
      <c r="B337">
        <v>30.73</v>
      </c>
      <c r="C337">
        <v>31.16</v>
      </c>
      <c r="D337">
        <v>29.96</v>
      </c>
      <c r="E337">
        <v>30.48</v>
      </c>
      <c r="F337">
        <v>47986200</v>
      </c>
      <c r="G337">
        <v>26.36</v>
      </c>
      <c r="I337" s="5">
        <v>39223</v>
      </c>
      <c r="J337">
        <v>110.31</v>
      </c>
      <c r="K337">
        <v>115</v>
      </c>
      <c r="L337">
        <v>110.05</v>
      </c>
      <c r="M337">
        <v>113.62</v>
      </c>
      <c r="N337">
        <v>26028500</v>
      </c>
      <c r="O337">
        <v>110.5</v>
      </c>
      <c r="Q337" s="5">
        <v>39223</v>
      </c>
      <c r="R337">
        <v>152.58000000000001</v>
      </c>
      <c r="S337">
        <v>153.5</v>
      </c>
      <c r="T337">
        <v>150.74</v>
      </c>
      <c r="U337">
        <v>151.69</v>
      </c>
      <c r="V337">
        <v>132300400</v>
      </c>
      <c r="W337">
        <v>132.18</v>
      </c>
    </row>
    <row r="338" spans="1:23" x14ac:dyDescent="0.3">
      <c r="A338" s="5">
        <v>39216</v>
      </c>
      <c r="B338">
        <v>30.84</v>
      </c>
      <c r="C338">
        <v>31.14</v>
      </c>
      <c r="D338">
        <v>30.58</v>
      </c>
      <c r="E338">
        <v>30.83</v>
      </c>
      <c r="F338">
        <v>58106900</v>
      </c>
      <c r="G338">
        <v>26.66</v>
      </c>
      <c r="I338" s="5">
        <v>39216</v>
      </c>
      <c r="J338">
        <v>109.62</v>
      </c>
      <c r="K338">
        <v>110.64</v>
      </c>
      <c r="L338">
        <v>103.42</v>
      </c>
      <c r="M338">
        <v>110.02</v>
      </c>
      <c r="N338">
        <v>29213300</v>
      </c>
      <c r="O338">
        <v>107</v>
      </c>
      <c r="Q338" s="5">
        <v>39216</v>
      </c>
      <c r="R338">
        <v>150.86000000000001</v>
      </c>
      <c r="S338">
        <v>152.62</v>
      </c>
      <c r="T338">
        <v>149.79</v>
      </c>
      <c r="U338">
        <v>152.62</v>
      </c>
      <c r="V338">
        <v>120636400</v>
      </c>
      <c r="W338">
        <v>132.99</v>
      </c>
    </row>
    <row r="339" spans="1:23" x14ac:dyDescent="0.3">
      <c r="A339" s="5">
        <v>39209</v>
      </c>
      <c r="B339">
        <v>30.52</v>
      </c>
      <c r="C339">
        <v>30.98</v>
      </c>
      <c r="D339">
        <v>30.48</v>
      </c>
      <c r="E339">
        <v>30.89</v>
      </c>
      <c r="F339">
        <v>54199900</v>
      </c>
      <c r="G339">
        <v>26.63</v>
      </c>
      <c r="I339" s="5">
        <v>39209</v>
      </c>
      <c r="J339">
        <v>101.08</v>
      </c>
      <c r="K339">
        <v>109.13</v>
      </c>
      <c r="L339">
        <v>101.01</v>
      </c>
      <c r="M339">
        <v>108.74</v>
      </c>
      <c r="N339">
        <v>30101900</v>
      </c>
      <c r="O339">
        <v>105.76</v>
      </c>
      <c r="Q339" s="5">
        <v>39209</v>
      </c>
      <c r="R339">
        <v>150.88</v>
      </c>
      <c r="S339">
        <v>152.82</v>
      </c>
      <c r="T339">
        <v>149.27000000000001</v>
      </c>
      <c r="U339">
        <v>150.86000000000001</v>
      </c>
      <c r="V339">
        <v>102628400</v>
      </c>
      <c r="W339">
        <v>131.44999999999999</v>
      </c>
    </row>
    <row r="340" spans="1:23" x14ac:dyDescent="0.3">
      <c r="A340" s="5">
        <v>39202</v>
      </c>
      <c r="B340">
        <v>30.13</v>
      </c>
      <c r="C340">
        <v>31</v>
      </c>
      <c r="D340">
        <v>29.9</v>
      </c>
      <c r="E340">
        <v>30.56</v>
      </c>
      <c r="F340">
        <v>81687500</v>
      </c>
      <c r="G340">
        <v>26.34</v>
      </c>
      <c r="I340" s="5">
        <v>39202</v>
      </c>
      <c r="J340">
        <v>100.09</v>
      </c>
      <c r="K340">
        <v>101.6</v>
      </c>
      <c r="L340">
        <v>98.55</v>
      </c>
      <c r="M340">
        <v>100.81</v>
      </c>
      <c r="N340">
        <v>18658800</v>
      </c>
      <c r="O340">
        <v>98.04</v>
      </c>
      <c r="Q340" s="5">
        <v>39202</v>
      </c>
      <c r="R340">
        <v>149.63999999999999</v>
      </c>
      <c r="S340">
        <v>151.12</v>
      </c>
      <c r="T340">
        <v>147.66999999999999</v>
      </c>
      <c r="U340">
        <v>150.91999999999999</v>
      </c>
      <c r="V340">
        <v>101065000</v>
      </c>
      <c r="W340">
        <v>131.5</v>
      </c>
    </row>
    <row r="341" spans="1:23" x14ac:dyDescent="0.3">
      <c r="A341" s="5">
        <v>39195</v>
      </c>
      <c r="B341">
        <v>28.96</v>
      </c>
      <c r="C341">
        <v>30.74</v>
      </c>
      <c r="D341">
        <v>28.59</v>
      </c>
      <c r="E341">
        <v>30.12</v>
      </c>
      <c r="F341">
        <v>62501900</v>
      </c>
      <c r="G341">
        <v>25.96</v>
      </c>
      <c r="I341" s="5">
        <v>39195</v>
      </c>
      <c r="J341">
        <v>91.59</v>
      </c>
      <c r="K341">
        <v>102.5</v>
      </c>
      <c r="L341">
        <v>91.3</v>
      </c>
      <c r="M341">
        <v>99.92</v>
      </c>
      <c r="N341">
        <v>38999000</v>
      </c>
      <c r="O341">
        <v>97.18</v>
      </c>
      <c r="Q341" s="5">
        <v>39195</v>
      </c>
      <c r="R341">
        <v>148.37</v>
      </c>
      <c r="S341">
        <v>149.80000000000001</v>
      </c>
      <c r="T341">
        <v>147.32</v>
      </c>
      <c r="U341">
        <v>149.53</v>
      </c>
      <c r="V341">
        <v>99418600</v>
      </c>
      <c r="W341">
        <v>130.29</v>
      </c>
    </row>
    <row r="342" spans="1:23" x14ac:dyDescent="0.3">
      <c r="A342" s="5">
        <v>39188</v>
      </c>
      <c r="B342">
        <v>28.6</v>
      </c>
      <c r="C342">
        <v>29.1</v>
      </c>
      <c r="D342">
        <v>28.21</v>
      </c>
      <c r="E342">
        <v>29.02</v>
      </c>
      <c r="F342">
        <v>41929800</v>
      </c>
      <c r="G342">
        <v>25.02</v>
      </c>
      <c r="I342" s="5">
        <v>39188</v>
      </c>
      <c r="J342">
        <v>90.57</v>
      </c>
      <c r="K342">
        <v>92.3</v>
      </c>
      <c r="L342">
        <v>89.6</v>
      </c>
      <c r="M342">
        <v>90.97</v>
      </c>
      <c r="N342">
        <v>19812000</v>
      </c>
      <c r="O342">
        <v>88.47</v>
      </c>
      <c r="Q342" s="5">
        <v>39188</v>
      </c>
      <c r="R342">
        <v>145.83000000000001</v>
      </c>
      <c r="S342">
        <v>148.62</v>
      </c>
      <c r="T342">
        <v>145.82</v>
      </c>
      <c r="U342">
        <v>148.62</v>
      </c>
      <c r="V342">
        <v>101379100</v>
      </c>
      <c r="W342">
        <v>129.5</v>
      </c>
    </row>
    <row r="343" spans="1:23" x14ac:dyDescent="0.3">
      <c r="A343" s="5">
        <v>39181</v>
      </c>
      <c r="B343">
        <v>28.58</v>
      </c>
      <c r="C343">
        <v>28.72</v>
      </c>
      <c r="D343">
        <v>27.99</v>
      </c>
      <c r="E343">
        <v>28.61</v>
      </c>
      <c r="F343">
        <v>38768500</v>
      </c>
      <c r="G343">
        <v>24.66</v>
      </c>
      <c r="I343" s="5">
        <v>39181</v>
      </c>
      <c r="J343">
        <v>95.21</v>
      </c>
      <c r="K343">
        <v>95.3</v>
      </c>
      <c r="L343">
        <v>90.06</v>
      </c>
      <c r="M343">
        <v>90.24</v>
      </c>
      <c r="N343">
        <v>19224600</v>
      </c>
      <c r="O343">
        <v>87.76</v>
      </c>
      <c r="Q343" s="5">
        <v>39181</v>
      </c>
      <c r="R343">
        <v>144.65</v>
      </c>
      <c r="S343">
        <v>145.32</v>
      </c>
      <c r="T343">
        <v>143.34</v>
      </c>
      <c r="U343">
        <v>145.32</v>
      </c>
      <c r="V343">
        <v>82754900</v>
      </c>
      <c r="W343">
        <v>126.62</v>
      </c>
    </row>
    <row r="344" spans="1:23" x14ac:dyDescent="0.3">
      <c r="A344" s="5">
        <v>39174</v>
      </c>
      <c r="B344">
        <v>27.89</v>
      </c>
      <c r="C344">
        <v>28.78</v>
      </c>
      <c r="D344">
        <v>27.56</v>
      </c>
      <c r="E344">
        <v>28.55</v>
      </c>
      <c r="F344">
        <v>43793500</v>
      </c>
      <c r="G344">
        <v>24.61</v>
      </c>
      <c r="I344" s="5">
        <v>39174</v>
      </c>
      <c r="J344">
        <v>94.14</v>
      </c>
      <c r="K344">
        <v>95.23</v>
      </c>
      <c r="L344">
        <v>93.02</v>
      </c>
      <c r="M344">
        <v>94.68</v>
      </c>
      <c r="N344">
        <v>17127000</v>
      </c>
      <c r="O344">
        <v>92.08</v>
      </c>
      <c r="Q344" s="5">
        <v>39174</v>
      </c>
      <c r="R344">
        <v>142.16</v>
      </c>
      <c r="S344">
        <v>144.44</v>
      </c>
      <c r="T344">
        <v>141.47999999999999</v>
      </c>
      <c r="U344">
        <v>144.24</v>
      </c>
      <c r="V344">
        <v>68163000</v>
      </c>
      <c r="W344">
        <v>125.68</v>
      </c>
    </row>
    <row r="345" spans="1:23" x14ac:dyDescent="0.3">
      <c r="A345" s="5">
        <v>39167</v>
      </c>
      <c r="B345">
        <v>27.94</v>
      </c>
      <c r="C345">
        <v>28.22</v>
      </c>
      <c r="D345">
        <v>27.4</v>
      </c>
      <c r="E345">
        <v>27.87</v>
      </c>
      <c r="F345">
        <v>48621800</v>
      </c>
      <c r="G345">
        <v>24.02</v>
      </c>
      <c r="I345" s="5">
        <v>39167</v>
      </c>
      <c r="J345">
        <v>93.99</v>
      </c>
      <c r="K345">
        <v>96.83</v>
      </c>
      <c r="L345">
        <v>92.23</v>
      </c>
      <c r="M345">
        <v>92.91</v>
      </c>
      <c r="N345">
        <v>29040400</v>
      </c>
      <c r="O345">
        <v>90.36</v>
      </c>
      <c r="Q345" s="5">
        <v>39167</v>
      </c>
      <c r="R345">
        <v>143.5</v>
      </c>
      <c r="S345">
        <v>143.65</v>
      </c>
      <c r="T345">
        <v>140.56</v>
      </c>
      <c r="U345">
        <v>142</v>
      </c>
      <c r="V345">
        <v>126837300</v>
      </c>
      <c r="W345">
        <v>123.73</v>
      </c>
    </row>
    <row r="346" spans="1:23" x14ac:dyDescent="0.3">
      <c r="A346" s="5">
        <v>39160</v>
      </c>
      <c r="B346">
        <v>27.34</v>
      </c>
      <c r="C346">
        <v>28.55</v>
      </c>
      <c r="D346">
        <v>27.2</v>
      </c>
      <c r="E346">
        <v>28.02</v>
      </c>
      <c r="F346">
        <v>53715400</v>
      </c>
      <c r="G346">
        <v>24.15</v>
      </c>
      <c r="I346" s="5">
        <v>39160</v>
      </c>
      <c r="J346">
        <v>90.24</v>
      </c>
      <c r="K346">
        <v>94.36</v>
      </c>
      <c r="L346">
        <v>89.59</v>
      </c>
      <c r="M346">
        <v>93.52</v>
      </c>
      <c r="N346">
        <v>20722500</v>
      </c>
      <c r="O346">
        <v>90.95</v>
      </c>
      <c r="Q346" s="5">
        <v>39160</v>
      </c>
      <c r="R346">
        <v>139.26</v>
      </c>
      <c r="S346">
        <v>143.81</v>
      </c>
      <c r="T346">
        <v>139.15</v>
      </c>
      <c r="U346">
        <v>143.38999999999999</v>
      </c>
      <c r="V346">
        <v>104807200</v>
      </c>
      <c r="W346">
        <v>124.94</v>
      </c>
    </row>
    <row r="347" spans="1:23" x14ac:dyDescent="0.3">
      <c r="A347" s="5">
        <v>39153</v>
      </c>
      <c r="B347">
        <v>27.18</v>
      </c>
      <c r="C347">
        <v>27.48</v>
      </c>
      <c r="D347">
        <v>26.71</v>
      </c>
      <c r="E347">
        <v>27.33</v>
      </c>
      <c r="F347">
        <v>60845700</v>
      </c>
      <c r="G347">
        <v>23.56</v>
      </c>
      <c r="I347" s="5">
        <v>39153</v>
      </c>
      <c r="J347">
        <v>88.07</v>
      </c>
      <c r="K347">
        <v>90.6</v>
      </c>
      <c r="L347">
        <v>87.92</v>
      </c>
      <c r="M347">
        <v>89.59</v>
      </c>
      <c r="N347">
        <v>25179200</v>
      </c>
      <c r="O347">
        <v>87.13</v>
      </c>
      <c r="Q347" s="5">
        <v>39153</v>
      </c>
      <c r="R347">
        <v>140.41999999999999</v>
      </c>
      <c r="S347">
        <v>141.34</v>
      </c>
      <c r="T347">
        <v>136.75</v>
      </c>
      <c r="U347">
        <v>138.53</v>
      </c>
      <c r="V347">
        <v>151358600</v>
      </c>
      <c r="W347">
        <v>120.71</v>
      </c>
    </row>
    <row r="348" spans="1:23" x14ac:dyDescent="0.3">
      <c r="A348" s="5">
        <v>39146</v>
      </c>
      <c r="B348">
        <v>27.49</v>
      </c>
      <c r="C348">
        <v>27.94</v>
      </c>
      <c r="D348">
        <v>26.6</v>
      </c>
      <c r="E348">
        <v>27.29</v>
      </c>
      <c r="F348">
        <v>62032200</v>
      </c>
      <c r="G348">
        <v>23.52</v>
      </c>
      <c r="I348" s="5">
        <v>39146</v>
      </c>
      <c r="J348">
        <v>85.89</v>
      </c>
      <c r="K348">
        <v>88.97</v>
      </c>
      <c r="L348">
        <v>85.76</v>
      </c>
      <c r="M348">
        <v>87.97</v>
      </c>
      <c r="N348">
        <v>22508700</v>
      </c>
      <c r="O348">
        <v>85.56</v>
      </c>
      <c r="Q348" s="5">
        <v>39146</v>
      </c>
      <c r="R348">
        <v>137.93</v>
      </c>
      <c r="S348">
        <v>141.41999999999999</v>
      </c>
      <c r="T348">
        <v>137.33000000000001</v>
      </c>
      <c r="U348">
        <v>140.78</v>
      </c>
      <c r="V348">
        <v>125577000</v>
      </c>
      <c r="W348">
        <v>122.18</v>
      </c>
    </row>
    <row r="349" spans="1:23" x14ac:dyDescent="0.3">
      <c r="A349" s="5">
        <v>39139</v>
      </c>
      <c r="B349">
        <v>28.96</v>
      </c>
      <c r="C349">
        <v>29.09</v>
      </c>
      <c r="D349">
        <v>27.73</v>
      </c>
      <c r="E349">
        <v>27.76</v>
      </c>
      <c r="F349">
        <v>76077700</v>
      </c>
      <c r="G349">
        <v>23.93</v>
      </c>
      <c r="I349" s="5">
        <v>39139</v>
      </c>
      <c r="J349">
        <v>89.84</v>
      </c>
      <c r="K349">
        <v>90</v>
      </c>
      <c r="L349">
        <v>83</v>
      </c>
      <c r="M349">
        <v>85.41</v>
      </c>
      <c r="N349">
        <v>35404700</v>
      </c>
      <c r="O349">
        <v>83.07</v>
      </c>
      <c r="Q349" s="5">
        <v>39139</v>
      </c>
      <c r="R349">
        <v>145.83000000000001</v>
      </c>
      <c r="S349">
        <v>145.94999999999999</v>
      </c>
      <c r="T349">
        <v>138.05000000000001</v>
      </c>
      <c r="U349">
        <v>138.66999999999999</v>
      </c>
      <c r="V349">
        <v>179319600</v>
      </c>
      <c r="W349">
        <v>120.35</v>
      </c>
    </row>
    <row r="350" spans="1:23" x14ac:dyDescent="0.3">
      <c r="A350" s="5">
        <v>39133</v>
      </c>
      <c r="B350">
        <v>28.63</v>
      </c>
      <c r="C350">
        <v>29.54</v>
      </c>
      <c r="D350">
        <v>28.47</v>
      </c>
      <c r="E350">
        <v>28.9</v>
      </c>
      <c r="F350">
        <v>61031100</v>
      </c>
      <c r="G350">
        <v>24.91</v>
      </c>
      <c r="I350" s="5">
        <v>39133</v>
      </c>
      <c r="J350">
        <v>84.65</v>
      </c>
      <c r="K350">
        <v>90.81</v>
      </c>
      <c r="L350">
        <v>84.16</v>
      </c>
      <c r="M350">
        <v>89.07</v>
      </c>
      <c r="N350">
        <v>27938700</v>
      </c>
      <c r="O350">
        <v>86.63</v>
      </c>
      <c r="Q350" s="5">
        <v>39133</v>
      </c>
      <c r="R350">
        <v>145.56</v>
      </c>
      <c r="S350">
        <v>146.41999999999999</v>
      </c>
      <c r="T350">
        <v>145</v>
      </c>
      <c r="U350">
        <v>145.30000000000001</v>
      </c>
      <c r="V350">
        <v>67979200</v>
      </c>
      <c r="W350">
        <v>126.11</v>
      </c>
    </row>
    <row r="351" spans="1:23" x14ac:dyDescent="0.3">
      <c r="A351" s="5">
        <v>39125</v>
      </c>
      <c r="B351">
        <v>28.89</v>
      </c>
      <c r="C351">
        <v>29.69</v>
      </c>
      <c r="D351">
        <v>28.65</v>
      </c>
      <c r="E351">
        <v>28.74</v>
      </c>
      <c r="F351">
        <v>66381900</v>
      </c>
      <c r="G351">
        <v>24.77</v>
      </c>
      <c r="I351" s="5">
        <v>39125</v>
      </c>
      <c r="J351">
        <v>84.43</v>
      </c>
      <c r="K351">
        <v>85.64</v>
      </c>
      <c r="L351">
        <v>83.63</v>
      </c>
      <c r="M351">
        <v>84.83</v>
      </c>
      <c r="N351">
        <v>18404000</v>
      </c>
      <c r="O351">
        <v>82.5</v>
      </c>
      <c r="Q351" s="5">
        <v>39125</v>
      </c>
      <c r="R351">
        <v>143.94</v>
      </c>
      <c r="S351">
        <v>145.94999999999999</v>
      </c>
      <c r="T351">
        <v>143.19</v>
      </c>
      <c r="U351">
        <v>145.72999999999999</v>
      </c>
      <c r="V351">
        <v>54867000</v>
      </c>
      <c r="W351">
        <v>126.48</v>
      </c>
    </row>
    <row r="352" spans="1:23" x14ac:dyDescent="0.3">
      <c r="A352" s="5">
        <v>39118</v>
      </c>
      <c r="B352">
        <v>29.97</v>
      </c>
      <c r="C352">
        <v>30.02</v>
      </c>
      <c r="D352">
        <v>28.93</v>
      </c>
      <c r="E352">
        <v>28.98</v>
      </c>
      <c r="F352">
        <v>72420100</v>
      </c>
      <c r="G352">
        <v>24.9</v>
      </c>
      <c r="I352" s="5">
        <v>39118</v>
      </c>
      <c r="J352">
        <v>84.3</v>
      </c>
      <c r="K352">
        <v>86.51</v>
      </c>
      <c r="L352">
        <v>82.86</v>
      </c>
      <c r="M352">
        <v>83.27</v>
      </c>
      <c r="N352">
        <v>28926000</v>
      </c>
      <c r="O352">
        <v>80.98</v>
      </c>
      <c r="Q352" s="5">
        <v>39118</v>
      </c>
      <c r="R352">
        <v>144.69999999999999</v>
      </c>
      <c r="S352">
        <v>145.36000000000001</v>
      </c>
      <c r="T352">
        <v>143.38999999999999</v>
      </c>
      <c r="U352">
        <v>143.94</v>
      </c>
      <c r="V352">
        <v>61636300</v>
      </c>
      <c r="W352">
        <v>124.93</v>
      </c>
    </row>
    <row r="353" spans="1:23" x14ac:dyDescent="0.3">
      <c r="A353" s="5">
        <v>39111</v>
      </c>
      <c r="B353">
        <v>30.65</v>
      </c>
      <c r="C353">
        <v>31.1</v>
      </c>
      <c r="D353">
        <v>30.13</v>
      </c>
      <c r="E353">
        <v>30.19</v>
      </c>
      <c r="F353">
        <v>61846400</v>
      </c>
      <c r="G353">
        <v>25.93</v>
      </c>
      <c r="I353" s="5">
        <v>39111</v>
      </c>
      <c r="J353">
        <v>86.3</v>
      </c>
      <c r="K353">
        <v>86.65</v>
      </c>
      <c r="L353">
        <v>83.7</v>
      </c>
      <c r="M353">
        <v>84.75</v>
      </c>
      <c r="N353">
        <v>25868400</v>
      </c>
      <c r="O353">
        <v>82.42</v>
      </c>
      <c r="Q353" s="5">
        <v>39111</v>
      </c>
      <c r="R353">
        <v>142.19</v>
      </c>
      <c r="S353">
        <v>144.94999999999999</v>
      </c>
      <c r="T353">
        <v>141.74</v>
      </c>
      <c r="U353">
        <v>144.81</v>
      </c>
      <c r="V353">
        <v>69462000</v>
      </c>
      <c r="W353">
        <v>125.68</v>
      </c>
    </row>
    <row r="354" spans="1:23" x14ac:dyDescent="0.3">
      <c r="A354" s="5">
        <v>39104</v>
      </c>
      <c r="B354">
        <v>31.06</v>
      </c>
      <c r="C354">
        <v>31.48</v>
      </c>
      <c r="D354">
        <v>30.45</v>
      </c>
      <c r="E354">
        <v>30.6</v>
      </c>
      <c r="F354">
        <v>71465000</v>
      </c>
      <c r="G354">
        <v>26.29</v>
      </c>
      <c r="I354" s="5">
        <v>39104</v>
      </c>
      <c r="J354">
        <v>89.14</v>
      </c>
      <c r="K354">
        <v>89.16</v>
      </c>
      <c r="L354">
        <v>84.99</v>
      </c>
      <c r="M354">
        <v>85.38</v>
      </c>
      <c r="N354">
        <v>39157900</v>
      </c>
      <c r="O354">
        <v>83.04</v>
      </c>
      <c r="Q354" s="5">
        <v>39104</v>
      </c>
      <c r="R354">
        <v>143.07</v>
      </c>
      <c r="S354">
        <v>143.97999999999999</v>
      </c>
      <c r="T354">
        <v>141.58000000000001</v>
      </c>
      <c r="U354">
        <v>142.13</v>
      </c>
      <c r="V354">
        <v>62198400</v>
      </c>
      <c r="W354">
        <v>123.36</v>
      </c>
    </row>
    <row r="355" spans="1:23" x14ac:dyDescent="0.3">
      <c r="A355" s="5">
        <v>39098</v>
      </c>
      <c r="B355">
        <v>31.26</v>
      </c>
      <c r="C355">
        <v>31.45</v>
      </c>
      <c r="D355">
        <v>30.69</v>
      </c>
      <c r="E355">
        <v>31.11</v>
      </c>
      <c r="F355">
        <v>63272600</v>
      </c>
      <c r="G355">
        <v>26.72</v>
      </c>
      <c r="I355" s="5">
        <v>39098</v>
      </c>
      <c r="J355">
        <v>95.68</v>
      </c>
      <c r="K355">
        <v>97.6</v>
      </c>
      <c r="L355">
        <v>88.12</v>
      </c>
      <c r="M355">
        <v>88.5</v>
      </c>
      <c r="N355">
        <v>59101900</v>
      </c>
      <c r="O355">
        <v>86.07</v>
      </c>
      <c r="Q355" s="5">
        <v>39098</v>
      </c>
      <c r="R355">
        <v>143.07</v>
      </c>
      <c r="S355">
        <v>143.46</v>
      </c>
      <c r="T355">
        <v>142.31</v>
      </c>
      <c r="U355">
        <v>142.82</v>
      </c>
      <c r="V355">
        <v>55065700</v>
      </c>
      <c r="W355">
        <v>123.95</v>
      </c>
    </row>
    <row r="356" spans="1:23" x14ac:dyDescent="0.3">
      <c r="A356" s="5">
        <v>39090</v>
      </c>
      <c r="B356">
        <v>29.65</v>
      </c>
      <c r="C356">
        <v>31.39</v>
      </c>
      <c r="D356">
        <v>29.43</v>
      </c>
      <c r="E356">
        <v>31.21</v>
      </c>
      <c r="F356">
        <v>70662200</v>
      </c>
      <c r="G356">
        <v>26.81</v>
      </c>
      <c r="I356" s="5">
        <v>39090</v>
      </c>
      <c r="J356">
        <v>85.96</v>
      </c>
      <c r="K356">
        <v>97.8</v>
      </c>
      <c r="L356">
        <v>85.15</v>
      </c>
      <c r="M356">
        <v>94.62</v>
      </c>
      <c r="N356">
        <v>70373000</v>
      </c>
      <c r="O356">
        <v>92.02</v>
      </c>
      <c r="Q356" s="5">
        <v>39090</v>
      </c>
      <c r="R356">
        <v>140.82</v>
      </c>
      <c r="S356">
        <v>143.24</v>
      </c>
      <c r="T356">
        <v>140.25</v>
      </c>
      <c r="U356">
        <v>143.24</v>
      </c>
      <c r="V356">
        <v>65922100</v>
      </c>
      <c r="W356">
        <v>124.32</v>
      </c>
    </row>
    <row r="357" spans="1:23" x14ac:dyDescent="0.3">
      <c r="A357" s="5">
        <v>39085</v>
      </c>
      <c r="B357">
        <v>29.91</v>
      </c>
      <c r="C357">
        <v>30.25</v>
      </c>
      <c r="D357">
        <v>29.4</v>
      </c>
      <c r="E357">
        <v>29.64</v>
      </c>
      <c r="F357">
        <v>55772200</v>
      </c>
      <c r="G357">
        <v>25.46</v>
      </c>
      <c r="I357" s="5">
        <v>39085</v>
      </c>
      <c r="J357">
        <v>86.29</v>
      </c>
      <c r="K357">
        <v>86.58</v>
      </c>
      <c r="L357">
        <v>81.900000000000006</v>
      </c>
      <c r="M357">
        <v>85.05</v>
      </c>
      <c r="N357">
        <v>34765700</v>
      </c>
      <c r="O357">
        <v>82.72</v>
      </c>
      <c r="Q357" s="5">
        <v>39085</v>
      </c>
      <c r="R357">
        <v>142.25</v>
      </c>
      <c r="S357">
        <v>142.86000000000001</v>
      </c>
      <c r="T357">
        <v>140.38</v>
      </c>
      <c r="U357">
        <v>140.54</v>
      </c>
      <c r="V357">
        <v>80357800</v>
      </c>
      <c r="W357">
        <v>121.98</v>
      </c>
    </row>
    <row r="358" spans="1:23" x14ac:dyDescent="0.3">
      <c r="A358" s="5">
        <v>39077</v>
      </c>
      <c r="B358">
        <v>29.53</v>
      </c>
      <c r="C358">
        <v>30.15</v>
      </c>
      <c r="D358">
        <v>29.4</v>
      </c>
      <c r="E358">
        <v>29.86</v>
      </c>
      <c r="F358">
        <v>34194200</v>
      </c>
      <c r="G358">
        <v>25.65</v>
      </c>
      <c r="I358" s="5">
        <v>39077</v>
      </c>
      <c r="J358">
        <v>82.15</v>
      </c>
      <c r="K358">
        <v>85.4</v>
      </c>
      <c r="L358">
        <v>76.77</v>
      </c>
      <c r="M358">
        <v>84.84</v>
      </c>
      <c r="N358">
        <v>41274500</v>
      </c>
      <c r="O358">
        <v>82.51</v>
      </c>
      <c r="Q358" s="5">
        <v>39077</v>
      </c>
      <c r="R358">
        <v>140.81</v>
      </c>
      <c r="S358">
        <v>142.69999999999999</v>
      </c>
      <c r="T358">
        <v>140.78</v>
      </c>
      <c r="U358">
        <v>141.62</v>
      </c>
      <c r="V358">
        <v>38793500</v>
      </c>
      <c r="W358">
        <v>122.91</v>
      </c>
    </row>
    <row r="359" spans="1:23" x14ac:dyDescent="0.3">
      <c r="A359" s="5">
        <v>39069</v>
      </c>
      <c r="B359">
        <v>30.19</v>
      </c>
      <c r="C359">
        <v>30.26</v>
      </c>
      <c r="D359">
        <v>29.53</v>
      </c>
      <c r="E359">
        <v>29.64</v>
      </c>
      <c r="F359">
        <v>42450600</v>
      </c>
      <c r="G359">
        <v>25.46</v>
      </c>
      <c r="I359" s="5">
        <v>39069</v>
      </c>
      <c r="J359">
        <v>87.63</v>
      </c>
      <c r="K359">
        <v>88</v>
      </c>
      <c r="L359">
        <v>81.599999999999994</v>
      </c>
      <c r="M359">
        <v>82.2</v>
      </c>
      <c r="N359">
        <v>26554100</v>
      </c>
      <c r="O359">
        <v>79.94</v>
      </c>
      <c r="Q359" s="5">
        <v>39069</v>
      </c>
      <c r="R359">
        <v>142.54</v>
      </c>
      <c r="S359">
        <v>142.88</v>
      </c>
      <c r="T359">
        <v>140.66999999999999</v>
      </c>
      <c r="U359">
        <v>140.75</v>
      </c>
      <c r="V359">
        <v>53243000</v>
      </c>
      <c r="W359">
        <v>122.16</v>
      </c>
    </row>
    <row r="360" spans="1:23" x14ac:dyDescent="0.3">
      <c r="A360" s="5">
        <v>39062</v>
      </c>
      <c r="B360">
        <v>29.19</v>
      </c>
      <c r="C360">
        <v>30.23</v>
      </c>
      <c r="D360">
        <v>29.11</v>
      </c>
      <c r="E360">
        <v>30.19</v>
      </c>
      <c r="F360">
        <v>82178800</v>
      </c>
      <c r="G360">
        <v>25.93</v>
      </c>
      <c r="I360" s="5">
        <v>39062</v>
      </c>
      <c r="J360">
        <v>88.9</v>
      </c>
      <c r="K360">
        <v>90</v>
      </c>
      <c r="L360">
        <v>85.53</v>
      </c>
      <c r="M360">
        <v>87.72</v>
      </c>
      <c r="N360">
        <v>28255100</v>
      </c>
      <c r="O360">
        <v>85.31</v>
      </c>
      <c r="Q360" s="5">
        <v>39062</v>
      </c>
      <c r="R360">
        <v>141.41999999999999</v>
      </c>
      <c r="S360">
        <v>143.24</v>
      </c>
      <c r="T360">
        <v>140.88999999999999</v>
      </c>
      <c r="U360">
        <v>142.34</v>
      </c>
      <c r="V360">
        <v>61672700</v>
      </c>
      <c r="W360">
        <v>123.54</v>
      </c>
    </row>
    <row r="361" spans="1:23" x14ac:dyDescent="0.3">
      <c r="A361" s="5">
        <v>39055</v>
      </c>
      <c r="B361">
        <v>29.23</v>
      </c>
      <c r="C361">
        <v>29.52</v>
      </c>
      <c r="D361">
        <v>28.8</v>
      </c>
      <c r="E361">
        <v>29.4</v>
      </c>
      <c r="F361">
        <v>60995900</v>
      </c>
      <c r="G361">
        <v>25.26</v>
      </c>
      <c r="I361" s="5">
        <v>39055</v>
      </c>
      <c r="J361">
        <v>91.88</v>
      </c>
      <c r="K361">
        <v>92.33</v>
      </c>
      <c r="L361">
        <v>86.9</v>
      </c>
      <c r="M361">
        <v>88.26</v>
      </c>
      <c r="N361">
        <v>27140400</v>
      </c>
      <c r="O361">
        <v>85.84</v>
      </c>
      <c r="Q361" s="5">
        <v>39055</v>
      </c>
      <c r="R361">
        <v>140.25</v>
      </c>
      <c r="S361">
        <v>142.30000000000001</v>
      </c>
      <c r="T361">
        <v>140.22999999999999</v>
      </c>
      <c r="U361">
        <v>141.41999999999999</v>
      </c>
      <c r="V361">
        <v>71384700</v>
      </c>
      <c r="W361">
        <v>122.06</v>
      </c>
    </row>
    <row r="362" spans="1:23" x14ac:dyDescent="0.3">
      <c r="A362" s="5">
        <v>39048</v>
      </c>
      <c r="B362">
        <v>29.69</v>
      </c>
      <c r="C362">
        <v>29.78</v>
      </c>
      <c r="D362">
        <v>28.9</v>
      </c>
      <c r="E362">
        <v>29.12</v>
      </c>
      <c r="F362">
        <v>61930700</v>
      </c>
      <c r="G362">
        <v>25.02</v>
      </c>
      <c r="I362" s="5">
        <v>39048</v>
      </c>
      <c r="J362">
        <v>92.51</v>
      </c>
      <c r="K362">
        <v>93.16</v>
      </c>
      <c r="L362">
        <v>89.5</v>
      </c>
      <c r="M362">
        <v>91.32</v>
      </c>
      <c r="N362">
        <v>35240400</v>
      </c>
      <c r="O362">
        <v>88.81</v>
      </c>
      <c r="Q362" s="5">
        <v>39048</v>
      </c>
      <c r="R362">
        <v>140.28</v>
      </c>
      <c r="S362">
        <v>141.05000000000001</v>
      </c>
      <c r="T362">
        <v>138.11000000000001</v>
      </c>
      <c r="U362">
        <v>140.22</v>
      </c>
      <c r="V362">
        <v>98261400</v>
      </c>
      <c r="W362">
        <v>121.02</v>
      </c>
    </row>
    <row r="363" spans="1:23" x14ac:dyDescent="0.3">
      <c r="A363" s="5">
        <v>39041</v>
      </c>
      <c r="B363">
        <v>29.52</v>
      </c>
      <c r="C363">
        <v>30</v>
      </c>
      <c r="D363">
        <v>29.5</v>
      </c>
      <c r="E363">
        <v>29.76</v>
      </c>
      <c r="F363">
        <v>54128500</v>
      </c>
      <c r="G363">
        <v>25.57</v>
      </c>
      <c r="I363" s="5">
        <v>39041</v>
      </c>
      <c r="J363">
        <v>85.4</v>
      </c>
      <c r="K363">
        <v>93.08</v>
      </c>
      <c r="L363">
        <v>85.2</v>
      </c>
      <c r="M363">
        <v>91.63</v>
      </c>
      <c r="N363">
        <v>21286400</v>
      </c>
      <c r="O363">
        <v>89.12</v>
      </c>
      <c r="Q363" s="5">
        <v>39041</v>
      </c>
      <c r="R363">
        <v>140.30000000000001</v>
      </c>
      <c r="S363">
        <v>141.16</v>
      </c>
      <c r="T363">
        <v>139.94</v>
      </c>
      <c r="U363">
        <v>140.35</v>
      </c>
      <c r="V363">
        <v>49261300</v>
      </c>
      <c r="W363">
        <v>121.14</v>
      </c>
    </row>
    <row r="364" spans="1:23" x14ac:dyDescent="0.3">
      <c r="A364" s="5">
        <v>39034</v>
      </c>
      <c r="B364">
        <v>29.19</v>
      </c>
      <c r="C364">
        <v>29.64</v>
      </c>
      <c r="D364">
        <v>29.07</v>
      </c>
      <c r="E364">
        <v>29.4</v>
      </c>
      <c r="F364">
        <v>57582500</v>
      </c>
      <c r="G364">
        <v>25.26</v>
      </c>
      <c r="I364" s="5">
        <v>39034</v>
      </c>
      <c r="J364">
        <v>83.22</v>
      </c>
      <c r="K364">
        <v>86.3</v>
      </c>
      <c r="L364">
        <v>82.64</v>
      </c>
      <c r="M364">
        <v>85.85</v>
      </c>
      <c r="N364">
        <v>20395100</v>
      </c>
      <c r="O364">
        <v>83.49</v>
      </c>
      <c r="Q364" s="5">
        <v>39034</v>
      </c>
      <c r="R364">
        <v>138.18</v>
      </c>
      <c r="S364">
        <v>140.68</v>
      </c>
      <c r="T364">
        <v>138.07</v>
      </c>
      <c r="U364">
        <v>140.41999999999999</v>
      </c>
      <c r="V364">
        <v>73138800</v>
      </c>
      <c r="W364">
        <v>121.2</v>
      </c>
    </row>
    <row r="365" spans="1:23" x14ac:dyDescent="0.3">
      <c r="A365" s="5">
        <v>39027</v>
      </c>
      <c r="B365">
        <v>28.77</v>
      </c>
      <c r="C365">
        <v>29.4</v>
      </c>
      <c r="D365">
        <v>28.66</v>
      </c>
      <c r="E365">
        <v>29.24</v>
      </c>
      <c r="F365">
        <v>64324600</v>
      </c>
      <c r="G365">
        <v>25.03</v>
      </c>
      <c r="I365" s="5">
        <v>39027</v>
      </c>
      <c r="J365">
        <v>78.95</v>
      </c>
      <c r="K365">
        <v>84.69</v>
      </c>
      <c r="L365">
        <v>78.430000000000007</v>
      </c>
      <c r="M365">
        <v>83.12</v>
      </c>
      <c r="N365">
        <v>21059600</v>
      </c>
      <c r="O365">
        <v>80.84</v>
      </c>
      <c r="Q365" s="5">
        <v>39027</v>
      </c>
      <c r="R365">
        <v>136.96</v>
      </c>
      <c r="S365">
        <v>139.13999999999999</v>
      </c>
      <c r="T365">
        <v>136.86000000000001</v>
      </c>
      <c r="U365">
        <v>138.24</v>
      </c>
      <c r="V365">
        <v>71809500</v>
      </c>
      <c r="W365">
        <v>119.31</v>
      </c>
    </row>
    <row r="366" spans="1:23" x14ac:dyDescent="0.3">
      <c r="A366" s="5">
        <v>39020</v>
      </c>
      <c r="B366">
        <v>28.35</v>
      </c>
      <c r="C366">
        <v>28.99</v>
      </c>
      <c r="D366">
        <v>28.32</v>
      </c>
      <c r="E366">
        <v>28.73</v>
      </c>
      <c r="F366">
        <v>56970600</v>
      </c>
      <c r="G366">
        <v>24.6</v>
      </c>
      <c r="I366" s="5">
        <v>39020</v>
      </c>
      <c r="J366">
        <v>79.989999999999995</v>
      </c>
      <c r="K366">
        <v>81.680000000000007</v>
      </c>
      <c r="L366">
        <v>77.790000000000006</v>
      </c>
      <c r="M366">
        <v>78.290000000000006</v>
      </c>
      <c r="N366">
        <v>17928200</v>
      </c>
      <c r="O366">
        <v>76.14</v>
      </c>
      <c r="Q366" s="5">
        <v>39020</v>
      </c>
      <c r="R366">
        <v>137.66</v>
      </c>
      <c r="S366">
        <v>138.31</v>
      </c>
      <c r="T366">
        <v>135.62</v>
      </c>
      <c r="U366">
        <v>136.54</v>
      </c>
      <c r="V366">
        <v>67207400</v>
      </c>
      <c r="W366">
        <v>117.85</v>
      </c>
    </row>
    <row r="367" spans="1:23" x14ac:dyDescent="0.3">
      <c r="A367" s="5">
        <v>39013</v>
      </c>
      <c r="B367">
        <v>28.3</v>
      </c>
      <c r="C367">
        <v>28.79</v>
      </c>
      <c r="D367">
        <v>28.04</v>
      </c>
      <c r="E367">
        <v>28.34</v>
      </c>
      <c r="F367">
        <v>61935200</v>
      </c>
      <c r="G367">
        <v>24.26</v>
      </c>
      <c r="I367" s="5">
        <v>39013</v>
      </c>
      <c r="J367">
        <v>79.989999999999995</v>
      </c>
      <c r="K367">
        <v>82.6</v>
      </c>
      <c r="L367">
        <v>79.75</v>
      </c>
      <c r="M367">
        <v>80.41</v>
      </c>
      <c r="N367">
        <v>20061800</v>
      </c>
      <c r="O367">
        <v>78.2</v>
      </c>
      <c r="Q367" s="5">
        <v>39013</v>
      </c>
      <c r="R367">
        <v>136.56</v>
      </c>
      <c r="S367">
        <v>139</v>
      </c>
      <c r="T367">
        <v>136.38999999999999</v>
      </c>
      <c r="U367">
        <v>137.91</v>
      </c>
      <c r="V367">
        <v>68928300</v>
      </c>
      <c r="W367">
        <v>119.03</v>
      </c>
    </row>
    <row r="368" spans="1:23" x14ac:dyDescent="0.3">
      <c r="A368" s="5">
        <v>39006</v>
      </c>
      <c r="B368">
        <v>28.48</v>
      </c>
      <c r="C368">
        <v>28.7</v>
      </c>
      <c r="D368">
        <v>28.12</v>
      </c>
      <c r="E368">
        <v>28.43</v>
      </c>
      <c r="F368">
        <v>44823300</v>
      </c>
      <c r="G368">
        <v>24.34</v>
      </c>
      <c r="I368" s="5">
        <v>39006</v>
      </c>
      <c r="J368">
        <v>75.19</v>
      </c>
      <c r="K368">
        <v>79.989999999999995</v>
      </c>
      <c r="L368">
        <v>73.91</v>
      </c>
      <c r="M368">
        <v>79.95</v>
      </c>
      <c r="N368">
        <v>30542200</v>
      </c>
      <c r="O368">
        <v>77.760000000000005</v>
      </c>
      <c r="Q368" s="5">
        <v>39006</v>
      </c>
      <c r="R368">
        <v>136.52000000000001</v>
      </c>
      <c r="S368">
        <v>137.37</v>
      </c>
      <c r="T368">
        <v>135.66999999999999</v>
      </c>
      <c r="U368">
        <v>136.84</v>
      </c>
      <c r="V368">
        <v>66355900</v>
      </c>
      <c r="W368">
        <v>118.11</v>
      </c>
    </row>
    <row r="369" spans="1:23" x14ac:dyDescent="0.3">
      <c r="A369" s="5">
        <v>38999</v>
      </c>
      <c r="B369">
        <v>27.8</v>
      </c>
      <c r="C369">
        <v>28.69</v>
      </c>
      <c r="D369">
        <v>27.42</v>
      </c>
      <c r="E369">
        <v>28.37</v>
      </c>
      <c r="F369">
        <v>71022200</v>
      </c>
      <c r="G369">
        <v>24.29</v>
      </c>
      <c r="I369" s="5">
        <v>38999</v>
      </c>
      <c r="J369">
        <v>73.8</v>
      </c>
      <c r="K369">
        <v>76.88</v>
      </c>
      <c r="L369">
        <v>72.599999999999994</v>
      </c>
      <c r="M369">
        <v>75.02</v>
      </c>
      <c r="N369">
        <v>20133700</v>
      </c>
      <c r="O369">
        <v>72.959999999999994</v>
      </c>
      <c r="Q369" s="5">
        <v>38999</v>
      </c>
      <c r="R369">
        <v>134.85</v>
      </c>
      <c r="S369">
        <v>136.71</v>
      </c>
      <c r="T369">
        <v>134.30000000000001</v>
      </c>
      <c r="U369">
        <v>136.63</v>
      </c>
      <c r="V369">
        <v>62950900</v>
      </c>
      <c r="W369">
        <v>117.93</v>
      </c>
    </row>
    <row r="370" spans="1:23" x14ac:dyDescent="0.3">
      <c r="A370" s="5">
        <v>38992</v>
      </c>
      <c r="B370">
        <v>27.32</v>
      </c>
      <c r="C370">
        <v>28.11</v>
      </c>
      <c r="D370">
        <v>27.15</v>
      </c>
      <c r="E370">
        <v>27.87</v>
      </c>
      <c r="F370">
        <v>58580900</v>
      </c>
      <c r="G370">
        <v>23.86</v>
      </c>
      <c r="I370" s="5">
        <v>38992</v>
      </c>
      <c r="J370">
        <v>75.099999999999994</v>
      </c>
      <c r="K370">
        <v>76.16</v>
      </c>
      <c r="L370">
        <v>73.16</v>
      </c>
      <c r="M370">
        <v>74.22</v>
      </c>
      <c r="N370">
        <v>24880500</v>
      </c>
      <c r="O370">
        <v>72.180000000000007</v>
      </c>
      <c r="Q370" s="5">
        <v>38992</v>
      </c>
      <c r="R370">
        <v>133.54</v>
      </c>
      <c r="S370">
        <v>135.41</v>
      </c>
      <c r="T370">
        <v>132.65</v>
      </c>
      <c r="U370">
        <v>135.01</v>
      </c>
      <c r="V370">
        <v>66235100</v>
      </c>
      <c r="W370">
        <v>116.53</v>
      </c>
    </row>
    <row r="371" spans="1:23" x14ac:dyDescent="0.3">
      <c r="A371" s="5">
        <v>38985</v>
      </c>
      <c r="B371">
        <v>26.81</v>
      </c>
      <c r="C371">
        <v>27.52</v>
      </c>
      <c r="D371">
        <v>26.79</v>
      </c>
      <c r="E371">
        <v>27.35</v>
      </c>
      <c r="F371">
        <v>53473500</v>
      </c>
      <c r="G371">
        <v>23.41</v>
      </c>
      <c r="I371" s="5">
        <v>38985</v>
      </c>
      <c r="J371">
        <v>73.81</v>
      </c>
      <c r="K371">
        <v>77.78</v>
      </c>
      <c r="L371">
        <v>73.72</v>
      </c>
      <c r="M371">
        <v>76.98</v>
      </c>
      <c r="N371">
        <v>27869500</v>
      </c>
      <c r="O371">
        <v>74.87</v>
      </c>
      <c r="Q371" s="5">
        <v>38985</v>
      </c>
      <c r="R371">
        <v>131.72999999999999</v>
      </c>
      <c r="S371">
        <v>133.99</v>
      </c>
      <c r="T371">
        <v>131.05000000000001</v>
      </c>
      <c r="U371">
        <v>133.58000000000001</v>
      </c>
      <c r="V371">
        <v>71051600</v>
      </c>
      <c r="W371">
        <v>115.29</v>
      </c>
    </row>
    <row r="372" spans="1:23" x14ac:dyDescent="0.3">
      <c r="A372" s="5">
        <v>38978</v>
      </c>
      <c r="B372">
        <v>26.74</v>
      </c>
      <c r="C372">
        <v>27.25</v>
      </c>
      <c r="D372">
        <v>26.48</v>
      </c>
      <c r="E372">
        <v>26.66</v>
      </c>
      <c r="F372">
        <v>54011600</v>
      </c>
      <c r="G372">
        <v>22.82</v>
      </c>
      <c r="I372" s="5">
        <v>38978</v>
      </c>
      <c r="J372">
        <v>73.8</v>
      </c>
      <c r="K372">
        <v>76.06</v>
      </c>
      <c r="L372">
        <v>72.58</v>
      </c>
      <c r="M372">
        <v>73</v>
      </c>
      <c r="N372">
        <v>26409600</v>
      </c>
      <c r="O372">
        <v>71</v>
      </c>
      <c r="Q372" s="5">
        <v>38978</v>
      </c>
      <c r="R372">
        <v>131.79</v>
      </c>
      <c r="S372">
        <v>132.77000000000001</v>
      </c>
      <c r="T372">
        <v>131</v>
      </c>
      <c r="U372">
        <v>131.47</v>
      </c>
      <c r="V372">
        <v>77269300</v>
      </c>
      <c r="W372">
        <v>113.47</v>
      </c>
    </row>
    <row r="373" spans="1:23" x14ac:dyDescent="0.3">
      <c r="A373" s="5">
        <v>38971</v>
      </c>
      <c r="B373">
        <v>25.43</v>
      </c>
      <c r="C373">
        <v>26.94</v>
      </c>
      <c r="D373">
        <v>25.42</v>
      </c>
      <c r="E373">
        <v>26.85</v>
      </c>
      <c r="F373">
        <v>69189100</v>
      </c>
      <c r="G373">
        <v>22.99</v>
      </c>
      <c r="I373" s="5">
        <v>38971</v>
      </c>
      <c r="J373">
        <v>72.430000000000007</v>
      </c>
      <c r="K373">
        <v>74.98</v>
      </c>
      <c r="L373">
        <v>71.42</v>
      </c>
      <c r="M373">
        <v>74.099999999999994</v>
      </c>
      <c r="N373">
        <v>39739500</v>
      </c>
      <c r="O373">
        <v>72.069999999999993</v>
      </c>
      <c r="Q373" s="5">
        <v>38971</v>
      </c>
      <c r="R373">
        <v>129.86000000000001</v>
      </c>
      <c r="S373">
        <v>132.44999999999999</v>
      </c>
      <c r="T373">
        <v>129.47999999999999</v>
      </c>
      <c r="U373">
        <v>131.96</v>
      </c>
      <c r="V373">
        <v>67155800</v>
      </c>
      <c r="W373">
        <v>113.89</v>
      </c>
    </row>
    <row r="374" spans="1:23" x14ac:dyDescent="0.3">
      <c r="A374" s="5">
        <v>38965</v>
      </c>
      <c r="B374">
        <v>25.69</v>
      </c>
      <c r="C374">
        <v>25.96</v>
      </c>
      <c r="D374">
        <v>25.39</v>
      </c>
      <c r="E374">
        <v>25.6</v>
      </c>
      <c r="F374">
        <v>45629100</v>
      </c>
      <c r="G374">
        <v>21.92</v>
      </c>
      <c r="I374" s="5">
        <v>38965</v>
      </c>
      <c r="J374">
        <v>68.97</v>
      </c>
      <c r="K374">
        <v>73.569999999999993</v>
      </c>
      <c r="L374">
        <v>68.55</v>
      </c>
      <c r="M374">
        <v>72.52</v>
      </c>
      <c r="N374">
        <v>37057500</v>
      </c>
      <c r="O374">
        <v>70.53</v>
      </c>
      <c r="Q374" s="5">
        <v>38965</v>
      </c>
      <c r="R374">
        <v>131.51</v>
      </c>
      <c r="S374">
        <v>131.85</v>
      </c>
      <c r="T374">
        <v>129.35</v>
      </c>
      <c r="U374">
        <v>130.28</v>
      </c>
      <c r="V374">
        <v>59377400</v>
      </c>
      <c r="W374">
        <v>111.95</v>
      </c>
    </row>
    <row r="375" spans="1:23" x14ac:dyDescent="0.3">
      <c r="A375" s="5">
        <v>38957</v>
      </c>
      <c r="B375">
        <v>25.84</v>
      </c>
      <c r="C375">
        <v>26</v>
      </c>
      <c r="D375">
        <v>25.63</v>
      </c>
      <c r="E375">
        <v>25.84</v>
      </c>
      <c r="F375">
        <v>33032000</v>
      </c>
      <c r="G375">
        <v>22.12</v>
      </c>
      <c r="I375" s="5">
        <v>38957</v>
      </c>
      <c r="J375">
        <v>68.5</v>
      </c>
      <c r="K375">
        <v>68.650000000000006</v>
      </c>
      <c r="L375">
        <v>65.12</v>
      </c>
      <c r="M375">
        <v>68.38</v>
      </c>
      <c r="N375">
        <v>23920200</v>
      </c>
      <c r="O375">
        <v>66.5</v>
      </c>
      <c r="Q375" s="5">
        <v>38957</v>
      </c>
      <c r="R375">
        <v>129.65</v>
      </c>
      <c r="S375">
        <v>131.58000000000001</v>
      </c>
      <c r="T375">
        <v>129.63999999999999</v>
      </c>
      <c r="U375">
        <v>131.41999999999999</v>
      </c>
      <c r="V375">
        <v>50171200</v>
      </c>
      <c r="W375">
        <v>112.93</v>
      </c>
    </row>
    <row r="376" spans="1:23" x14ac:dyDescent="0.3">
      <c r="A376" s="5">
        <v>38950</v>
      </c>
      <c r="B376">
        <v>25.66</v>
      </c>
      <c r="C376">
        <v>26.25</v>
      </c>
      <c r="D376">
        <v>25.5</v>
      </c>
      <c r="E376">
        <v>25.85</v>
      </c>
      <c r="F376">
        <v>58281600</v>
      </c>
      <c r="G376">
        <v>22.13</v>
      </c>
      <c r="I376" s="5">
        <v>38950</v>
      </c>
      <c r="J376">
        <v>67.3</v>
      </c>
      <c r="K376">
        <v>69.05</v>
      </c>
      <c r="L376">
        <v>66.150000000000006</v>
      </c>
      <c r="M376">
        <v>68.75</v>
      </c>
      <c r="N376">
        <v>20275700</v>
      </c>
      <c r="O376">
        <v>66.86</v>
      </c>
      <c r="Q376" s="5">
        <v>38950</v>
      </c>
      <c r="R376">
        <v>130.18</v>
      </c>
      <c r="S376">
        <v>130.52000000000001</v>
      </c>
      <c r="T376">
        <v>129.19</v>
      </c>
      <c r="U376">
        <v>129.81</v>
      </c>
      <c r="V376">
        <v>53860900</v>
      </c>
      <c r="W376">
        <v>111.55</v>
      </c>
    </row>
    <row r="377" spans="1:23" x14ac:dyDescent="0.3">
      <c r="A377" s="5">
        <v>38943</v>
      </c>
      <c r="B377">
        <v>24.52</v>
      </c>
      <c r="C377">
        <v>25.8</v>
      </c>
      <c r="D377">
        <v>24.35</v>
      </c>
      <c r="E377">
        <v>25.79</v>
      </c>
      <c r="F377">
        <v>64657900</v>
      </c>
      <c r="G377">
        <v>22.08</v>
      </c>
      <c r="I377" s="5">
        <v>38943</v>
      </c>
      <c r="J377">
        <v>64.05</v>
      </c>
      <c r="K377">
        <v>68.66</v>
      </c>
      <c r="L377">
        <v>63.6</v>
      </c>
      <c r="M377">
        <v>67.91</v>
      </c>
      <c r="N377">
        <v>24841100</v>
      </c>
      <c r="O377">
        <v>66.05</v>
      </c>
      <c r="Q377" s="5">
        <v>38943</v>
      </c>
      <c r="R377">
        <v>127.63</v>
      </c>
      <c r="S377">
        <v>130.69</v>
      </c>
      <c r="T377">
        <v>126.92</v>
      </c>
      <c r="U377">
        <v>130.69</v>
      </c>
      <c r="V377">
        <v>65400100</v>
      </c>
      <c r="W377">
        <v>112.3</v>
      </c>
    </row>
    <row r="378" spans="1:23" x14ac:dyDescent="0.3">
      <c r="A378" s="5">
        <v>38936</v>
      </c>
      <c r="B378">
        <v>24.28</v>
      </c>
      <c r="C378">
        <v>24.64</v>
      </c>
      <c r="D378">
        <v>24.19</v>
      </c>
      <c r="E378">
        <v>24.43</v>
      </c>
      <c r="F378">
        <v>40289600</v>
      </c>
      <c r="G378">
        <v>20.84</v>
      </c>
      <c r="I378" s="5">
        <v>38936</v>
      </c>
      <c r="J378">
        <v>67.72</v>
      </c>
      <c r="K378">
        <v>69.599999999999994</v>
      </c>
      <c r="L378">
        <v>62.58</v>
      </c>
      <c r="M378">
        <v>63.65</v>
      </c>
      <c r="N378">
        <v>33389300</v>
      </c>
      <c r="O378">
        <v>61.9</v>
      </c>
      <c r="Q378" s="5">
        <v>38936</v>
      </c>
      <c r="R378">
        <v>127.9</v>
      </c>
      <c r="S378">
        <v>128.6</v>
      </c>
      <c r="T378">
        <v>126.28</v>
      </c>
      <c r="U378">
        <v>127.01</v>
      </c>
      <c r="V378">
        <v>66398700</v>
      </c>
      <c r="W378">
        <v>109.14</v>
      </c>
    </row>
    <row r="379" spans="1:23" x14ac:dyDescent="0.3">
      <c r="A379" s="5">
        <v>38929</v>
      </c>
      <c r="B379">
        <v>24.07</v>
      </c>
      <c r="C379">
        <v>24.49</v>
      </c>
      <c r="D379">
        <v>23.85</v>
      </c>
      <c r="E379">
        <v>24.29</v>
      </c>
      <c r="F379">
        <v>44946100</v>
      </c>
      <c r="G379">
        <v>20.72</v>
      </c>
      <c r="I379" s="5">
        <v>38929</v>
      </c>
      <c r="J379">
        <v>66.83</v>
      </c>
      <c r="K379">
        <v>70</v>
      </c>
      <c r="L379">
        <v>64.959999999999994</v>
      </c>
      <c r="M379">
        <v>68.3</v>
      </c>
      <c r="N379">
        <v>34637700</v>
      </c>
      <c r="O379">
        <v>66.430000000000007</v>
      </c>
      <c r="Q379" s="5">
        <v>38929</v>
      </c>
      <c r="R379">
        <v>127.66</v>
      </c>
      <c r="S379">
        <v>129.43</v>
      </c>
      <c r="T379">
        <v>126.6</v>
      </c>
      <c r="U379">
        <v>128.19999999999999</v>
      </c>
      <c r="V379">
        <v>67915500</v>
      </c>
      <c r="W379">
        <v>110.16</v>
      </c>
    </row>
    <row r="380" spans="1:23" x14ac:dyDescent="0.3">
      <c r="A380" s="5">
        <v>38922</v>
      </c>
      <c r="B380">
        <v>24.01</v>
      </c>
      <c r="C380">
        <v>24.6</v>
      </c>
      <c r="D380">
        <v>23.77</v>
      </c>
      <c r="E380">
        <v>24.25</v>
      </c>
      <c r="F380">
        <v>62339400</v>
      </c>
      <c r="G380">
        <v>20.68</v>
      </c>
      <c r="I380" s="5">
        <v>38922</v>
      </c>
      <c r="J380">
        <v>61.26</v>
      </c>
      <c r="K380">
        <v>65.680000000000007</v>
      </c>
      <c r="L380">
        <v>60.43</v>
      </c>
      <c r="M380">
        <v>65.59</v>
      </c>
      <c r="N380">
        <v>25977900</v>
      </c>
      <c r="O380">
        <v>63.79</v>
      </c>
      <c r="Q380" s="5">
        <v>38922</v>
      </c>
      <c r="R380">
        <v>124.44</v>
      </c>
      <c r="S380">
        <v>128.13999999999999</v>
      </c>
      <c r="T380">
        <v>124.44</v>
      </c>
      <c r="U380">
        <v>127.98</v>
      </c>
      <c r="V380">
        <v>88456900</v>
      </c>
      <c r="W380">
        <v>109.98</v>
      </c>
    </row>
    <row r="381" spans="1:23" x14ac:dyDescent="0.3">
      <c r="A381" s="5">
        <v>38915</v>
      </c>
      <c r="B381">
        <v>22.29</v>
      </c>
      <c r="C381">
        <v>24.15</v>
      </c>
      <c r="D381">
        <v>22.26</v>
      </c>
      <c r="E381">
        <v>23.87</v>
      </c>
      <c r="F381">
        <v>87275600</v>
      </c>
      <c r="G381">
        <v>20.36</v>
      </c>
      <c r="I381" s="5">
        <v>38915</v>
      </c>
      <c r="J381">
        <v>51.73</v>
      </c>
      <c r="K381">
        <v>61.59</v>
      </c>
      <c r="L381">
        <v>51.65</v>
      </c>
      <c r="M381">
        <v>60.72</v>
      </c>
      <c r="N381">
        <v>44855500</v>
      </c>
      <c r="O381">
        <v>59.05</v>
      </c>
      <c r="Q381" s="5">
        <v>38915</v>
      </c>
      <c r="R381">
        <v>123.52</v>
      </c>
      <c r="S381">
        <v>126.3</v>
      </c>
      <c r="T381">
        <v>122.39</v>
      </c>
      <c r="U381">
        <v>123.95</v>
      </c>
      <c r="V381">
        <v>110263000</v>
      </c>
      <c r="W381">
        <v>106.51</v>
      </c>
    </row>
    <row r="382" spans="1:23" x14ac:dyDescent="0.3">
      <c r="A382" s="5">
        <v>38908</v>
      </c>
      <c r="B382">
        <v>23.43</v>
      </c>
      <c r="C382">
        <v>23.66</v>
      </c>
      <c r="D382">
        <v>22.23</v>
      </c>
      <c r="E382">
        <v>22.29</v>
      </c>
      <c r="F382">
        <v>71443900</v>
      </c>
      <c r="G382">
        <v>19.010000000000002</v>
      </c>
      <c r="I382" s="5">
        <v>38908</v>
      </c>
      <c r="J382">
        <v>55.7</v>
      </c>
      <c r="K382">
        <v>56.49</v>
      </c>
      <c r="L382">
        <v>50.16</v>
      </c>
      <c r="M382">
        <v>50.67</v>
      </c>
      <c r="N382">
        <v>32318800</v>
      </c>
      <c r="O382">
        <v>49.28</v>
      </c>
      <c r="Q382" s="5">
        <v>38908</v>
      </c>
      <c r="R382">
        <v>126.94</v>
      </c>
      <c r="S382">
        <v>127.43</v>
      </c>
      <c r="T382">
        <v>122.83</v>
      </c>
      <c r="U382">
        <v>123.52</v>
      </c>
      <c r="V382">
        <v>84562800</v>
      </c>
      <c r="W382">
        <v>106.14</v>
      </c>
    </row>
    <row r="383" spans="1:23" x14ac:dyDescent="0.3">
      <c r="A383" s="5">
        <v>38901</v>
      </c>
      <c r="B383">
        <v>23.53</v>
      </c>
      <c r="C383">
        <v>23.72</v>
      </c>
      <c r="D383">
        <v>23.3</v>
      </c>
      <c r="E383">
        <v>23.3</v>
      </c>
      <c r="F383">
        <v>46687200</v>
      </c>
      <c r="G383">
        <v>19.87</v>
      </c>
      <c r="I383" s="5">
        <v>38901</v>
      </c>
      <c r="J383">
        <v>57.52</v>
      </c>
      <c r="K383">
        <v>58.18</v>
      </c>
      <c r="L383">
        <v>54.67</v>
      </c>
      <c r="M383">
        <v>55.4</v>
      </c>
      <c r="N383">
        <v>19156900</v>
      </c>
      <c r="O383">
        <v>53.88</v>
      </c>
      <c r="Q383" s="5">
        <v>38901</v>
      </c>
      <c r="R383">
        <v>127.43</v>
      </c>
      <c r="S383">
        <v>128.01</v>
      </c>
      <c r="T383">
        <v>126.29</v>
      </c>
      <c r="U383">
        <v>126.61</v>
      </c>
      <c r="V383">
        <v>56323500</v>
      </c>
      <c r="W383">
        <v>108.8</v>
      </c>
    </row>
    <row r="384" spans="1:23" x14ac:dyDescent="0.3">
      <c r="A384" s="5">
        <v>38894</v>
      </c>
      <c r="B384">
        <v>22.65</v>
      </c>
      <c r="C384">
        <v>23.65</v>
      </c>
      <c r="D384">
        <v>22.63</v>
      </c>
      <c r="E384">
        <v>23.3</v>
      </c>
      <c r="F384">
        <v>80950800</v>
      </c>
      <c r="G384">
        <v>19.87</v>
      </c>
      <c r="I384" s="5">
        <v>38894</v>
      </c>
      <c r="J384">
        <v>59.17</v>
      </c>
      <c r="K384">
        <v>59.22</v>
      </c>
      <c r="L384">
        <v>55.41</v>
      </c>
      <c r="M384">
        <v>57.27</v>
      </c>
      <c r="N384">
        <v>24863900</v>
      </c>
      <c r="O384">
        <v>55.7</v>
      </c>
      <c r="Q384" s="5">
        <v>38894</v>
      </c>
      <c r="R384">
        <v>124.54</v>
      </c>
      <c r="S384">
        <v>127.66</v>
      </c>
      <c r="T384">
        <v>123.65</v>
      </c>
      <c r="U384">
        <v>127.28</v>
      </c>
      <c r="V384">
        <v>66982100</v>
      </c>
      <c r="W384">
        <v>109.37</v>
      </c>
    </row>
    <row r="385" spans="1:23" x14ac:dyDescent="0.3">
      <c r="A385" s="5">
        <v>38887</v>
      </c>
      <c r="B385">
        <v>22.14</v>
      </c>
      <c r="C385">
        <v>23.17</v>
      </c>
      <c r="D385">
        <v>22.12</v>
      </c>
      <c r="E385">
        <v>22.5</v>
      </c>
      <c r="F385">
        <v>89804500</v>
      </c>
      <c r="G385">
        <v>19.190000000000001</v>
      </c>
      <c r="I385" s="5">
        <v>38887</v>
      </c>
      <c r="J385">
        <v>57.83</v>
      </c>
      <c r="K385">
        <v>60.17</v>
      </c>
      <c r="L385">
        <v>57</v>
      </c>
      <c r="M385">
        <v>58.83</v>
      </c>
      <c r="N385">
        <v>27619100</v>
      </c>
      <c r="O385">
        <v>57.22</v>
      </c>
      <c r="Q385" s="5">
        <v>38887</v>
      </c>
      <c r="R385">
        <v>125.4</v>
      </c>
      <c r="S385">
        <v>125.7</v>
      </c>
      <c r="T385">
        <v>123.55</v>
      </c>
      <c r="U385">
        <v>124.44</v>
      </c>
      <c r="V385">
        <v>72996000</v>
      </c>
      <c r="W385">
        <v>106.93</v>
      </c>
    </row>
    <row r="386" spans="1:23" x14ac:dyDescent="0.3">
      <c r="A386" s="5">
        <v>38880</v>
      </c>
      <c r="B386">
        <v>21.96</v>
      </c>
      <c r="C386">
        <v>22.28</v>
      </c>
      <c r="D386">
        <v>21.46</v>
      </c>
      <c r="E386">
        <v>22.1</v>
      </c>
      <c r="F386">
        <v>108530000</v>
      </c>
      <c r="G386">
        <v>18.850000000000001</v>
      </c>
      <c r="I386" s="5">
        <v>38880</v>
      </c>
      <c r="J386">
        <v>59.4</v>
      </c>
      <c r="K386">
        <v>59.74</v>
      </c>
      <c r="L386">
        <v>56.69</v>
      </c>
      <c r="M386">
        <v>57.56</v>
      </c>
      <c r="N386">
        <v>33607500</v>
      </c>
      <c r="O386">
        <v>55.98</v>
      </c>
      <c r="Q386" s="5">
        <v>38880</v>
      </c>
      <c r="R386">
        <v>125.88</v>
      </c>
      <c r="S386">
        <v>126.36</v>
      </c>
      <c r="T386">
        <v>122.34</v>
      </c>
      <c r="U386">
        <v>124.65</v>
      </c>
      <c r="V386">
        <v>134676300</v>
      </c>
      <c r="W386">
        <v>107.11</v>
      </c>
    </row>
    <row r="387" spans="1:23" x14ac:dyDescent="0.3">
      <c r="A387" s="5">
        <v>38873</v>
      </c>
      <c r="B387">
        <v>22.72</v>
      </c>
      <c r="C387">
        <v>22.73</v>
      </c>
      <c r="D387">
        <v>21.89</v>
      </c>
      <c r="E387">
        <v>21.92</v>
      </c>
      <c r="F387">
        <v>84208700</v>
      </c>
      <c r="G387">
        <v>18.7</v>
      </c>
      <c r="I387" s="5">
        <v>38873</v>
      </c>
      <c r="J387">
        <v>61.15</v>
      </c>
      <c r="K387">
        <v>61.56</v>
      </c>
      <c r="L387">
        <v>57.15</v>
      </c>
      <c r="M387">
        <v>59.24</v>
      </c>
      <c r="N387">
        <v>30397500</v>
      </c>
      <c r="O387">
        <v>57.61</v>
      </c>
      <c r="Q387" s="5">
        <v>38873</v>
      </c>
      <c r="R387">
        <v>128.85</v>
      </c>
      <c r="S387">
        <v>128.86000000000001</v>
      </c>
      <c r="T387">
        <v>123.87</v>
      </c>
      <c r="U387">
        <v>125.35</v>
      </c>
      <c r="V387">
        <v>125026500</v>
      </c>
      <c r="W387">
        <v>107.24</v>
      </c>
    </row>
    <row r="388" spans="1:23" x14ac:dyDescent="0.3">
      <c r="A388" s="5">
        <v>38867</v>
      </c>
      <c r="B388">
        <v>23.55</v>
      </c>
      <c r="C388">
        <v>23.76</v>
      </c>
      <c r="D388">
        <v>22.62</v>
      </c>
      <c r="E388">
        <v>22.76</v>
      </c>
      <c r="F388">
        <v>81716400</v>
      </c>
      <c r="G388">
        <v>19.41</v>
      </c>
      <c r="I388" s="5">
        <v>38867</v>
      </c>
      <c r="J388">
        <v>63.29</v>
      </c>
      <c r="K388">
        <v>63.3</v>
      </c>
      <c r="L388">
        <v>58.69</v>
      </c>
      <c r="M388">
        <v>61.66</v>
      </c>
      <c r="N388">
        <v>31006000</v>
      </c>
      <c r="O388">
        <v>59.97</v>
      </c>
      <c r="Q388" s="5">
        <v>38867</v>
      </c>
      <c r="R388">
        <v>127.97</v>
      </c>
      <c r="S388">
        <v>129.43</v>
      </c>
      <c r="T388">
        <v>126.05</v>
      </c>
      <c r="U388">
        <v>129</v>
      </c>
      <c r="V388">
        <v>81192600</v>
      </c>
      <c r="W388">
        <v>110.36</v>
      </c>
    </row>
    <row r="389" spans="1:23" x14ac:dyDescent="0.3">
      <c r="A389" s="5">
        <v>38859</v>
      </c>
      <c r="B389">
        <v>22.48</v>
      </c>
      <c r="C389">
        <v>23.92</v>
      </c>
      <c r="D389">
        <v>22.45</v>
      </c>
      <c r="E389">
        <v>23.72</v>
      </c>
      <c r="F389">
        <v>80915900</v>
      </c>
      <c r="G389">
        <v>20.23</v>
      </c>
      <c r="I389" s="5">
        <v>38859</v>
      </c>
      <c r="J389">
        <v>63.87</v>
      </c>
      <c r="K389">
        <v>65.19</v>
      </c>
      <c r="L389">
        <v>61.56</v>
      </c>
      <c r="M389">
        <v>63.55</v>
      </c>
      <c r="N389">
        <v>23041000</v>
      </c>
      <c r="O389">
        <v>61.81</v>
      </c>
      <c r="Q389" s="5">
        <v>38859</v>
      </c>
      <c r="R389">
        <v>126.28</v>
      </c>
      <c r="S389">
        <v>128.38</v>
      </c>
      <c r="T389">
        <v>124.76</v>
      </c>
      <c r="U389">
        <v>128.38</v>
      </c>
      <c r="V389">
        <v>102646300</v>
      </c>
      <c r="W389">
        <v>109.83</v>
      </c>
    </row>
    <row r="390" spans="1:23" x14ac:dyDescent="0.3">
      <c r="A390" s="5">
        <v>38852</v>
      </c>
      <c r="B390">
        <v>23.1</v>
      </c>
      <c r="C390">
        <v>24</v>
      </c>
      <c r="D390">
        <v>22.52</v>
      </c>
      <c r="E390">
        <v>22.56</v>
      </c>
      <c r="F390">
        <v>88711100</v>
      </c>
      <c r="G390">
        <v>19.239999999999998</v>
      </c>
      <c r="I390" s="5">
        <v>38852</v>
      </c>
      <c r="J390">
        <v>67.37</v>
      </c>
      <c r="K390">
        <v>68.38</v>
      </c>
      <c r="L390">
        <v>62.82</v>
      </c>
      <c r="M390">
        <v>64.510000000000005</v>
      </c>
      <c r="N390">
        <v>27603000</v>
      </c>
      <c r="O390">
        <v>62.74</v>
      </c>
      <c r="Q390" s="5">
        <v>38852</v>
      </c>
      <c r="R390">
        <v>128.79</v>
      </c>
      <c r="S390">
        <v>130</v>
      </c>
      <c r="T390">
        <v>125.8</v>
      </c>
      <c r="U390">
        <v>127.1</v>
      </c>
      <c r="V390">
        <v>100634400</v>
      </c>
      <c r="W390">
        <v>108.74</v>
      </c>
    </row>
    <row r="391" spans="1:23" x14ac:dyDescent="0.3">
      <c r="A391" s="5">
        <v>38845</v>
      </c>
      <c r="B391">
        <v>23.85</v>
      </c>
      <c r="C391">
        <v>25</v>
      </c>
      <c r="D391">
        <v>23.05</v>
      </c>
      <c r="E391">
        <v>23.17</v>
      </c>
      <c r="F391">
        <v>81727000</v>
      </c>
      <c r="G391">
        <v>19.690000000000001</v>
      </c>
      <c r="I391" s="5">
        <v>38845</v>
      </c>
      <c r="J391">
        <v>72.989999999999995</v>
      </c>
      <c r="K391">
        <v>73.8</v>
      </c>
      <c r="L391">
        <v>66.86</v>
      </c>
      <c r="M391">
        <v>67.7</v>
      </c>
      <c r="N391">
        <v>21720500</v>
      </c>
      <c r="O391">
        <v>65.84</v>
      </c>
      <c r="Q391" s="5">
        <v>38845</v>
      </c>
      <c r="R391">
        <v>132.51</v>
      </c>
      <c r="S391">
        <v>132.77000000000001</v>
      </c>
      <c r="T391">
        <v>129.19</v>
      </c>
      <c r="U391">
        <v>129.24</v>
      </c>
      <c r="V391">
        <v>59322400</v>
      </c>
      <c r="W391">
        <v>110.57</v>
      </c>
    </row>
    <row r="392" spans="1:23" x14ac:dyDescent="0.3">
      <c r="A392" s="5">
        <v>38838</v>
      </c>
      <c r="B392">
        <v>24.32</v>
      </c>
      <c r="C392">
        <v>25</v>
      </c>
      <c r="D392">
        <v>23.14</v>
      </c>
      <c r="E392">
        <v>23.8</v>
      </c>
      <c r="F392">
        <v>175944600</v>
      </c>
      <c r="G392">
        <v>20.22</v>
      </c>
      <c r="I392" s="5">
        <v>38838</v>
      </c>
      <c r="J392">
        <v>70.77</v>
      </c>
      <c r="K392">
        <v>72.89</v>
      </c>
      <c r="L392">
        <v>69.16</v>
      </c>
      <c r="M392">
        <v>71.89</v>
      </c>
      <c r="N392">
        <v>25952600</v>
      </c>
      <c r="O392">
        <v>69.92</v>
      </c>
      <c r="Q392" s="5">
        <v>38838</v>
      </c>
      <c r="R392">
        <v>131.47</v>
      </c>
      <c r="S392">
        <v>132.80000000000001</v>
      </c>
      <c r="T392">
        <v>130.32</v>
      </c>
      <c r="U392">
        <v>132.52000000000001</v>
      </c>
      <c r="V392">
        <v>56076900</v>
      </c>
      <c r="W392">
        <v>113.38</v>
      </c>
    </row>
    <row r="393" spans="1:23" x14ac:dyDescent="0.3">
      <c r="A393" s="5">
        <v>38831</v>
      </c>
      <c r="B393">
        <v>27.07</v>
      </c>
      <c r="C393">
        <v>27.63</v>
      </c>
      <c r="D393">
        <v>24</v>
      </c>
      <c r="E393">
        <v>24.15</v>
      </c>
      <c r="F393">
        <v>163658500</v>
      </c>
      <c r="G393">
        <v>20.52</v>
      </c>
      <c r="I393" s="5">
        <v>38831</v>
      </c>
      <c r="J393">
        <v>66.849999999999994</v>
      </c>
      <c r="K393">
        <v>71.3</v>
      </c>
      <c r="L393">
        <v>65.5</v>
      </c>
      <c r="M393">
        <v>70.39</v>
      </c>
      <c r="N393">
        <v>25378300</v>
      </c>
      <c r="O393">
        <v>68.459999999999994</v>
      </c>
      <c r="Q393" s="5">
        <v>38831</v>
      </c>
      <c r="R393">
        <v>130.88999999999999</v>
      </c>
      <c r="S393">
        <v>131.75</v>
      </c>
      <c r="T393">
        <v>129.59</v>
      </c>
      <c r="U393">
        <v>131.47</v>
      </c>
      <c r="V393">
        <v>76900300</v>
      </c>
      <c r="W393">
        <v>112.48</v>
      </c>
    </row>
    <row r="394" spans="1:23" x14ac:dyDescent="0.3">
      <c r="A394" s="5">
        <v>38824</v>
      </c>
      <c r="B394">
        <v>27.03</v>
      </c>
      <c r="C394">
        <v>27.5</v>
      </c>
      <c r="D394">
        <v>26.7</v>
      </c>
      <c r="E394">
        <v>27.15</v>
      </c>
      <c r="F394">
        <v>48271200</v>
      </c>
      <c r="G394">
        <v>23.07</v>
      </c>
      <c r="I394" s="5">
        <v>38824</v>
      </c>
      <c r="J394">
        <v>66.510000000000005</v>
      </c>
      <c r="K394">
        <v>70</v>
      </c>
      <c r="L394">
        <v>64.349999999999994</v>
      </c>
      <c r="M394">
        <v>67.040000000000006</v>
      </c>
      <c r="N394">
        <v>36134100</v>
      </c>
      <c r="O394">
        <v>65.2</v>
      </c>
      <c r="Q394" s="5">
        <v>38824</v>
      </c>
      <c r="R394">
        <v>128.83000000000001</v>
      </c>
      <c r="S394">
        <v>131.86000000000001</v>
      </c>
      <c r="T394">
        <v>128.02000000000001</v>
      </c>
      <c r="U394">
        <v>131.15</v>
      </c>
      <c r="V394">
        <v>80463300</v>
      </c>
      <c r="W394">
        <v>112.2</v>
      </c>
    </row>
    <row r="395" spans="1:23" x14ac:dyDescent="0.3">
      <c r="A395" s="5">
        <v>38817</v>
      </c>
      <c r="B395">
        <v>27.23</v>
      </c>
      <c r="C395">
        <v>27.44</v>
      </c>
      <c r="D395">
        <v>26.97</v>
      </c>
      <c r="E395">
        <v>27.07</v>
      </c>
      <c r="F395">
        <v>35682100</v>
      </c>
      <c r="G395">
        <v>23</v>
      </c>
      <c r="I395" s="5">
        <v>38817</v>
      </c>
      <c r="J395">
        <v>70.290000000000006</v>
      </c>
      <c r="K395">
        <v>70.930000000000007</v>
      </c>
      <c r="L395">
        <v>65.81</v>
      </c>
      <c r="M395">
        <v>66.47</v>
      </c>
      <c r="N395">
        <v>29619600</v>
      </c>
      <c r="O395">
        <v>64.650000000000006</v>
      </c>
      <c r="Q395" s="5">
        <v>38817</v>
      </c>
      <c r="R395">
        <v>129.74</v>
      </c>
      <c r="S395">
        <v>130.08000000000001</v>
      </c>
      <c r="T395">
        <v>128.25</v>
      </c>
      <c r="U395">
        <v>128.71</v>
      </c>
      <c r="V395">
        <v>52095300</v>
      </c>
      <c r="W395">
        <v>110.12</v>
      </c>
    </row>
    <row r="396" spans="1:23" x14ac:dyDescent="0.3">
      <c r="A396" s="5">
        <v>38810</v>
      </c>
      <c r="B396">
        <v>27.67</v>
      </c>
      <c r="C396">
        <v>27.94</v>
      </c>
      <c r="D396">
        <v>27.23</v>
      </c>
      <c r="E396">
        <v>27.25</v>
      </c>
      <c r="F396">
        <v>48749900</v>
      </c>
      <c r="G396">
        <v>23.15</v>
      </c>
      <c r="I396" s="5">
        <v>38810</v>
      </c>
      <c r="J396">
        <v>63.67</v>
      </c>
      <c r="K396">
        <v>72.05</v>
      </c>
      <c r="L396">
        <v>61.05</v>
      </c>
      <c r="M396">
        <v>69.790000000000006</v>
      </c>
      <c r="N396">
        <v>58500900</v>
      </c>
      <c r="O396">
        <v>67.87</v>
      </c>
      <c r="Q396" s="5">
        <v>38810</v>
      </c>
      <c r="R396">
        <v>130.07</v>
      </c>
      <c r="S396">
        <v>131.4</v>
      </c>
      <c r="T396">
        <v>129.35</v>
      </c>
      <c r="U396">
        <v>129.54</v>
      </c>
      <c r="V396">
        <v>61025600</v>
      </c>
      <c r="W396">
        <v>110.83</v>
      </c>
    </row>
    <row r="397" spans="1:23" x14ac:dyDescent="0.3">
      <c r="A397" s="5">
        <v>38803</v>
      </c>
      <c r="B397">
        <v>27.01</v>
      </c>
      <c r="C397">
        <v>27.54</v>
      </c>
      <c r="D397">
        <v>26.81</v>
      </c>
      <c r="E397">
        <v>27.21</v>
      </c>
      <c r="F397">
        <v>57676300</v>
      </c>
      <c r="G397">
        <v>23.12</v>
      </c>
      <c r="I397" s="5">
        <v>38803</v>
      </c>
      <c r="J397">
        <v>60.35</v>
      </c>
      <c r="K397">
        <v>63.61</v>
      </c>
      <c r="L397">
        <v>57.67</v>
      </c>
      <c r="M397">
        <v>62.72</v>
      </c>
      <c r="N397">
        <v>50223100</v>
      </c>
      <c r="O397">
        <v>61</v>
      </c>
      <c r="Q397" s="5">
        <v>38803</v>
      </c>
      <c r="R397">
        <v>130.03</v>
      </c>
      <c r="S397">
        <v>130.97999999999999</v>
      </c>
      <c r="T397">
        <v>129.05000000000001</v>
      </c>
      <c r="U397">
        <v>129.83000000000001</v>
      </c>
      <c r="V397">
        <v>61921100</v>
      </c>
      <c r="W397">
        <v>111.07</v>
      </c>
    </row>
    <row r="398" spans="1:23" x14ac:dyDescent="0.3">
      <c r="A398" s="5">
        <v>38796</v>
      </c>
      <c r="B398">
        <v>27.7</v>
      </c>
      <c r="C398">
        <v>28.22</v>
      </c>
      <c r="D398">
        <v>26.62</v>
      </c>
      <c r="E398">
        <v>27.01</v>
      </c>
      <c r="F398">
        <v>85766000</v>
      </c>
      <c r="G398">
        <v>22.95</v>
      </c>
      <c r="I398" s="5">
        <v>38796</v>
      </c>
      <c r="J398">
        <v>65.22</v>
      </c>
      <c r="K398">
        <v>65.459999999999994</v>
      </c>
      <c r="L398">
        <v>59.03</v>
      </c>
      <c r="M398">
        <v>59.96</v>
      </c>
      <c r="N398">
        <v>41392200</v>
      </c>
      <c r="O398">
        <v>58.31</v>
      </c>
      <c r="Q398" s="5">
        <v>38796</v>
      </c>
      <c r="R398">
        <v>130.63999999999999</v>
      </c>
      <c r="S398">
        <v>130.99</v>
      </c>
      <c r="T398">
        <v>129.44999999999999</v>
      </c>
      <c r="U398">
        <v>130.21</v>
      </c>
      <c r="V398">
        <v>54832000</v>
      </c>
      <c r="W398">
        <v>111.4</v>
      </c>
    </row>
    <row r="399" spans="1:23" x14ac:dyDescent="0.3">
      <c r="A399" s="5">
        <v>38789</v>
      </c>
      <c r="B399">
        <v>27.18</v>
      </c>
      <c r="C399">
        <v>27.66</v>
      </c>
      <c r="D399">
        <v>26.94</v>
      </c>
      <c r="E399">
        <v>27.5</v>
      </c>
      <c r="F399">
        <v>66345000</v>
      </c>
      <c r="G399">
        <v>23.37</v>
      </c>
      <c r="I399" s="5">
        <v>38789</v>
      </c>
      <c r="J399">
        <v>65.05</v>
      </c>
      <c r="K399">
        <v>68.040000000000006</v>
      </c>
      <c r="L399">
        <v>64.11</v>
      </c>
      <c r="M399">
        <v>64.66</v>
      </c>
      <c r="N399">
        <v>28263400</v>
      </c>
      <c r="O399">
        <v>62.89</v>
      </c>
      <c r="Q399" s="5">
        <v>38789</v>
      </c>
      <c r="R399">
        <v>128.84</v>
      </c>
      <c r="S399">
        <v>131.47</v>
      </c>
      <c r="T399">
        <v>128.53</v>
      </c>
      <c r="U399">
        <v>130.62</v>
      </c>
      <c r="V399">
        <v>56313700</v>
      </c>
      <c r="W399">
        <v>111.75</v>
      </c>
    </row>
    <row r="400" spans="1:23" x14ac:dyDescent="0.3">
      <c r="A400" s="5">
        <v>38782</v>
      </c>
      <c r="B400">
        <v>26.92</v>
      </c>
      <c r="C400">
        <v>27.5</v>
      </c>
      <c r="D400">
        <v>26.81</v>
      </c>
      <c r="E400">
        <v>27.17</v>
      </c>
      <c r="F400">
        <v>49774600</v>
      </c>
      <c r="G400">
        <v>23.09</v>
      </c>
      <c r="I400" s="5">
        <v>38782</v>
      </c>
      <c r="J400">
        <v>67.69</v>
      </c>
      <c r="K400">
        <v>67.72</v>
      </c>
      <c r="L400">
        <v>62.45</v>
      </c>
      <c r="M400">
        <v>63.19</v>
      </c>
      <c r="N400">
        <v>30580300</v>
      </c>
      <c r="O400">
        <v>61.46</v>
      </c>
      <c r="Q400" s="5">
        <v>38782</v>
      </c>
      <c r="R400">
        <v>129.13999999999999</v>
      </c>
      <c r="S400">
        <v>129.18</v>
      </c>
      <c r="T400">
        <v>127.18</v>
      </c>
      <c r="U400">
        <v>128.59</v>
      </c>
      <c r="V400">
        <v>60551200</v>
      </c>
      <c r="W400">
        <v>109.58</v>
      </c>
    </row>
    <row r="401" spans="1:23" x14ac:dyDescent="0.3">
      <c r="A401" s="5">
        <v>38775</v>
      </c>
      <c r="B401">
        <v>26.75</v>
      </c>
      <c r="C401">
        <v>27.3</v>
      </c>
      <c r="D401">
        <v>26.67</v>
      </c>
      <c r="E401">
        <v>26.93</v>
      </c>
      <c r="F401">
        <v>51293500</v>
      </c>
      <c r="G401">
        <v>22.88</v>
      </c>
      <c r="I401" s="5">
        <v>38775</v>
      </c>
      <c r="J401">
        <v>71.989999999999995</v>
      </c>
      <c r="K401">
        <v>72.400000000000006</v>
      </c>
      <c r="L401">
        <v>67.53</v>
      </c>
      <c r="M401">
        <v>67.72</v>
      </c>
      <c r="N401">
        <v>29892700</v>
      </c>
      <c r="O401">
        <v>65.86</v>
      </c>
      <c r="Q401" s="5">
        <v>38775</v>
      </c>
      <c r="R401">
        <v>129.4</v>
      </c>
      <c r="S401">
        <v>130.07</v>
      </c>
      <c r="T401">
        <v>128.13</v>
      </c>
      <c r="U401">
        <v>128.76</v>
      </c>
      <c r="V401">
        <v>58587900</v>
      </c>
      <c r="W401">
        <v>109.72</v>
      </c>
    </row>
    <row r="402" spans="1:23" x14ac:dyDescent="0.3">
      <c r="A402" s="5">
        <v>38769</v>
      </c>
      <c r="B402">
        <v>26.72</v>
      </c>
      <c r="C402">
        <v>26.89</v>
      </c>
      <c r="D402">
        <v>26.34</v>
      </c>
      <c r="E402">
        <v>26.63</v>
      </c>
      <c r="F402">
        <v>46343000</v>
      </c>
      <c r="G402">
        <v>22.63</v>
      </c>
      <c r="I402" s="5">
        <v>38769</v>
      </c>
      <c r="J402">
        <v>70.59</v>
      </c>
      <c r="K402">
        <v>73</v>
      </c>
      <c r="L402">
        <v>68</v>
      </c>
      <c r="M402">
        <v>71.459999999999994</v>
      </c>
      <c r="N402">
        <v>28120600</v>
      </c>
      <c r="O402">
        <v>69.5</v>
      </c>
      <c r="Q402" s="5">
        <v>38769</v>
      </c>
      <c r="R402">
        <v>129.11000000000001</v>
      </c>
      <c r="S402">
        <v>129.65</v>
      </c>
      <c r="T402">
        <v>128.28</v>
      </c>
      <c r="U402">
        <v>129.41</v>
      </c>
      <c r="V402">
        <v>42245900</v>
      </c>
      <c r="W402">
        <v>110.28</v>
      </c>
    </row>
    <row r="403" spans="1:23" x14ac:dyDescent="0.3">
      <c r="A403" s="5">
        <v>38761</v>
      </c>
      <c r="B403">
        <v>26.63</v>
      </c>
      <c r="C403">
        <v>26.93</v>
      </c>
      <c r="D403">
        <v>26.34</v>
      </c>
      <c r="E403">
        <v>26.7</v>
      </c>
      <c r="F403">
        <v>51666100</v>
      </c>
      <c r="G403">
        <v>22.69</v>
      </c>
      <c r="I403" s="5">
        <v>38761</v>
      </c>
      <c r="J403">
        <v>66.63</v>
      </c>
      <c r="K403">
        <v>71.010000000000005</v>
      </c>
      <c r="L403">
        <v>64.64</v>
      </c>
      <c r="M403">
        <v>70.290000000000006</v>
      </c>
      <c r="N403">
        <v>33774100</v>
      </c>
      <c r="O403">
        <v>68.36</v>
      </c>
      <c r="Q403" s="5">
        <v>38761</v>
      </c>
      <c r="R403">
        <v>126.6</v>
      </c>
      <c r="S403">
        <v>129.21</v>
      </c>
      <c r="T403">
        <v>125.95</v>
      </c>
      <c r="U403">
        <v>128.81</v>
      </c>
      <c r="V403">
        <v>66020900</v>
      </c>
      <c r="W403">
        <v>109.77</v>
      </c>
    </row>
    <row r="404" spans="1:23" x14ac:dyDescent="0.3">
      <c r="A404" s="5">
        <v>38754</v>
      </c>
      <c r="B404">
        <v>27.51</v>
      </c>
      <c r="C404">
        <v>27.54</v>
      </c>
      <c r="D404">
        <v>26.51</v>
      </c>
      <c r="E404">
        <v>26.69</v>
      </c>
      <c r="F404">
        <v>57822700</v>
      </c>
      <c r="G404">
        <v>22.6</v>
      </c>
      <c r="I404" s="5">
        <v>38754</v>
      </c>
      <c r="J404">
        <v>72.02</v>
      </c>
      <c r="K404">
        <v>72.510000000000005</v>
      </c>
      <c r="L404">
        <v>62.9</v>
      </c>
      <c r="M404">
        <v>67.31</v>
      </c>
      <c r="N404">
        <v>49313900</v>
      </c>
      <c r="O404">
        <v>65.459999999999994</v>
      </c>
      <c r="Q404" s="5">
        <v>38754</v>
      </c>
      <c r="R404">
        <v>126.44</v>
      </c>
      <c r="S404">
        <v>128.1</v>
      </c>
      <c r="T404">
        <v>125.4</v>
      </c>
      <c r="U404">
        <v>126.64</v>
      </c>
      <c r="V404">
        <v>60534800</v>
      </c>
      <c r="W404">
        <v>107.92</v>
      </c>
    </row>
    <row r="405" spans="1:23" x14ac:dyDescent="0.3">
      <c r="A405" s="5">
        <v>38747</v>
      </c>
      <c r="B405">
        <v>27.82</v>
      </c>
      <c r="C405">
        <v>28.38</v>
      </c>
      <c r="D405">
        <v>27.34</v>
      </c>
      <c r="E405">
        <v>27.54</v>
      </c>
      <c r="F405">
        <v>79477000</v>
      </c>
      <c r="G405">
        <v>23.32</v>
      </c>
      <c r="I405" s="5">
        <v>38747</v>
      </c>
      <c r="J405">
        <v>71.17</v>
      </c>
      <c r="K405">
        <v>76.599999999999994</v>
      </c>
      <c r="L405">
        <v>70.87</v>
      </c>
      <c r="M405">
        <v>71.849999999999994</v>
      </c>
      <c r="N405">
        <v>30232600</v>
      </c>
      <c r="O405">
        <v>69.88</v>
      </c>
      <c r="Q405" s="5">
        <v>38747</v>
      </c>
      <c r="R405">
        <v>128.44</v>
      </c>
      <c r="S405">
        <v>128.81</v>
      </c>
      <c r="T405">
        <v>126.14</v>
      </c>
      <c r="U405">
        <v>126.27</v>
      </c>
      <c r="V405">
        <v>67974900</v>
      </c>
      <c r="W405">
        <v>107.6</v>
      </c>
    </row>
    <row r="406" spans="1:23" x14ac:dyDescent="0.3">
      <c r="A406" s="5">
        <v>38740</v>
      </c>
      <c r="B406">
        <v>26.41</v>
      </c>
      <c r="C406">
        <v>27.95</v>
      </c>
      <c r="D406">
        <v>26.22</v>
      </c>
      <c r="E406">
        <v>27.79</v>
      </c>
      <c r="F406">
        <v>74813600</v>
      </c>
      <c r="G406">
        <v>23.53</v>
      </c>
      <c r="I406" s="5">
        <v>38740</v>
      </c>
      <c r="J406">
        <v>76.099999999999994</v>
      </c>
      <c r="K406">
        <v>79.56</v>
      </c>
      <c r="L406">
        <v>71.099999999999994</v>
      </c>
      <c r="M406">
        <v>72.03</v>
      </c>
      <c r="N406">
        <v>40093000</v>
      </c>
      <c r="O406">
        <v>70.05</v>
      </c>
      <c r="Q406" s="5">
        <v>38740</v>
      </c>
      <c r="R406">
        <v>126.21</v>
      </c>
      <c r="S406">
        <v>128.66</v>
      </c>
      <c r="T406">
        <v>125.84</v>
      </c>
      <c r="U406">
        <v>128.54</v>
      </c>
      <c r="V406">
        <v>68967800</v>
      </c>
      <c r="W406">
        <v>109.54</v>
      </c>
    </row>
    <row r="407" spans="1:23" x14ac:dyDescent="0.3">
      <c r="A407" s="5">
        <v>38734</v>
      </c>
      <c r="B407">
        <v>26.9</v>
      </c>
      <c r="C407">
        <v>27.24</v>
      </c>
      <c r="D407">
        <v>26.26</v>
      </c>
      <c r="E407">
        <v>26.41</v>
      </c>
      <c r="F407">
        <v>62619000</v>
      </c>
      <c r="G407">
        <v>22.36</v>
      </c>
      <c r="I407" s="5">
        <v>38734</v>
      </c>
      <c r="J407">
        <v>85.7</v>
      </c>
      <c r="K407">
        <v>86.38</v>
      </c>
      <c r="L407">
        <v>75.83</v>
      </c>
      <c r="M407">
        <v>76.09</v>
      </c>
      <c r="N407">
        <v>43454100</v>
      </c>
      <c r="O407">
        <v>74</v>
      </c>
      <c r="Q407" s="5">
        <v>38734</v>
      </c>
      <c r="R407">
        <v>128.19999999999999</v>
      </c>
      <c r="S407">
        <v>128.9</v>
      </c>
      <c r="T407">
        <v>125.97</v>
      </c>
      <c r="U407">
        <v>125.97</v>
      </c>
      <c r="V407">
        <v>80905600</v>
      </c>
      <c r="W407">
        <v>107.35</v>
      </c>
    </row>
    <row r="408" spans="1:23" x14ac:dyDescent="0.3">
      <c r="A408" s="5">
        <v>38726</v>
      </c>
      <c r="B408">
        <v>26.93</v>
      </c>
      <c r="C408">
        <v>27.39</v>
      </c>
      <c r="D408">
        <v>26.59</v>
      </c>
      <c r="E408">
        <v>27.19</v>
      </c>
      <c r="F408">
        <v>55616000</v>
      </c>
      <c r="G408">
        <v>23.02</v>
      </c>
      <c r="I408" s="5">
        <v>38726</v>
      </c>
      <c r="J408">
        <v>76.73</v>
      </c>
      <c r="K408">
        <v>86.4</v>
      </c>
      <c r="L408">
        <v>75.739999999999995</v>
      </c>
      <c r="M408">
        <v>85.59</v>
      </c>
      <c r="N408">
        <v>46470100</v>
      </c>
      <c r="O408">
        <v>83.24</v>
      </c>
      <c r="Q408" s="5">
        <v>38726</v>
      </c>
      <c r="R408">
        <v>128.41999999999999</v>
      </c>
      <c r="S408">
        <v>129.44</v>
      </c>
      <c r="T408">
        <v>128.19999999999999</v>
      </c>
      <c r="U408">
        <v>128.68</v>
      </c>
      <c r="V408">
        <v>44690600</v>
      </c>
      <c r="W408">
        <v>109.65</v>
      </c>
    </row>
    <row r="409" spans="1:23" x14ac:dyDescent="0.3">
      <c r="A409" s="5">
        <v>38720</v>
      </c>
      <c r="B409">
        <v>26.25</v>
      </c>
      <c r="C409">
        <v>27.13</v>
      </c>
      <c r="D409">
        <v>26.1</v>
      </c>
      <c r="E409">
        <v>26.91</v>
      </c>
      <c r="F409">
        <v>71789200</v>
      </c>
      <c r="G409">
        <v>22.79</v>
      </c>
      <c r="I409" s="5">
        <v>38720</v>
      </c>
      <c r="J409">
        <v>72.38</v>
      </c>
      <c r="K409">
        <v>76.7</v>
      </c>
      <c r="L409">
        <v>72.25</v>
      </c>
      <c r="M409">
        <v>76.3</v>
      </c>
      <c r="N409">
        <v>23042100</v>
      </c>
      <c r="O409">
        <v>74.209999999999994</v>
      </c>
      <c r="Q409" s="5">
        <v>38720</v>
      </c>
      <c r="R409">
        <v>125.19</v>
      </c>
      <c r="S409">
        <v>128.58000000000001</v>
      </c>
      <c r="T409">
        <v>124.39</v>
      </c>
      <c r="U409">
        <v>128.44</v>
      </c>
      <c r="V409">
        <v>58837400</v>
      </c>
      <c r="W409">
        <v>109.45</v>
      </c>
    </row>
    <row r="410" spans="1:23" x14ac:dyDescent="0.3">
      <c r="A410" s="5">
        <v>38713</v>
      </c>
      <c r="B410">
        <v>26.68</v>
      </c>
      <c r="C410">
        <v>26.85</v>
      </c>
      <c r="D410">
        <v>26.1</v>
      </c>
      <c r="E410">
        <v>26.15</v>
      </c>
      <c r="F410">
        <v>39200800</v>
      </c>
      <c r="G410">
        <v>22.14</v>
      </c>
      <c r="I410" s="5">
        <v>38713</v>
      </c>
      <c r="J410">
        <v>74</v>
      </c>
      <c r="K410">
        <v>75.180000000000007</v>
      </c>
      <c r="L410">
        <v>70.34</v>
      </c>
      <c r="M410">
        <v>71.89</v>
      </c>
      <c r="N410">
        <v>18776700</v>
      </c>
      <c r="O410">
        <v>69.92</v>
      </c>
      <c r="Q410" s="5">
        <v>38713</v>
      </c>
      <c r="R410">
        <v>126.96</v>
      </c>
      <c r="S410">
        <v>127.05</v>
      </c>
      <c r="T410">
        <v>124.36</v>
      </c>
      <c r="U410">
        <v>124.51</v>
      </c>
      <c r="V410">
        <v>38174500</v>
      </c>
      <c r="W410">
        <v>106.1</v>
      </c>
    </row>
    <row r="411" spans="1:23" x14ac:dyDescent="0.3">
      <c r="A411" s="5">
        <v>38705</v>
      </c>
      <c r="B411">
        <v>26.82</v>
      </c>
      <c r="C411">
        <v>26.91</v>
      </c>
      <c r="D411">
        <v>26.42</v>
      </c>
      <c r="E411">
        <v>26.64</v>
      </c>
      <c r="F411">
        <v>65881500</v>
      </c>
      <c r="G411">
        <v>22.56</v>
      </c>
      <c r="I411" s="5">
        <v>38705</v>
      </c>
      <c r="J411">
        <v>71.11</v>
      </c>
      <c r="K411">
        <v>74.489999999999995</v>
      </c>
      <c r="L411">
        <v>71.040000000000006</v>
      </c>
      <c r="M411">
        <v>73.349999999999994</v>
      </c>
      <c r="N411">
        <v>14890000</v>
      </c>
      <c r="O411">
        <v>71.34</v>
      </c>
      <c r="Q411" s="5">
        <v>38705</v>
      </c>
      <c r="R411">
        <v>126.73</v>
      </c>
      <c r="S411">
        <v>126.87</v>
      </c>
      <c r="T411">
        <v>125.48</v>
      </c>
      <c r="U411">
        <v>126.76</v>
      </c>
      <c r="V411">
        <v>41473600</v>
      </c>
      <c r="W411">
        <v>108.02</v>
      </c>
    </row>
    <row r="412" spans="1:23" x14ac:dyDescent="0.3">
      <c r="A412" s="5">
        <v>38698</v>
      </c>
      <c r="B412">
        <v>27.7</v>
      </c>
      <c r="C412">
        <v>27.75</v>
      </c>
      <c r="D412">
        <v>26.81</v>
      </c>
      <c r="E412">
        <v>26.9</v>
      </c>
      <c r="F412">
        <v>80135900</v>
      </c>
      <c r="G412">
        <v>22.78</v>
      </c>
      <c r="I412" s="5">
        <v>38698</v>
      </c>
      <c r="J412">
        <v>74.87</v>
      </c>
      <c r="K412">
        <v>75.459999999999994</v>
      </c>
      <c r="L412">
        <v>70.27</v>
      </c>
      <c r="M412">
        <v>71.11</v>
      </c>
      <c r="N412">
        <v>26441800</v>
      </c>
      <c r="O412">
        <v>69.16</v>
      </c>
      <c r="Q412" s="5">
        <v>38698</v>
      </c>
      <c r="R412">
        <v>126.71</v>
      </c>
      <c r="S412">
        <v>128.09</v>
      </c>
      <c r="T412">
        <v>125.96</v>
      </c>
      <c r="U412">
        <v>126.36</v>
      </c>
      <c r="V412">
        <v>60706800</v>
      </c>
      <c r="W412">
        <v>107.68</v>
      </c>
    </row>
    <row r="413" spans="1:23" x14ac:dyDescent="0.3">
      <c r="A413" s="5">
        <v>38691</v>
      </c>
      <c r="B413">
        <v>27.93</v>
      </c>
      <c r="C413">
        <v>28.02</v>
      </c>
      <c r="D413">
        <v>27.55</v>
      </c>
      <c r="E413">
        <v>27.71</v>
      </c>
      <c r="F413">
        <v>56295800</v>
      </c>
      <c r="G413">
        <v>23.46</v>
      </c>
      <c r="I413" s="5">
        <v>38691</v>
      </c>
      <c r="J413">
        <v>71.95</v>
      </c>
      <c r="K413">
        <v>74.83</v>
      </c>
      <c r="L413">
        <v>71.489999999999995</v>
      </c>
      <c r="M413">
        <v>74.33</v>
      </c>
      <c r="N413">
        <v>24757500</v>
      </c>
      <c r="O413">
        <v>72.290000000000006</v>
      </c>
      <c r="Q413" s="5">
        <v>38691</v>
      </c>
      <c r="R413">
        <v>126.7</v>
      </c>
      <c r="S413">
        <v>127.74</v>
      </c>
      <c r="T413">
        <v>125.48</v>
      </c>
      <c r="U413">
        <v>126.33</v>
      </c>
      <c r="V413">
        <v>59475600</v>
      </c>
      <c r="W413">
        <v>107.08</v>
      </c>
    </row>
    <row r="414" spans="1:23" x14ac:dyDescent="0.3">
      <c r="A414" s="5">
        <v>38684</v>
      </c>
      <c r="B414">
        <v>27.79</v>
      </c>
      <c r="C414">
        <v>28.1</v>
      </c>
      <c r="D414">
        <v>27.53</v>
      </c>
      <c r="E414">
        <v>28.01</v>
      </c>
      <c r="F414">
        <v>55793600</v>
      </c>
      <c r="G414">
        <v>23.72</v>
      </c>
      <c r="I414" s="5">
        <v>38684</v>
      </c>
      <c r="J414">
        <v>70.72</v>
      </c>
      <c r="K414">
        <v>72.739999999999995</v>
      </c>
      <c r="L414">
        <v>67.349999999999994</v>
      </c>
      <c r="M414">
        <v>72.63</v>
      </c>
      <c r="N414">
        <v>30102000</v>
      </c>
      <c r="O414">
        <v>70.64</v>
      </c>
      <c r="Q414" s="5">
        <v>38684</v>
      </c>
      <c r="R414">
        <v>127.25</v>
      </c>
      <c r="S414">
        <v>127.27</v>
      </c>
      <c r="T414">
        <v>125.29</v>
      </c>
      <c r="U414">
        <v>126.85</v>
      </c>
      <c r="V414">
        <v>54882400</v>
      </c>
      <c r="W414">
        <v>107.53</v>
      </c>
    </row>
    <row r="415" spans="1:23" x14ac:dyDescent="0.3">
      <c r="A415" s="5">
        <v>38677</v>
      </c>
      <c r="B415">
        <v>28.07</v>
      </c>
      <c r="C415">
        <v>28.24</v>
      </c>
      <c r="D415">
        <v>27.47</v>
      </c>
      <c r="E415">
        <v>27.76</v>
      </c>
      <c r="F415">
        <v>71167800</v>
      </c>
      <c r="G415">
        <v>23.51</v>
      </c>
      <c r="I415" s="5">
        <v>38677</v>
      </c>
      <c r="J415">
        <v>64.819999999999993</v>
      </c>
      <c r="K415">
        <v>69.540000000000006</v>
      </c>
      <c r="L415">
        <v>63.72</v>
      </c>
      <c r="M415">
        <v>69.34</v>
      </c>
      <c r="N415">
        <v>17257600</v>
      </c>
      <c r="O415">
        <v>67.44</v>
      </c>
      <c r="Q415" s="5">
        <v>38677</v>
      </c>
      <c r="R415">
        <v>125.15</v>
      </c>
      <c r="S415">
        <v>127.41</v>
      </c>
      <c r="T415">
        <v>124.98</v>
      </c>
      <c r="U415">
        <v>127.13</v>
      </c>
      <c r="V415">
        <v>45646100</v>
      </c>
      <c r="W415">
        <v>107.76</v>
      </c>
    </row>
    <row r="416" spans="1:23" x14ac:dyDescent="0.3">
      <c r="A416" s="5">
        <v>38670</v>
      </c>
      <c r="B416">
        <v>27.36</v>
      </c>
      <c r="C416">
        <v>28.25</v>
      </c>
      <c r="D416">
        <v>27.2</v>
      </c>
      <c r="E416">
        <v>28.07</v>
      </c>
      <c r="F416">
        <v>77058400</v>
      </c>
      <c r="G416">
        <v>23.77</v>
      </c>
      <c r="I416" s="5">
        <v>38670</v>
      </c>
      <c r="J416">
        <v>61.54</v>
      </c>
      <c r="K416">
        <v>65.88</v>
      </c>
      <c r="L416">
        <v>60.91</v>
      </c>
      <c r="M416">
        <v>64.56</v>
      </c>
      <c r="N416">
        <v>20660400</v>
      </c>
      <c r="O416">
        <v>62.79</v>
      </c>
      <c r="Q416" s="5">
        <v>38670</v>
      </c>
      <c r="R416">
        <v>123.79</v>
      </c>
      <c r="S416">
        <v>125.28</v>
      </c>
      <c r="T416">
        <v>122.86</v>
      </c>
      <c r="U416">
        <v>125.13</v>
      </c>
      <c r="V416">
        <v>58794400</v>
      </c>
      <c r="W416">
        <v>106.07</v>
      </c>
    </row>
    <row r="417" spans="1:23" x14ac:dyDescent="0.3">
      <c r="A417" s="5">
        <v>38663</v>
      </c>
      <c r="B417">
        <v>26.72</v>
      </c>
      <c r="C417">
        <v>27.39</v>
      </c>
      <c r="D417">
        <v>26.64</v>
      </c>
      <c r="E417">
        <v>27.28</v>
      </c>
      <c r="F417">
        <v>64403800</v>
      </c>
      <c r="G417">
        <v>23.03</v>
      </c>
      <c r="I417" s="5">
        <v>38663</v>
      </c>
      <c r="J417">
        <v>60.85</v>
      </c>
      <c r="K417">
        <v>62.11</v>
      </c>
      <c r="L417">
        <v>59.01</v>
      </c>
      <c r="M417">
        <v>61.54</v>
      </c>
      <c r="N417">
        <v>19688000</v>
      </c>
      <c r="O417">
        <v>59.85</v>
      </c>
      <c r="Q417" s="5">
        <v>38663</v>
      </c>
      <c r="R417">
        <v>122.37</v>
      </c>
      <c r="S417">
        <v>123.84</v>
      </c>
      <c r="T417">
        <v>121.75</v>
      </c>
      <c r="U417">
        <v>123.76</v>
      </c>
      <c r="V417">
        <v>52100000</v>
      </c>
      <c r="W417">
        <v>104.91</v>
      </c>
    </row>
    <row r="418" spans="1:23" x14ac:dyDescent="0.3">
      <c r="A418" s="5">
        <v>38656</v>
      </c>
      <c r="B418">
        <v>25.61</v>
      </c>
      <c r="C418">
        <v>26.71</v>
      </c>
      <c r="D418">
        <v>25.5</v>
      </c>
      <c r="E418">
        <v>26.66</v>
      </c>
      <c r="F418">
        <v>70489000</v>
      </c>
      <c r="G418">
        <v>22.51</v>
      </c>
      <c r="I418" s="5">
        <v>38656</v>
      </c>
      <c r="J418">
        <v>55.2</v>
      </c>
      <c r="K418">
        <v>62.32</v>
      </c>
      <c r="L418">
        <v>54.75</v>
      </c>
      <c r="M418">
        <v>61.15</v>
      </c>
      <c r="N418">
        <v>30785700</v>
      </c>
      <c r="O418">
        <v>59.47</v>
      </c>
      <c r="Q418" s="5">
        <v>38656</v>
      </c>
      <c r="R418">
        <v>120.29</v>
      </c>
      <c r="S418">
        <v>122.66</v>
      </c>
      <c r="T418">
        <v>120.13</v>
      </c>
      <c r="U418">
        <v>122.11</v>
      </c>
      <c r="V418">
        <v>72425900</v>
      </c>
      <c r="W418">
        <v>103.51</v>
      </c>
    </row>
    <row r="419" spans="1:23" x14ac:dyDescent="0.3">
      <c r="A419" s="5">
        <v>38649</v>
      </c>
      <c r="B419">
        <v>24.89</v>
      </c>
      <c r="C419">
        <v>25.6</v>
      </c>
      <c r="D419">
        <v>24.68</v>
      </c>
      <c r="E419">
        <v>25.53</v>
      </c>
      <c r="F419">
        <v>63896400</v>
      </c>
      <c r="G419">
        <v>21.56</v>
      </c>
      <c r="I419" s="5">
        <v>38649</v>
      </c>
      <c r="J419">
        <v>55.25</v>
      </c>
      <c r="K419">
        <v>57.56</v>
      </c>
      <c r="L419">
        <v>54.17</v>
      </c>
      <c r="M419">
        <v>54.47</v>
      </c>
      <c r="N419">
        <v>20627100</v>
      </c>
      <c r="O419">
        <v>52.97</v>
      </c>
      <c r="Q419" s="5">
        <v>38649</v>
      </c>
      <c r="R419">
        <v>118.44</v>
      </c>
      <c r="S419">
        <v>120.54</v>
      </c>
      <c r="T419">
        <v>117.93</v>
      </c>
      <c r="U419">
        <v>119.8</v>
      </c>
      <c r="V419">
        <v>73540700</v>
      </c>
      <c r="W419">
        <v>101.55</v>
      </c>
    </row>
    <row r="420" spans="1:23" x14ac:dyDescent="0.3">
      <c r="A420" s="5">
        <v>38642</v>
      </c>
      <c r="B420">
        <v>24.68</v>
      </c>
      <c r="C420">
        <v>25.13</v>
      </c>
      <c r="D420">
        <v>24.44</v>
      </c>
      <c r="E420">
        <v>24.78</v>
      </c>
      <c r="F420">
        <v>62217700</v>
      </c>
      <c r="G420">
        <v>20.92</v>
      </c>
      <c r="I420" s="5">
        <v>38642</v>
      </c>
      <c r="J420">
        <v>53.98</v>
      </c>
      <c r="K420">
        <v>56.98</v>
      </c>
      <c r="L420">
        <v>51.21</v>
      </c>
      <c r="M420">
        <v>55.66</v>
      </c>
      <c r="N420">
        <v>31354200</v>
      </c>
      <c r="O420">
        <v>54.13</v>
      </c>
      <c r="Q420" s="5">
        <v>38642</v>
      </c>
      <c r="R420">
        <v>118.8</v>
      </c>
      <c r="S420">
        <v>119.81</v>
      </c>
      <c r="T420">
        <v>117.12</v>
      </c>
      <c r="U420">
        <v>118.13</v>
      </c>
      <c r="V420">
        <v>97643200</v>
      </c>
      <c r="W420">
        <v>100.13</v>
      </c>
    </row>
    <row r="421" spans="1:23" x14ac:dyDescent="0.3">
      <c r="A421" s="5">
        <v>38635</v>
      </c>
      <c r="B421">
        <v>24.67</v>
      </c>
      <c r="C421">
        <v>24.73</v>
      </c>
      <c r="D421">
        <v>24.25</v>
      </c>
      <c r="E421">
        <v>24.67</v>
      </c>
      <c r="F421">
        <v>64156200</v>
      </c>
      <c r="G421">
        <v>20.83</v>
      </c>
      <c r="I421" s="5">
        <v>38635</v>
      </c>
      <c r="J421">
        <v>51.76</v>
      </c>
      <c r="K421">
        <v>54.35</v>
      </c>
      <c r="L421">
        <v>47.87</v>
      </c>
      <c r="M421">
        <v>54</v>
      </c>
      <c r="N421">
        <v>52371400</v>
      </c>
      <c r="O421">
        <v>52.52</v>
      </c>
      <c r="Q421" s="5">
        <v>38635</v>
      </c>
      <c r="R421">
        <v>119.68</v>
      </c>
      <c r="S421">
        <v>119.71</v>
      </c>
      <c r="T421">
        <v>116.88</v>
      </c>
      <c r="U421">
        <v>118.67</v>
      </c>
      <c r="V421">
        <v>83304200</v>
      </c>
      <c r="W421">
        <v>100.59</v>
      </c>
    </row>
    <row r="422" spans="1:23" x14ac:dyDescent="0.3">
      <c r="A422" s="5">
        <v>38628</v>
      </c>
      <c r="B422">
        <v>25.71</v>
      </c>
      <c r="C422">
        <v>25.73</v>
      </c>
      <c r="D422">
        <v>24.52</v>
      </c>
      <c r="E422">
        <v>24.59</v>
      </c>
      <c r="F422">
        <v>82637100</v>
      </c>
      <c r="G422">
        <v>20.76</v>
      </c>
      <c r="I422" s="5">
        <v>38628</v>
      </c>
      <c r="J422">
        <v>54.16</v>
      </c>
      <c r="K422">
        <v>55.35</v>
      </c>
      <c r="L422">
        <v>50.55</v>
      </c>
      <c r="M422">
        <v>51.3</v>
      </c>
      <c r="N422">
        <v>22094300</v>
      </c>
      <c r="O422">
        <v>49.89</v>
      </c>
      <c r="Q422" s="5">
        <v>38628</v>
      </c>
      <c r="R422">
        <v>122.96</v>
      </c>
      <c r="S422">
        <v>123.34</v>
      </c>
      <c r="T422">
        <v>118.17</v>
      </c>
      <c r="U422">
        <v>119.61</v>
      </c>
      <c r="V422">
        <v>86885200</v>
      </c>
      <c r="W422">
        <v>101.39</v>
      </c>
    </row>
    <row r="423" spans="1:23" x14ac:dyDescent="0.3">
      <c r="A423" s="5">
        <v>38621</v>
      </c>
      <c r="B423">
        <v>25.4</v>
      </c>
      <c r="C423">
        <v>26</v>
      </c>
      <c r="D423">
        <v>25.21</v>
      </c>
      <c r="E423">
        <v>25.73</v>
      </c>
      <c r="F423">
        <v>60094500</v>
      </c>
      <c r="G423">
        <v>21.72</v>
      </c>
      <c r="I423" s="5">
        <v>38621</v>
      </c>
      <c r="J423">
        <v>54.03</v>
      </c>
      <c r="K423">
        <v>54.56</v>
      </c>
      <c r="L423">
        <v>50.59</v>
      </c>
      <c r="M423">
        <v>53.61</v>
      </c>
      <c r="N423">
        <v>22730600</v>
      </c>
      <c r="O423">
        <v>52.14</v>
      </c>
      <c r="Q423" s="5">
        <v>38621</v>
      </c>
      <c r="R423">
        <v>122.02</v>
      </c>
      <c r="S423">
        <v>123.04</v>
      </c>
      <c r="T423">
        <v>121.02</v>
      </c>
      <c r="U423">
        <v>123.04</v>
      </c>
      <c r="V423">
        <v>61923700</v>
      </c>
      <c r="W423">
        <v>104.3</v>
      </c>
    </row>
    <row r="424" spans="1:23" x14ac:dyDescent="0.3">
      <c r="A424" s="5">
        <v>38614</v>
      </c>
      <c r="B424">
        <v>26.09</v>
      </c>
      <c r="C424">
        <v>26.27</v>
      </c>
      <c r="D424">
        <v>25.12</v>
      </c>
      <c r="E424">
        <v>25.27</v>
      </c>
      <c r="F424">
        <v>65773800</v>
      </c>
      <c r="G424">
        <v>21.34</v>
      </c>
      <c r="I424" s="5">
        <v>38614</v>
      </c>
      <c r="J424">
        <v>51.05</v>
      </c>
      <c r="K424">
        <v>53.81</v>
      </c>
      <c r="L424">
        <v>51.05</v>
      </c>
      <c r="M424">
        <v>53.2</v>
      </c>
      <c r="N424">
        <v>21860600</v>
      </c>
      <c r="O424">
        <v>51.74</v>
      </c>
      <c r="Q424" s="5">
        <v>38614</v>
      </c>
      <c r="R424">
        <v>123.47</v>
      </c>
      <c r="S424">
        <v>123.61</v>
      </c>
      <c r="T424">
        <v>120.44</v>
      </c>
      <c r="U424">
        <v>121.44</v>
      </c>
      <c r="V424">
        <v>75254000</v>
      </c>
      <c r="W424">
        <v>102.94</v>
      </c>
    </row>
    <row r="425" spans="1:23" x14ac:dyDescent="0.3">
      <c r="A425" s="5">
        <v>38607</v>
      </c>
      <c r="B425">
        <v>26.62</v>
      </c>
      <c r="C425">
        <v>26.76</v>
      </c>
      <c r="D425">
        <v>25.97</v>
      </c>
      <c r="E425">
        <v>26.07</v>
      </c>
      <c r="F425">
        <v>81336900</v>
      </c>
      <c r="G425">
        <v>22.01</v>
      </c>
      <c r="I425" s="5">
        <v>38607</v>
      </c>
      <c r="J425">
        <v>51.1</v>
      </c>
      <c r="K425">
        <v>51.63</v>
      </c>
      <c r="L425">
        <v>49.33</v>
      </c>
      <c r="M425">
        <v>51.21</v>
      </c>
      <c r="N425">
        <v>17330400</v>
      </c>
      <c r="O425">
        <v>49.8</v>
      </c>
      <c r="Q425" s="5">
        <v>38607</v>
      </c>
      <c r="R425">
        <v>124.45</v>
      </c>
      <c r="S425">
        <v>124.67</v>
      </c>
      <c r="T425">
        <v>122.87</v>
      </c>
      <c r="U425">
        <v>123.5</v>
      </c>
      <c r="V425">
        <v>59544100</v>
      </c>
      <c r="W425">
        <v>104.69</v>
      </c>
    </row>
    <row r="426" spans="1:23" x14ac:dyDescent="0.3">
      <c r="A426" s="5">
        <v>38601</v>
      </c>
      <c r="B426">
        <v>27.06</v>
      </c>
      <c r="C426">
        <v>27.29</v>
      </c>
      <c r="D426">
        <v>26.52</v>
      </c>
      <c r="E426">
        <v>26.58</v>
      </c>
      <c r="F426">
        <v>46203300</v>
      </c>
      <c r="G426">
        <v>22.44</v>
      </c>
      <c r="I426" s="5">
        <v>38601</v>
      </c>
      <c r="J426">
        <v>46.7</v>
      </c>
      <c r="K426">
        <v>51.35</v>
      </c>
      <c r="L426">
        <v>46.55</v>
      </c>
      <c r="M426">
        <v>51.31</v>
      </c>
      <c r="N426">
        <v>27678300</v>
      </c>
      <c r="O426">
        <v>49.9</v>
      </c>
      <c r="Q426" s="5">
        <v>38601</v>
      </c>
      <c r="R426">
        <v>122.66</v>
      </c>
      <c r="S426">
        <v>124.74</v>
      </c>
      <c r="T426">
        <v>122.65</v>
      </c>
      <c r="U426">
        <v>124.6</v>
      </c>
      <c r="V426">
        <v>45290900</v>
      </c>
      <c r="W426">
        <v>105.17</v>
      </c>
    </row>
    <row r="427" spans="1:23" x14ac:dyDescent="0.3">
      <c r="A427" s="5">
        <v>38593</v>
      </c>
      <c r="B427">
        <v>26.81</v>
      </c>
      <c r="C427">
        <v>27.44</v>
      </c>
      <c r="D427">
        <v>26.81</v>
      </c>
      <c r="E427">
        <v>27.02</v>
      </c>
      <c r="F427">
        <v>60140600</v>
      </c>
      <c r="G427">
        <v>22.81</v>
      </c>
      <c r="I427" s="5">
        <v>38593</v>
      </c>
      <c r="J427">
        <v>45.27</v>
      </c>
      <c r="K427">
        <v>47.17</v>
      </c>
      <c r="L427">
        <v>45.26</v>
      </c>
      <c r="M427">
        <v>46.22</v>
      </c>
      <c r="N427">
        <v>12548200</v>
      </c>
      <c r="O427">
        <v>44.95</v>
      </c>
      <c r="Q427" s="5">
        <v>38593</v>
      </c>
      <c r="R427">
        <v>120.41</v>
      </c>
      <c r="S427">
        <v>123.15</v>
      </c>
      <c r="T427">
        <v>120.38</v>
      </c>
      <c r="U427">
        <v>122.27</v>
      </c>
      <c r="V427">
        <v>71103300</v>
      </c>
      <c r="W427">
        <v>103.2</v>
      </c>
    </row>
    <row r="428" spans="1:23" x14ac:dyDescent="0.3">
      <c r="A428" s="5">
        <v>38586</v>
      </c>
      <c r="B428">
        <v>26.79</v>
      </c>
      <c r="C428">
        <v>27.17</v>
      </c>
      <c r="D428">
        <v>26.74</v>
      </c>
      <c r="E428">
        <v>26.97</v>
      </c>
      <c r="F428">
        <v>45942800</v>
      </c>
      <c r="G428">
        <v>22.77</v>
      </c>
      <c r="I428" s="5">
        <v>38586</v>
      </c>
      <c r="J428">
        <v>46.15</v>
      </c>
      <c r="K428">
        <v>47.12</v>
      </c>
      <c r="L428">
        <v>45.26</v>
      </c>
      <c r="M428">
        <v>45.74</v>
      </c>
      <c r="N428">
        <v>12805100</v>
      </c>
      <c r="O428">
        <v>44.48</v>
      </c>
      <c r="Q428" s="5">
        <v>38586</v>
      </c>
      <c r="R428">
        <v>122.58</v>
      </c>
      <c r="S428">
        <v>123.23</v>
      </c>
      <c r="T428">
        <v>120.68</v>
      </c>
      <c r="U428">
        <v>120.76</v>
      </c>
      <c r="V428">
        <v>60354600</v>
      </c>
      <c r="W428">
        <v>101.93</v>
      </c>
    </row>
    <row r="429" spans="1:23" x14ac:dyDescent="0.3">
      <c r="A429" s="5">
        <v>38579</v>
      </c>
      <c r="B429">
        <v>26.98</v>
      </c>
      <c r="C429">
        <v>27.3</v>
      </c>
      <c r="D429">
        <v>26.66</v>
      </c>
      <c r="E429">
        <v>26.72</v>
      </c>
      <c r="F429">
        <v>44437900</v>
      </c>
      <c r="G429">
        <v>22.56</v>
      </c>
      <c r="I429" s="5">
        <v>38579</v>
      </c>
      <c r="J429">
        <v>46.48</v>
      </c>
      <c r="K429">
        <v>48.33</v>
      </c>
      <c r="L429">
        <v>45.75</v>
      </c>
      <c r="M429">
        <v>45.83</v>
      </c>
      <c r="N429">
        <v>21022800</v>
      </c>
      <c r="O429">
        <v>44.57</v>
      </c>
      <c r="Q429" s="5">
        <v>38579</v>
      </c>
      <c r="R429">
        <v>123.22</v>
      </c>
      <c r="S429">
        <v>123.87</v>
      </c>
      <c r="T429">
        <v>121.84</v>
      </c>
      <c r="U429">
        <v>122.47</v>
      </c>
      <c r="V429">
        <v>52731200</v>
      </c>
      <c r="W429">
        <v>103.37</v>
      </c>
    </row>
    <row r="430" spans="1:23" x14ac:dyDescent="0.3">
      <c r="A430" s="5">
        <v>38572</v>
      </c>
      <c r="B430">
        <v>27.8</v>
      </c>
      <c r="C430">
        <v>27.84</v>
      </c>
      <c r="D430">
        <v>26.85</v>
      </c>
      <c r="E430">
        <v>27.05</v>
      </c>
      <c r="F430">
        <v>61088200</v>
      </c>
      <c r="G430">
        <v>22.77</v>
      </c>
      <c r="I430" s="5">
        <v>38572</v>
      </c>
      <c r="J430">
        <v>43</v>
      </c>
      <c r="K430">
        <v>46.22</v>
      </c>
      <c r="L430">
        <v>42.61</v>
      </c>
      <c r="M430">
        <v>46.1</v>
      </c>
      <c r="N430">
        <v>15044200</v>
      </c>
      <c r="O430">
        <v>44.83</v>
      </c>
      <c r="Q430" s="5">
        <v>38572</v>
      </c>
      <c r="R430">
        <v>123.15</v>
      </c>
      <c r="S430">
        <v>124.5</v>
      </c>
      <c r="T430">
        <v>122.38</v>
      </c>
      <c r="U430">
        <v>123.06</v>
      </c>
      <c r="V430">
        <v>56199300</v>
      </c>
      <c r="W430">
        <v>103.87</v>
      </c>
    </row>
    <row r="431" spans="1:23" x14ac:dyDescent="0.3">
      <c r="A431" s="5">
        <v>38565</v>
      </c>
      <c r="B431">
        <v>25.81</v>
      </c>
      <c r="C431">
        <v>27.94</v>
      </c>
      <c r="D431">
        <v>25.76</v>
      </c>
      <c r="E431">
        <v>27.76</v>
      </c>
      <c r="F431">
        <v>102390600</v>
      </c>
      <c r="G431">
        <v>23.37</v>
      </c>
      <c r="I431" s="5">
        <v>38565</v>
      </c>
      <c r="J431">
        <v>42.57</v>
      </c>
      <c r="K431">
        <v>43.5</v>
      </c>
      <c r="L431">
        <v>42.02</v>
      </c>
      <c r="M431">
        <v>42.99</v>
      </c>
      <c r="N431">
        <v>9862000</v>
      </c>
      <c r="O431">
        <v>41.81</v>
      </c>
      <c r="Q431" s="5">
        <v>38565</v>
      </c>
      <c r="R431">
        <v>123.83</v>
      </c>
      <c r="S431">
        <v>124.74</v>
      </c>
      <c r="T431">
        <v>122.67</v>
      </c>
      <c r="U431">
        <v>122.88</v>
      </c>
      <c r="V431">
        <v>45370700</v>
      </c>
      <c r="W431">
        <v>103.72</v>
      </c>
    </row>
    <row r="432" spans="1:23" x14ac:dyDescent="0.3">
      <c r="A432" s="5">
        <v>38558</v>
      </c>
      <c r="B432">
        <v>25.69</v>
      </c>
      <c r="C432">
        <v>26</v>
      </c>
      <c r="D432">
        <v>25.53</v>
      </c>
      <c r="E432">
        <v>25.61</v>
      </c>
      <c r="F432">
        <v>51778200</v>
      </c>
      <c r="G432">
        <v>21.56</v>
      </c>
      <c r="I432" s="5">
        <v>38558</v>
      </c>
      <c r="J432">
        <v>43.99</v>
      </c>
      <c r="K432">
        <v>44.38</v>
      </c>
      <c r="L432">
        <v>42.26</v>
      </c>
      <c r="M432">
        <v>42.65</v>
      </c>
      <c r="N432">
        <v>11859700</v>
      </c>
      <c r="O432">
        <v>41.48</v>
      </c>
      <c r="Q432" s="5">
        <v>38558</v>
      </c>
      <c r="R432">
        <v>123.41</v>
      </c>
      <c r="S432">
        <v>124.64</v>
      </c>
      <c r="T432">
        <v>122.85</v>
      </c>
      <c r="U432">
        <v>123.74</v>
      </c>
      <c r="V432">
        <v>50696100</v>
      </c>
      <c r="W432">
        <v>104.44</v>
      </c>
    </row>
    <row r="433" spans="1:23" x14ac:dyDescent="0.3">
      <c r="A433" s="5">
        <v>38551</v>
      </c>
      <c r="B433">
        <v>25.71</v>
      </c>
      <c r="C433">
        <v>26.48</v>
      </c>
      <c r="D433">
        <v>25.55</v>
      </c>
      <c r="E433">
        <v>25.68</v>
      </c>
      <c r="F433">
        <v>86974700</v>
      </c>
      <c r="G433">
        <v>21.62</v>
      </c>
      <c r="I433" s="5">
        <v>38551</v>
      </c>
      <c r="J433">
        <v>41.41</v>
      </c>
      <c r="K433">
        <v>44.04</v>
      </c>
      <c r="L433">
        <v>41.07</v>
      </c>
      <c r="M433">
        <v>44</v>
      </c>
      <c r="N433">
        <v>17258000</v>
      </c>
      <c r="O433">
        <v>42.79</v>
      </c>
      <c r="Q433" s="5">
        <v>38551</v>
      </c>
      <c r="R433">
        <v>122.5</v>
      </c>
      <c r="S433">
        <v>123.73</v>
      </c>
      <c r="T433">
        <v>122.05</v>
      </c>
      <c r="U433">
        <v>123.54</v>
      </c>
      <c r="V433">
        <v>67791800</v>
      </c>
      <c r="W433">
        <v>104.28</v>
      </c>
    </row>
    <row r="434" spans="1:23" x14ac:dyDescent="0.3">
      <c r="A434" s="5">
        <v>38544</v>
      </c>
      <c r="B434">
        <v>25.15</v>
      </c>
      <c r="C434">
        <v>26.1</v>
      </c>
      <c r="D434">
        <v>25.11</v>
      </c>
      <c r="E434">
        <v>25.79</v>
      </c>
      <c r="F434">
        <v>59127800</v>
      </c>
      <c r="G434">
        <v>21.71</v>
      </c>
      <c r="I434" s="5">
        <v>38544</v>
      </c>
      <c r="J434">
        <v>38.369999999999997</v>
      </c>
      <c r="K434">
        <v>42.01</v>
      </c>
      <c r="L434">
        <v>37.78</v>
      </c>
      <c r="M434">
        <v>41.55</v>
      </c>
      <c r="N434">
        <v>30317100</v>
      </c>
      <c r="O434">
        <v>40.409999999999997</v>
      </c>
      <c r="Q434" s="5">
        <v>38544</v>
      </c>
      <c r="R434">
        <v>121.33</v>
      </c>
      <c r="S434">
        <v>123.44</v>
      </c>
      <c r="T434">
        <v>121.31</v>
      </c>
      <c r="U434">
        <v>122.84</v>
      </c>
      <c r="V434">
        <v>52491200</v>
      </c>
      <c r="W434">
        <v>103.68</v>
      </c>
    </row>
    <row r="435" spans="1:23" x14ac:dyDescent="0.3">
      <c r="A435" s="5">
        <v>38538</v>
      </c>
      <c r="B435">
        <v>24.66</v>
      </c>
      <c r="C435">
        <v>25.19</v>
      </c>
      <c r="D435">
        <v>24.5</v>
      </c>
      <c r="E435">
        <v>25.09</v>
      </c>
      <c r="F435">
        <v>65571200</v>
      </c>
      <c r="G435">
        <v>21.12</v>
      </c>
      <c r="I435" s="5">
        <v>38538</v>
      </c>
      <c r="J435">
        <v>36.549999999999997</v>
      </c>
      <c r="K435">
        <v>38.28</v>
      </c>
      <c r="L435">
        <v>36.5</v>
      </c>
      <c r="M435">
        <v>38.25</v>
      </c>
      <c r="N435">
        <v>13601300</v>
      </c>
      <c r="O435">
        <v>37.200000000000003</v>
      </c>
      <c r="Q435" s="5">
        <v>38538</v>
      </c>
      <c r="R435">
        <v>119.25</v>
      </c>
      <c r="S435">
        <v>121.32</v>
      </c>
      <c r="T435">
        <v>118.26</v>
      </c>
      <c r="U435">
        <v>121.32</v>
      </c>
      <c r="V435">
        <v>67918100</v>
      </c>
      <c r="W435">
        <v>102.4</v>
      </c>
    </row>
    <row r="436" spans="1:23" x14ac:dyDescent="0.3">
      <c r="A436" s="5">
        <v>38530</v>
      </c>
      <c r="B436">
        <v>25.07</v>
      </c>
      <c r="C436">
        <v>25.32</v>
      </c>
      <c r="D436">
        <v>24.67</v>
      </c>
      <c r="E436">
        <v>24.71</v>
      </c>
      <c r="F436">
        <v>64458100</v>
      </c>
      <c r="G436">
        <v>20.8</v>
      </c>
      <c r="I436" s="5">
        <v>38530</v>
      </c>
      <c r="J436">
        <v>36.840000000000003</v>
      </c>
      <c r="K436">
        <v>38.1</v>
      </c>
      <c r="L436">
        <v>36.119999999999997</v>
      </c>
      <c r="M436">
        <v>36.5</v>
      </c>
      <c r="N436">
        <v>14765800</v>
      </c>
      <c r="O436">
        <v>35.5</v>
      </c>
      <c r="Q436" s="5">
        <v>38530</v>
      </c>
      <c r="R436">
        <v>118.97</v>
      </c>
      <c r="S436">
        <v>120.4</v>
      </c>
      <c r="T436">
        <v>118.75</v>
      </c>
      <c r="U436">
        <v>119.53</v>
      </c>
      <c r="V436">
        <v>48740100</v>
      </c>
      <c r="W436">
        <v>100.89</v>
      </c>
    </row>
    <row r="437" spans="1:23" x14ac:dyDescent="0.3">
      <c r="A437" s="5">
        <v>38523</v>
      </c>
      <c r="B437">
        <v>24.98</v>
      </c>
      <c r="C437">
        <v>25.62</v>
      </c>
      <c r="D437">
        <v>24.93</v>
      </c>
      <c r="E437">
        <v>25.04</v>
      </c>
      <c r="F437">
        <v>71049200</v>
      </c>
      <c r="G437">
        <v>21.08</v>
      </c>
      <c r="I437" s="5">
        <v>38523</v>
      </c>
      <c r="J437">
        <v>37.85</v>
      </c>
      <c r="K437">
        <v>39.78</v>
      </c>
      <c r="L437">
        <v>37.380000000000003</v>
      </c>
      <c r="M437">
        <v>37.76</v>
      </c>
      <c r="N437">
        <v>15743800</v>
      </c>
      <c r="O437">
        <v>36.72</v>
      </c>
      <c r="Q437" s="5">
        <v>38523</v>
      </c>
      <c r="R437">
        <v>121.08</v>
      </c>
      <c r="S437">
        <v>121.94</v>
      </c>
      <c r="T437">
        <v>118.84</v>
      </c>
      <c r="U437">
        <v>118.98</v>
      </c>
      <c r="V437">
        <v>49593400</v>
      </c>
      <c r="W437">
        <v>100.43</v>
      </c>
    </row>
    <row r="438" spans="1:23" x14ac:dyDescent="0.3">
      <c r="A438" s="5">
        <v>38516</v>
      </c>
      <c r="B438">
        <v>25.36</v>
      </c>
      <c r="C438">
        <v>25.49</v>
      </c>
      <c r="D438">
        <v>24.92</v>
      </c>
      <c r="E438">
        <v>25.04</v>
      </c>
      <c r="F438">
        <v>60170400</v>
      </c>
      <c r="G438">
        <v>21.08</v>
      </c>
      <c r="I438" s="5">
        <v>38516</v>
      </c>
      <c r="J438">
        <v>35.89</v>
      </c>
      <c r="K438">
        <v>38.54</v>
      </c>
      <c r="L438">
        <v>35.75</v>
      </c>
      <c r="M438">
        <v>38.31</v>
      </c>
      <c r="N438">
        <v>17791100</v>
      </c>
      <c r="O438">
        <v>37.26</v>
      </c>
      <c r="Q438" s="5">
        <v>38516</v>
      </c>
      <c r="R438">
        <v>119.94</v>
      </c>
      <c r="S438">
        <v>121.9</v>
      </c>
      <c r="T438">
        <v>119.81</v>
      </c>
      <c r="U438">
        <v>121.36</v>
      </c>
      <c r="V438">
        <v>46905900</v>
      </c>
      <c r="W438">
        <v>102.44</v>
      </c>
    </row>
    <row r="439" spans="1:23" x14ac:dyDescent="0.3">
      <c r="A439" s="5">
        <v>38509</v>
      </c>
      <c r="B439">
        <v>25.38</v>
      </c>
      <c r="C439">
        <v>25.83</v>
      </c>
      <c r="D439">
        <v>25.31</v>
      </c>
      <c r="E439">
        <v>25.43</v>
      </c>
      <c r="F439">
        <v>46573100</v>
      </c>
      <c r="G439">
        <v>21.41</v>
      </c>
      <c r="I439" s="5">
        <v>38509</v>
      </c>
      <c r="J439">
        <v>38.33</v>
      </c>
      <c r="K439">
        <v>38.630000000000003</v>
      </c>
      <c r="L439">
        <v>35.520000000000003</v>
      </c>
      <c r="M439">
        <v>35.81</v>
      </c>
      <c r="N439">
        <v>21645900</v>
      </c>
      <c r="O439">
        <v>34.83</v>
      </c>
      <c r="Q439" s="5">
        <v>38509</v>
      </c>
      <c r="R439">
        <v>119.95</v>
      </c>
      <c r="S439">
        <v>121.25</v>
      </c>
      <c r="T439">
        <v>119.44</v>
      </c>
      <c r="U439">
        <v>120.2</v>
      </c>
      <c r="V439">
        <v>48509500</v>
      </c>
      <c r="W439">
        <v>101.05</v>
      </c>
    </row>
    <row r="440" spans="1:23" x14ac:dyDescent="0.3">
      <c r="A440" s="5">
        <v>38503</v>
      </c>
      <c r="B440">
        <v>25.99</v>
      </c>
      <c r="C440">
        <v>26.03</v>
      </c>
      <c r="D440">
        <v>25.34</v>
      </c>
      <c r="E440">
        <v>25.43</v>
      </c>
      <c r="F440">
        <v>51906000</v>
      </c>
      <c r="G440">
        <v>21.41</v>
      </c>
      <c r="I440" s="5">
        <v>38503</v>
      </c>
      <c r="J440">
        <v>40.659999999999997</v>
      </c>
      <c r="K440">
        <v>40.76</v>
      </c>
      <c r="L440">
        <v>37.770000000000003</v>
      </c>
      <c r="M440">
        <v>38.24</v>
      </c>
      <c r="N440">
        <v>19543400</v>
      </c>
      <c r="O440">
        <v>37.19</v>
      </c>
      <c r="Q440" s="5">
        <v>38503</v>
      </c>
      <c r="R440">
        <v>120.08</v>
      </c>
      <c r="S440">
        <v>120.92</v>
      </c>
      <c r="T440">
        <v>119.4</v>
      </c>
      <c r="U440">
        <v>120.15</v>
      </c>
      <c r="V440">
        <v>53423000</v>
      </c>
      <c r="W440">
        <v>101.01</v>
      </c>
    </row>
    <row r="441" spans="1:23" x14ac:dyDescent="0.3">
      <c r="A441" s="5">
        <v>38495</v>
      </c>
      <c r="B441">
        <v>25.74</v>
      </c>
      <c r="C441">
        <v>26.09</v>
      </c>
      <c r="D441">
        <v>25.5</v>
      </c>
      <c r="E441">
        <v>26.07</v>
      </c>
      <c r="F441">
        <v>55603000</v>
      </c>
      <c r="G441">
        <v>21.95</v>
      </c>
      <c r="I441" s="5">
        <v>38495</v>
      </c>
      <c r="J441">
        <v>37.85</v>
      </c>
      <c r="K441">
        <v>40.94</v>
      </c>
      <c r="L441">
        <v>37.85</v>
      </c>
      <c r="M441">
        <v>40.56</v>
      </c>
      <c r="N441">
        <v>20525500</v>
      </c>
      <c r="O441">
        <v>39.450000000000003</v>
      </c>
      <c r="Q441" s="5">
        <v>38495</v>
      </c>
      <c r="R441">
        <v>119.21</v>
      </c>
      <c r="S441">
        <v>120.25</v>
      </c>
      <c r="T441">
        <v>118.83</v>
      </c>
      <c r="U441">
        <v>120.25</v>
      </c>
      <c r="V441">
        <v>43432600</v>
      </c>
      <c r="W441">
        <v>101.09</v>
      </c>
    </row>
    <row r="442" spans="1:23" x14ac:dyDescent="0.3">
      <c r="A442" s="5">
        <v>38488</v>
      </c>
      <c r="B442">
        <v>25.23</v>
      </c>
      <c r="C442">
        <v>26.05</v>
      </c>
      <c r="D442">
        <v>25.19</v>
      </c>
      <c r="E442">
        <v>25.74</v>
      </c>
      <c r="F442">
        <v>55661600</v>
      </c>
      <c r="G442">
        <v>21.67</v>
      </c>
      <c r="I442" s="5">
        <v>38488</v>
      </c>
      <c r="J442">
        <v>34.56</v>
      </c>
      <c r="K442">
        <v>37.68</v>
      </c>
      <c r="L442">
        <v>34.53</v>
      </c>
      <c r="M442">
        <v>37.549999999999997</v>
      </c>
      <c r="N442">
        <v>21036900</v>
      </c>
      <c r="O442">
        <v>36.520000000000003</v>
      </c>
      <c r="Q442" s="5">
        <v>38488</v>
      </c>
      <c r="R442">
        <v>115.7</v>
      </c>
      <c r="S442">
        <v>119.41</v>
      </c>
      <c r="T442">
        <v>115.66</v>
      </c>
      <c r="U442">
        <v>119.12</v>
      </c>
      <c r="V442">
        <v>59267400</v>
      </c>
      <c r="W442">
        <v>100.14</v>
      </c>
    </row>
    <row r="443" spans="1:23" x14ac:dyDescent="0.3">
      <c r="A443" s="5">
        <v>38481</v>
      </c>
      <c r="B443">
        <v>25.23</v>
      </c>
      <c r="C443">
        <v>25.38</v>
      </c>
      <c r="D443">
        <v>24.64</v>
      </c>
      <c r="E443">
        <v>25.3</v>
      </c>
      <c r="F443">
        <v>67063100</v>
      </c>
      <c r="G443">
        <v>21.23</v>
      </c>
      <c r="I443" s="5">
        <v>38481</v>
      </c>
      <c r="J443">
        <v>37.28</v>
      </c>
      <c r="K443">
        <v>37.450000000000003</v>
      </c>
      <c r="L443">
        <v>33.11</v>
      </c>
      <c r="M443">
        <v>34.770000000000003</v>
      </c>
      <c r="N443">
        <v>32220600</v>
      </c>
      <c r="O443">
        <v>33.82</v>
      </c>
      <c r="Q443" s="5">
        <v>38481</v>
      </c>
      <c r="R443">
        <v>117.21</v>
      </c>
      <c r="S443">
        <v>118.08</v>
      </c>
      <c r="T443">
        <v>114.8</v>
      </c>
      <c r="U443">
        <v>115.72</v>
      </c>
      <c r="V443">
        <v>78073000</v>
      </c>
      <c r="W443">
        <v>97.28</v>
      </c>
    </row>
    <row r="444" spans="1:23" x14ac:dyDescent="0.3">
      <c r="A444" s="5">
        <v>38474</v>
      </c>
      <c r="B444">
        <v>25.23</v>
      </c>
      <c r="C444">
        <v>25.48</v>
      </c>
      <c r="D444">
        <v>24.95</v>
      </c>
      <c r="E444">
        <v>25.22</v>
      </c>
      <c r="F444">
        <v>66558700</v>
      </c>
      <c r="G444">
        <v>21.16</v>
      </c>
      <c r="I444" s="5">
        <v>38474</v>
      </c>
      <c r="J444">
        <v>36.21</v>
      </c>
      <c r="K444">
        <v>37.33</v>
      </c>
      <c r="L444">
        <v>36.020000000000003</v>
      </c>
      <c r="M444">
        <v>37.24</v>
      </c>
      <c r="N444">
        <v>15174600</v>
      </c>
      <c r="O444">
        <v>36.22</v>
      </c>
      <c r="Q444" s="5">
        <v>38474</v>
      </c>
      <c r="R444">
        <v>116.07</v>
      </c>
      <c r="S444">
        <v>118</v>
      </c>
      <c r="T444">
        <v>115.52</v>
      </c>
      <c r="U444">
        <v>117.09</v>
      </c>
      <c r="V444">
        <v>77480900</v>
      </c>
      <c r="W444">
        <v>98.43</v>
      </c>
    </row>
    <row r="445" spans="1:23" x14ac:dyDescent="0.3">
      <c r="A445" s="5">
        <v>38467</v>
      </c>
      <c r="B445">
        <v>25.07</v>
      </c>
      <c r="C445">
        <v>25.3</v>
      </c>
      <c r="D445">
        <v>24.44</v>
      </c>
      <c r="E445">
        <v>25.3</v>
      </c>
      <c r="F445">
        <v>73183800</v>
      </c>
      <c r="G445">
        <v>21.23</v>
      </c>
      <c r="I445" s="5">
        <v>38467</v>
      </c>
      <c r="J445">
        <v>36.49</v>
      </c>
      <c r="K445">
        <v>37.51</v>
      </c>
      <c r="L445">
        <v>35.22</v>
      </c>
      <c r="M445">
        <v>36.06</v>
      </c>
      <c r="N445">
        <v>24411300</v>
      </c>
      <c r="O445">
        <v>35.07</v>
      </c>
      <c r="Q445" s="5">
        <v>38467</v>
      </c>
      <c r="R445">
        <v>115.86</v>
      </c>
      <c r="S445">
        <v>116.77</v>
      </c>
      <c r="T445">
        <v>113.97</v>
      </c>
      <c r="U445">
        <v>115.75</v>
      </c>
      <c r="V445">
        <v>77103400</v>
      </c>
      <c r="W445">
        <v>97.31</v>
      </c>
    </row>
    <row r="446" spans="1:23" x14ac:dyDescent="0.3">
      <c r="A446" s="5">
        <v>38460</v>
      </c>
      <c r="B446">
        <v>24.45</v>
      </c>
      <c r="C446">
        <v>25.39</v>
      </c>
      <c r="D446">
        <v>24.3</v>
      </c>
      <c r="E446">
        <v>24.98</v>
      </c>
      <c r="F446">
        <v>81459100</v>
      </c>
      <c r="G446">
        <v>20.96</v>
      </c>
      <c r="I446" s="5">
        <v>38460</v>
      </c>
      <c r="J446">
        <v>35</v>
      </c>
      <c r="K446">
        <v>37.74</v>
      </c>
      <c r="L446">
        <v>34</v>
      </c>
      <c r="M446">
        <v>35.5</v>
      </c>
      <c r="N446">
        <v>35376200</v>
      </c>
      <c r="O446">
        <v>34.53</v>
      </c>
      <c r="Q446" s="5">
        <v>38460</v>
      </c>
      <c r="R446">
        <v>114.12</v>
      </c>
      <c r="S446">
        <v>116.5</v>
      </c>
      <c r="T446">
        <v>113.55</v>
      </c>
      <c r="U446">
        <v>115.57</v>
      </c>
      <c r="V446">
        <v>89699800</v>
      </c>
      <c r="W446">
        <v>97.16</v>
      </c>
    </row>
    <row r="447" spans="1:23" x14ac:dyDescent="0.3">
      <c r="A447" s="5">
        <v>38453</v>
      </c>
      <c r="B447">
        <v>25.03</v>
      </c>
      <c r="C447">
        <v>25.45</v>
      </c>
      <c r="D447">
        <v>24.41</v>
      </c>
      <c r="E447">
        <v>24.46</v>
      </c>
      <c r="F447">
        <v>68648900</v>
      </c>
      <c r="G447">
        <v>20.53</v>
      </c>
      <c r="I447" s="5">
        <v>38453</v>
      </c>
      <c r="J447">
        <v>44.15</v>
      </c>
      <c r="K447">
        <v>44.25</v>
      </c>
      <c r="L447">
        <v>35.28</v>
      </c>
      <c r="M447">
        <v>35.35</v>
      </c>
      <c r="N447">
        <v>54685300</v>
      </c>
      <c r="O447">
        <v>34.380000000000003</v>
      </c>
      <c r="Q447" s="5">
        <v>38453</v>
      </c>
      <c r="R447">
        <v>118.29</v>
      </c>
      <c r="S447">
        <v>119.06</v>
      </c>
      <c r="T447">
        <v>114.1</v>
      </c>
      <c r="U447">
        <v>114.15</v>
      </c>
      <c r="V447">
        <v>84367100</v>
      </c>
      <c r="W447">
        <v>95.96</v>
      </c>
    </row>
    <row r="448" spans="1:23" x14ac:dyDescent="0.3">
      <c r="A448" s="5">
        <v>38446</v>
      </c>
      <c r="B448">
        <v>24.11</v>
      </c>
      <c r="C448">
        <v>25.25</v>
      </c>
      <c r="D448">
        <v>23.94</v>
      </c>
      <c r="E448">
        <v>24.94</v>
      </c>
      <c r="F448">
        <v>67834800</v>
      </c>
      <c r="G448">
        <v>20.93</v>
      </c>
      <c r="I448" s="5">
        <v>38446</v>
      </c>
      <c r="J448">
        <v>40.99</v>
      </c>
      <c r="K448">
        <v>44.45</v>
      </c>
      <c r="L448">
        <v>40.159999999999997</v>
      </c>
      <c r="M448">
        <v>43.74</v>
      </c>
      <c r="N448">
        <v>19342900</v>
      </c>
      <c r="O448">
        <v>42.54</v>
      </c>
      <c r="Q448" s="5">
        <v>38446</v>
      </c>
      <c r="R448">
        <v>117.36</v>
      </c>
      <c r="S448">
        <v>119.26</v>
      </c>
      <c r="T448">
        <v>116.74</v>
      </c>
      <c r="U448">
        <v>118</v>
      </c>
      <c r="V448">
        <v>56442100</v>
      </c>
      <c r="W448">
        <v>99.2</v>
      </c>
    </row>
    <row r="449" spans="1:23" x14ac:dyDescent="0.3">
      <c r="A449" s="5">
        <v>38439</v>
      </c>
      <c r="B449">
        <v>24.4</v>
      </c>
      <c r="C449">
        <v>24.47</v>
      </c>
      <c r="D449">
        <v>23.82</v>
      </c>
      <c r="E449">
        <v>24.12</v>
      </c>
      <c r="F449">
        <v>62124200</v>
      </c>
      <c r="G449">
        <v>20.239999999999998</v>
      </c>
      <c r="I449" s="5">
        <v>38439</v>
      </c>
      <c r="J449">
        <v>42.75</v>
      </c>
      <c r="K449">
        <v>42.96</v>
      </c>
      <c r="L449">
        <v>40.57</v>
      </c>
      <c r="M449">
        <v>40.89</v>
      </c>
      <c r="N449">
        <v>17208100</v>
      </c>
      <c r="O449">
        <v>39.770000000000003</v>
      </c>
      <c r="Q449" s="5">
        <v>38439</v>
      </c>
      <c r="R449">
        <v>117.42</v>
      </c>
      <c r="S449">
        <v>118.99</v>
      </c>
      <c r="T449">
        <v>116.25</v>
      </c>
      <c r="U449">
        <v>117.43</v>
      </c>
      <c r="V449">
        <v>67951700</v>
      </c>
      <c r="W449">
        <v>98.72</v>
      </c>
    </row>
    <row r="450" spans="1:23" x14ac:dyDescent="0.3">
      <c r="A450" s="5">
        <v>38432</v>
      </c>
      <c r="B450">
        <v>24.35</v>
      </c>
      <c r="C450">
        <v>24.47</v>
      </c>
      <c r="D450">
        <v>23.96</v>
      </c>
      <c r="E450">
        <v>24.28</v>
      </c>
      <c r="F450">
        <v>82918400</v>
      </c>
      <c r="G450">
        <v>20.37</v>
      </c>
      <c r="I450" s="5">
        <v>38432</v>
      </c>
      <c r="J450">
        <v>43.29</v>
      </c>
      <c r="K450">
        <v>43.97</v>
      </c>
      <c r="L450">
        <v>42.02</v>
      </c>
      <c r="M450">
        <v>42.5</v>
      </c>
      <c r="N450">
        <v>18348800</v>
      </c>
      <c r="O450">
        <v>41.33</v>
      </c>
      <c r="Q450" s="5">
        <v>38432</v>
      </c>
      <c r="R450">
        <v>118.71</v>
      </c>
      <c r="S450">
        <v>118.93</v>
      </c>
      <c r="T450">
        <v>116.75</v>
      </c>
      <c r="U450">
        <v>117.14</v>
      </c>
      <c r="V450">
        <v>69116600</v>
      </c>
      <c r="W450">
        <v>98.48</v>
      </c>
    </row>
    <row r="451" spans="1:23" x14ac:dyDescent="0.3">
      <c r="A451" s="5">
        <v>38425</v>
      </c>
      <c r="B451">
        <v>25.08</v>
      </c>
      <c r="C451">
        <v>25.24</v>
      </c>
      <c r="D451">
        <v>24.28</v>
      </c>
      <c r="E451">
        <v>24.31</v>
      </c>
      <c r="F451">
        <v>81667700</v>
      </c>
      <c r="G451">
        <v>20.399999999999999</v>
      </c>
      <c r="I451" s="5">
        <v>38425</v>
      </c>
      <c r="J451">
        <v>40.520000000000003</v>
      </c>
      <c r="K451">
        <v>43.44</v>
      </c>
      <c r="L451">
        <v>39.520000000000003</v>
      </c>
      <c r="M451">
        <v>42.96</v>
      </c>
      <c r="N451">
        <v>25384800</v>
      </c>
      <c r="O451">
        <v>41.78</v>
      </c>
      <c r="Q451" s="5">
        <v>38425</v>
      </c>
      <c r="R451">
        <v>120.61</v>
      </c>
      <c r="S451">
        <v>121.46</v>
      </c>
      <c r="T451">
        <v>118.15</v>
      </c>
      <c r="U451">
        <v>118.54</v>
      </c>
      <c r="V451">
        <v>59293000</v>
      </c>
      <c r="W451">
        <v>99.65</v>
      </c>
    </row>
    <row r="452" spans="1:23" x14ac:dyDescent="0.3">
      <c r="A452" s="5">
        <v>38418</v>
      </c>
      <c r="B452">
        <v>25.17</v>
      </c>
      <c r="C452">
        <v>25.79</v>
      </c>
      <c r="D452">
        <v>25.06</v>
      </c>
      <c r="E452">
        <v>25.09</v>
      </c>
      <c r="F452">
        <v>63204300</v>
      </c>
      <c r="G452">
        <v>21.05</v>
      </c>
      <c r="I452" s="5">
        <v>38418</v>
      </c>
      <c r="J452">
        <v>42.8</v>
      </c>
      <c r="K452">
        <v>43.25</v>
      </c>
      <c r="L452">
        <v>38.83</v>
      </c>
      <c r="M452">
        <v>40.270000000000003</v>
      </c>
      <c r="N452">
        <v>30032000</v>
      </c>
      <c r="O452">
        <v>39.159999999999997</v>
      </c>
      <c r="Q452" s="5">
        <v>38418</v>
      </c>
      <c r="R452">
        <v>122.66</v>
      </c>
      <c r="S452">
        <v>123.25</v>
      </c>
      <c r="T452">
        <v>120.16</v>
      </c>
      <c r="U452">
        <v>120.39</v>
      </c>
      <c r="V452">
        <v>56838700</v>
      </c>
      <c r="W452">
        <v>100.81</v>
      </c>
    </row>
    <row r="453" spans="1:23" x14ac:dyDescent="0.3">
      <c r="A453" s="5">
        <v>38411</v>
      </c>
      <c r="B453">
        <v>25.22</v>
      </c>
      <c r="C453">
        <v>25.48</v>
      </c>
      <c r="D453">
        <v>25.13</v>
      </c>
      <c r="E453">
        <v>25.17</v>
      </c>
      <c r="F453">
        <v>64420700</v>
      </c>
      <c r="G453">
        <v>21.12</v>
      </c>
      <c r="I453" s="5">
        <v>38411</v>
      </c>
      <c r="J453">
        <v>44.68</v>
      </c>
      <c r="K453">
        <v>45.14</v>
      </c>
      <c r="L453">
        <v>41.22</v>
      </c>
      <c r="M453">
        <v>42.81</v>
      </c>
      <c r="N453">
        <v>26758800</v>
      </c>
      <c r="O453">
        <v>41.63</v>
      </c>
      <c r="Q453" s="5">
        <v>38411</v>
      </c>
      <c r="R453">
        <v>121.15</v>
      </c>
      <c r="S453">
        <v>122.83</v>
      </c>
      <c r="T453">
        <v>120.04</v>
      </c>
      <c r="U453">
        <v>122.73</v>
      </c>
      <c r="V453">
        <v>59660300</v>
      </c>
      <c r="W453">
        <v>102.77</v>
      </c>
    </row>
    <row r="454" spans="1:23" x14ac:dyDescent="0.3">
      <c r="A454" s="5">
        <v>38405</v>
      </c>
      <c r="B454">
        <v>25.25</v>
      </c>
      <c r="C454">
        <v>25.49</v>
      </c>
      <c r="D454">
        <v>25.15</v>
      </c>
      <c r="E454">
        <v>25.25</v>
      </c>
      <c r="F454">
        <v>81953100</v>
      </c>
      <c r="G454">
        <v>21.19</v>
      </c>
      <c r="I454" s="5">
        <v>38405</v>
      </c>
      <c r="J454">
        <v>86.3</v>
      </c>
      <c r="K454">
        <v>89.91</v>
      </c>
      <c r="L454">
        <v>85.29</v>
      </c>
      <c r="M454">
        <v>88.99</v>
      </c>
      <c r="N454">
        <v>44634000</v>
      </c>
      <c r="O454">
        <v>43.27</v>
      </c>
      <c r="Q454" s="5">
        <v>38405</v>
      </c>
      <c r="R454">
        <v>119.9</v>
      </c>
      <c r="S454">
        <v>121.67</v>
      </c>
      <c r="T454">
        <v>118.58</v>
      </c>
      <c r="U454">
        <v>121.43</v>
      </c>
      <c r="V454">
        <v>69613400</v>
      </c>
      <c r="W454">
        <v>101.68</v>
      </c>
    </row>
    <row r="455" spans="1:23" x14ac:dyDescent="0.3">
      <c r="A455" s="5">
        <v>38397</v>
      </c>
      <c r="B455">
        <v>25.93</v>
      </c>
      <c r="C455">
        <v>26.12</v>
      </c>
      <c r="D455">
        <v>25.4</v>
      </c>
      <c r="E455">
        <v>25.48</v>
      </c>
      <c r="F455">
        <v>67373600</v>
      </c>
      <c r="G455">
        <v>21.38</v>
      </c>
      <c r="I455" s="5">
        <v>38397</v>
      </c>
      <c r="J455">
        <v>82.73</v>
      </c>
      <c r="K455">
        <v>90.88</v>
      </c>
      <c r="L455">
        <v>82.05</v>
      </c>
      <c r="M455">
        <v>86.81</v>
      </c>
      <c r="N455">
        <v>56461800</v>
      </c>
      <c r="O455">
        <v>42.21</v>
      </c>
      <c r="Q455" s="5">
        <v>38397</v>
      </c>
      <c r="R455">
        <v>120.69</v>
      </c>
      <c r="S455">
        <v>121.46</v>
      </c>
      <c r="T455">
        <v>119.9</v>
      </c>
      <c r="U455">
        <v>120.39</v>
      </c>
      <c r="V455">
        <v>47531000</v>
      </c>
      <c r="W455">
        <v>100.81</v>
      </c>
    </row>
    <row r="456" spans="1:23" x14ac:dyDescent="0.3">
      <c r="A456" s="5">
        <v>38390</v>
      </c>
      <c r="B456">
        <v>26.27</v>
      </c>
      <c r="C456">
        <v>26.34</v>
      </c>
      <c r="D456">
        <v>25.81</v>
      </c>
      <c r="E456">
        <v>25.97</v>
      </c>
      <c r="F456">
        <v>70522800</v>
      </c>
      <c r="G456">
        <v>21.73</v>
      </c>
      <c r="I456" s="5">
        <v>38390</v>
      </c>
      <c r="J456">
        <v>78.930000000000007</v>
      </c>
      <c r="K456">
        <v>81.99</v>
      </c>
      <c r="L456">
        <v>76.66</v>
      </c>
      <c r="M456">
        <v>81.209999999999994</v>
      </c>
      <c r="N456">
        <v>35000000</v>
      </c>
      <c r="O456">
        <v>39.49</v>
      </c>
      <c r="Q456" s="5">
        <v>38390</v>
      </c>
      <c r="R456">
        <v>120.25</v>
      </c>
      <c r="S456">
        <v>121.04</v>
      </c>
      <c r="T456">
        <v>119.25</v>
      </c>
      <c r="U456">
        <v>120.77</v>
      </c>
      <c r="V456">
        <v>47789300</v>
      </c>
      <c r="W456">
        <v>101.13</v>
      </c>
    </row>
    <row r="457" spans="1:23" x14ac:dyDescent="0.3">
      <c r="A457" s="5">
        <v>38383</v>
      </c>
      <c r="B457">
        <v>26.35</v>
      </c>
      <c r="C457">
        <v>26.52</v>
      </c>
      <c r="D457">
        <v>26.1</v>
      </c>
      <c r="E457">
        <v>26.32</v>
      </c>
      <c r="F457">
        <v>66509000</v>
      </c>
      <c r="G457">
        <v>22.02</v>
      </c>
      <c r="I457" s="5">
        <v>38383</v>
      </c>
      <c r="J457">
        <v>74.58</v>
      </c>
      <c r="K457">
        <v>79.91</v>
      </c>
      <c r="L457">
        <v>74.510000000000005</v>
      </c>
      <c r="M457">
        <v>78.84</v>
      </c>
      <c r="N457">
        <v>33391100</v>
      </c>
      <c r="O457">
        <v>38.340000000000003</v>
      </c>
      <c r="Q457" s="5">
        <v>38383</v>
      </c>
      <c r="R457">
        <v>117.95</v>
      </c>
      <c r="S457">
        <v>120.43</v>
      </c>
      <c r="T457">
        <v>117.71</v>
      </c>
      <c r="U457">
        <v>120.23</v>
      </c>
      <c r="V457">
        <v>50740900</v>
      </c>
      <c r="W457">
        <v>100.68</v>
      </c>
    </row>
    <row r="458" spans="1:23" x14ac:dyDescent="0.3">
      <c r="A458" s="5">
        <v>38376</v>
      </c>
      <c r="B458">
        <v>25.76</v>
      </c>
      <c r="C458">
        <v>26.65</v>
      </c>
      <c r="D458">
        <v>25.64</v>
      </c>
      <c r="E458">
        <v>26.18</v>
      </c>
      <c r="F458">
        <v>81047300</v>
      </c>
      <c r="G458">
        <v>21.9</v>
      </c>
      <c r="I458" s="5">
        <v>38376</v>
      </c>
      <c r="J458">
        <v>70.98</v>
      </c>
      <c r="K458">
        <v>73.98</v>
      </c>
      <c r="L458">
        <v>70.55</v>
      </c>
      <c r="M458">
        <v>73.98</v>
      </c>
      <c r="N458">
        <v>27487100</v>
      </c>
      <c r="O458">
        <v>35.97</v>
      </c>
      <c r="Q458" s="5">
        <v>38376</v>
      </c>
      <c r="R458">
        <v>117.09</v>
      </c>
      <c r="S458">
        <v>117.75</v>
      </c>
      <c r="T458">
        <v>116.37</v>
      </c>
      <c r="U458">
        <v>117.43</v>
      </c>
      <c r="V458">
        <v>60099900</v>
      </c>
      <c r="W458">
        <v>98.33</v>
      </c>
    </row>
    <row r="459" spans="1:23" x14ac:dyDescent="0.3">
      <c r="A459" s="5">
        <v>38370</v>
      </c>
      <c r="B459">
        <v>26.03</v>
      </c>
      <c r="C459">
        <v>26.35</v>
      </c>
      <c r="D459">
        <v>25.64</v>
      </c>
      <c r="E459">
        <v>25.65</v>
      </c>
      <c r="F459">
        <v>65535400</v>
      </c>
      <c r="G459">
        <v>21.46</v>
      </c>
      <c r="I459" s="5">
        <v>38370</v>
      </c>
      <c r="J459">
        <v>69.849999999999994</v>
      </c>
      <c r="K459">
        <v>71.599999999999994</v>
      </c>
      <c r="L459">
        <v>67.75</v>
      </c>
      <c r="M459">
        <v>70.489999999999995</v>
      </c>
      <c r="N459">
        <v>32005400</v>
      </c>
      <c r="O459">
        <v>34.28</v>
      </c>
      <c r="Q459" s="5">
        <v>38370</v>
      </c>
      <c r="R459">
        <v>118.05</v>
      </c>
      <c r="S459">
        <v>119.62</v>
      </c>
      <c r="T459">
        <v>116.65</v>
      </c>
      <c r="U459">
        <v>116.78</v>
      </c>
      <c r="V459">
        <v>61745000</v>
      </c>
      <c r="W459">
        <v>97.79</v>
      </c>
    </row>
    <row r="460" spans="1:23" x14ac:dyDescent="0.3">
      <c r="A460" s="5">
        <v>38362</v>
      </c>
      <c r="B460">
        <v>26.6</v>
      </c>
      <c r="C460">
        <v>26.86</v>
      </c>
      <c r="D460">
        <v>26.04</v>
      </c>
      <c r="E460">
        <v>26.12</v>
      </c>
      <c r="F460">
        <v>78014300</v>
      </c>
      <c r="G460">
        <v>21.85</v>
      </c>
      <c r="I460" s="5">
        <v>38362</v>
      </c>
      <c r="J460">
        <v>69.83</v>
      </c>
      <c r="K460">
        <v>74.42</v>
      </c>
      <c r="L460">
        <v>63.3</v>
      </c>
      <c r="M460">
        <v>70.2</v>
      </c>
      <c r="N460">
        <v>79943500</v>
      </c>
      <c r="O460">
        <v>34.14</v>
      </c>
      <c r="Q460" s="5">
        <v>38362</v>
      </c>
      <c r="R460">
        <v>118.34</v>
      </c>
      <c r="S460">
        <v>119.46</v>
      </c>
      <c r="T460">
        <v>117.5</v>
      </c>
      <c r="U460">
        <v>118.24</v>
      </c>
      <c r="V460">
        <v>57990700</v>
      </c>
      <c r="W460">
        <v>99.01</v>
      </c>
    </row>
    <row r="461" spans="1:23" x14ac:dyDescent="0.3">
      <c r="A461" s="5">
        <v>38355</v>
      </c>
      <c r="B461">
        <v>26.8</v>
      </c>
      <c r="C461">
        <v>27.1</v>
      </c>
      <c r="D461">
        <v>26.62</v>
      </c>
      <c r="E461">
        <v>26.67</v>
      </c>
      <c r="F461">
        <v>78504400</v>
      </c>
      <c r="G461">
        <v>22.31</v>
      </c>
      <c r="I461" s="5">
        <v>38355</v>
      </c>
      <c r="J461">
        <v>64.78</v>
      </c>
      <c r="K461">
        <v>69.63</v>
      </c>
      <c r="L461">
        <v>62.6</v>
      </c>
      <c r="M461">
        <v>69.25</v>
      </c>
      <c r="N461">
        <v>38587400</v>
      </c>
      <c r="O461">
        <v>33.67</v>
      </c>
      <c r="Q461" s="5">
        <v>38355</v>
      </c>
      <c r="R461">
        <v>121.56</v>
      </c>
      <c r="S461">
        <v>121.76</v>
      </c>
      <c r="T461">
        <v>118</v>
      </c>
      <c r="U461">
        <v>118.44</v>
      </c>
      <c r="V461">
        <v>58849000</v>
      </c>
      <c r="W461">
        <v>99.18</v>
      </c>
    </row>
    <row r="462" spans="1:23" x14ac:dyDescent="0.3">
      <c r="A462" s="5">
        <v>38348</v>
      </c>
      <c r="B462">
        <v>27.01</v>
      </c>
      <c r="C462">
        <v>27.1</v>
      </c>
      <c r="D462">
        <v>26.68</v>
      </c>
      <c r="E462">
        <v>26.72</v>
      </c>
      <c r="F462">
        <v>52388800</v>
      </c>
      <c r="G462">
        <v>22.35</v>
      </c>
      <c r="I462" s="5">
        <v>38348</v>
      </c>
      <c r="J462">
        <v>64.8</v>
      </c>
      <c r="K462">
        <v>65.150000000000006</v>
      </c>
      <c r="L462">
        <v>62.05</v>
      </c>
      <c r="M462">
        <v>64.400000000000006</v>
      </c>
      <c r="N462">
        <v>16033800</v>
      </c>
      <c r="O462">
        <v>31.32</v>
      </c>
      <c r="Q462" s="5">
        <v>38348</v>
      </c>
      <c r="R462">
        <v>121.2</v>
      </c>
      <c r="S462">
        <v>121.66</v>
      </c>
      <c r="T462">
        <v>120.39</v>
      </c>
      <c r="U462">
        <v>120.87</v>
      </c>
      <c r="V462">
        <v>25148600</v>
      </c>
      <c r="W462">
        <v>101.21</v>
      </c>
    </row>
    <row r="463" spans="1:23" x14ac:dyDescent="0.3">
      <c r="A463" s="5">
        <v>38341</v>
      </c>
      <c r="B463">
        <v>27.01</v>
      </c>
      <c r="C463">
        <v>27.17</v>
      </c>
      <c r="D463">
        <v>26.78</v>
      </c>
      <c r="E463">
        <v>27.01</v>
      </c>
      <c r="F463">
        <v>77413100</v>
      </c>
      <c r="G463">
        <v>22.6</v>
      </c>
      <c r="I463" s="5">
        <v>38341</v>
      </c>
      <c r="J463">
        <v>65.47</v>
      </c>
      <c r="K463">
        <v>66</v>
      </c>
      <c r="L463">
        <v>61.6</v>
      </c>
      <c r="M463">
        <v>64.010000000000005</v>
      </c>
      <c r="N463">
        <v>27181200</v>
      </c>
      <c r="O463">
        <v>31.13</v>
      </c>
      <c r="Q463" s="5">
        <v>38341</v>
      </c>
      <c r="R463">
        <v>119.75</v>
      </c>
      <c r="S463">
        <v>121.28</v>
      </c>
      <c r="T463">
        <v>119.17</v>
      </c>
      <c r="U463">
        <v>120.77</v>
      </c>
      <c r="V463">
        <v>34357100</v>
      </c>
      <c r="W463">
        <v>101.13</v>
      </c>
    </row>
    <row r="464" spans="1:23" x14ac:dyDescent="0.3">
      <c r="A464" s="5">
        <v>38334</v>
      </c>
      <c r="B464">
        <v>27.1</v>
      </c>
      <c r="C464">
        <v>27.4</v>
      </c>
      <c r="D464">
        <v>26.8</v>
      </c>
      <c r="E464">
        <v>26.96</v>
      </c>
      <c r="F464">
        <v>108628300</v>
      </c>
      <c r="G464">
        <v>22.55</v>
      </c>
      <c r="I464" s="5">
        <v>38334</v>
      </c>
      <c r="J464">
        <v>65.62</v>
      </c>
      <c r="K464">
        <v>67.5</v>
      </c>
      <c r="L464">
        <v>64.599999999999994</v>
      </c>
      <c r="M464">
        <v>64.989999999999995</v>
      </c>
      <c r="N464">
        <v>22276600</v>
      </c>
      <c r="O464">
        <v>31.6</v>
      </c>
      <c r="Q464" s="5">
        <v>38334</v>
      </c>
      <c r="R464">
        <v>119.76</v>
      </c>
      <c r="S464">
        <v>121.24</v>
      </c>
      <c r="T464">
        <v>119.16</v>
      </c>
      <c r="U464">
        <v>119.44</v>
      </c>
      <c r="V464">
        <v>49828900</v>
      </c>
      <c r="W464">
        <v>100.02</v>
      </c>
    </row>
    <row r="465" spans="1:23" x14ac:dyDescent="0.3">
      <c r="A465" s="5">
        <v>38327</v>
      </c>
      <c r="B465">
        <v>27.1</v>
      </c>
      <c r="C465">
        <v>27.44</v>
      </c>
      <c r="D465">
        <v>26.91</v>
      </c>
      <c r="E465">
        <v>27.08</v>
      </c>
      <c r="F465">
        <v>83312700</v>
      </c>
      <c r="G465">
        <v>22.65</v>
      </c>
      <c r="I465" s="5">
        <v>38327</v>
      </c>
      <c r="J465">
        <v>64.25</v>
      </c>
      <c r="K465">
        <v>66.73</v>
      </c>
      <c r="L465">
        <v>62.05</v>
      </c>
      <c r="M465">
        <v>65.150000000000006</v>
      </c>
      <c r="N465">
        <v>32242800</v>
      </c>
      <c r="O465">
        <v>31.68</v>
      </c>
      <c r="Q465" s="5">
        <v>38327</v>
      </c>
      <c r="R465">
        <v>119.21</v>
      </c>
      <c r="S465">
        <v>119.64</v>
      </c>
      <c r="T465">
        <v>117.73</v>
      </c>
      <c r="U465">
        <v>119.33</v>
      </c>
      <c r="V465">
        <v>47544800</v>
      </c>
      <c r="W465">
        <v>99.45</v>
      </c>
    </row>
    <row r="466" spans="1:23" x14ac:dyDescent="0.3">
      <c r="A466" s="5">
        <v>38320</v>
      </c>
      <c r="B466">
        <v>26.64</v>
      </c>
      <c r="C466">
        <v>27.44</v>
      </c>
      <c r="D466">
        <v>26.61</v>
      </c>
      <c r="E466">
        <v>27.23</v>
      </c>
      <c r="F466">
        <v>83103200</v>
      </c>
      <c r="G466">
        <v>22.78</v>
      </c>
      <c r="I466" s="5">
        <v>38320</v>
      </c>
      <c r="J466">
        <v>68.95</v>
      </c>
      <c r="K466">
        <v>69.569999999999993</v>
      </c>
      <c r="L466">
        <v>61.75</v>
      </c>
      <c r="M466">
        <v>62.68</v>
      </c>
      <c r="N466">
        <v>41202000</v>
      </c>
      <c r="O466">
        <v>30.48</v>
      </c>
      <c r="Q466" s="5">
        <v>38320</v>
      </c>
      <c r="R466">
        <v>118.79</v>
      </c>
      <c r="S466">
        <v>120.14</v>
      </c>
      <c r="T466">
        <v>117.48</v>
      </c>
      <c r="U466">
        <v>119.25</v>
      </c>
      <c r="V466">
        <v>54855100</v>
      </c>
      <c r="W466">
        <v>99.39</v>
      </c>
    </row>
    <row r="467" spans="1:23" x14ac:dyDescent="0.3">
      <c r="A467" s="5">
        <v>38313</v>
      </c>
      <c r="B467">
        <v>26.75</v>
      </c>
      <c r="C467">
        <v>26.82</v>
      </c>
      <c r="D467">
        <v>26.1</v>
      </c>
      <c r="E467">
        <v>26.6</v>
      </c>
      <c r="F467">
        <v>61834600</v>
      </c>
      <c r="G467">
        <v>22.25</v>
      </c>
      <c r="I467" s="5">
        <v>38313</v>
      </c>
      <c r="J467">
        <v>61.8</v>
      </c>
      <c r="K467">
        <v>65.760000000000005</v>
      </c>
      <c r="L467">
        <v>57.9</v>
      </c>
      <c r="M467">
        <v>64.55</v>
      </c>
      <c r="N467">
        <v>48398100</v>
      </c>
      <c r="O467">
        <v>31.39</v>
      </c>
      <c r="Q467" s="5">
        <v>38313</v>
      </c>
      <c r="R467">
        <v>117.17</v>
      </c>
      <c r="S467">
        <v>118.98</v>
      </c>
      <c r="T467">
        <v>117.03</v>
      </c>
      <c r="U467">
        <v>118.35</v>
      </c>
      <c r="V467">
        <v>31185300</v>
      </c>
      <c r="W467">
        <v>98.64</v>
      </c>
    </row>
    <row r="468" spans="1:23" x14ac:dyDescent="0.3">
      <c r="A468" s="5">
        <v>38306</v>
      </c>
      <c r="B468">
        <v>27.34</v>
      </c>
      <c r="C468">
        <v>27.5</v>
      </c>
      <c r="D468">
        <v>26.84</v>
      </c>
      <c r="E468">
        <v>26.86</v>
      </c>
      <c r="F468">
        <v>75375900</v>
      </c>
      <c r="G468">
        <v>22.47</v>
      </c>
      <c r="I468" s="5">
        <v>38306</v>
      </c>
      <c r="J468">
        <v>55.2</v>
      </c>
      <c r="K468">
        <v>56.91</v>
      </c>
      <c r="L468">
        <v>54.22</v>
      </c>
      <c r="M468">
        <v>55.17</v>
      </c>
      <c r="N468">
        <v>16380900</v>
      </c>
      <c r="O468">
        <v>26.83</v>
      </c>
      <c r="Q468" s="5">
        <v>38306</v>
      </c>
      <c r="R468">
        <v>118.5</v>
      </c>
      <c r="S468">
        <v>119.14</v>
      </c>
      <c r="T468">
        <v>117.14</v>
      </c>
      <c r="U468">
        <v>117.42</v>
      </c>
      <c r="V468">
        <v>43190200</v>
      </c>
      <c r="W468">
        <v>97.86</v>
      </c>
    </row>
    <row r="469" spans="1:23" x14ac:dyDescent="0.3">
      <c r="A469" s="5">
        <v>38299</v>
      </c>
      <c r="B469">
        <v>29.18</v>
      </c>
      <c r="C469">
        <v>30.2</v>
      </c>
      <c r="D469">
        <v>29.13</v>
      </c>
      <c r="E469">
        <v>29.97</v>
      </c>
      <c r="F469">
        <v>109385700</v>
      </c>
      <c r="G469">
        <v>22.5</v>
      </c>
      <c r="I469" s="5">
        <v>38299</v>
      </c>
      <c r="J469">
        <v>54.27</v>
      </c>
      <c r="K469">
        <v>55.69</v>
      </c>
      <c r="L469">
        <v>53.38</v>
      </c>
      <c r="M469">
        <v>55.5</v>
      </c>
      <c r="N469">
        <v>16531100</v>
      </c>
      <c r="O469">
        <v>26.99</v>
      </c>
      <c r="Q469" s="5">
        <v>38299</v>
      </c>
      <c r="R469">
        <v>116.98</v>
      </c>
      <c r="S469">
        <v>119</v>
      </c>
      <c r="T469">
        <v>116.72</v>
      </c>
      <c r="U469">
        <v>118.79</v>
      </c>
      <c r="V469">
        <v>43446800</v>
      </c>
      <c r="W469">
        <v>98.71</v>
      </c>
    </row>
    <row r="470" spans="1:23" x14ac:dyDescent="0.3">
      <c r="A470" s="5">
        <v>38292</v>
      </c>
      <c r="B470">
        <v>28.16</v>
      </c>
      <c r="C470">
        <v>29.36</v>
      </c>
      <c r="D470">
        <v>27.96</v>
      </c>
      <c r="E470">
        <v>29.31</v>
      </c>
      <c r="F470">
        <v>85044000</v>
      </c>
      <c r="G470">
        <v>22</v>
      </c>
      <c r="I470" s="5">
        <v>38292</v>
      </c>
      <c r="J470">
        <v>52.5</v>
      </c>
      <c r="K470">
        <v>56.11</v>
      </c>
      <c r="L470">
        <v>52.04</v>
      </c>
      <c r="M470">
        <v>54.72</v>
      </c>
      <c r="N470">
        <v>33356300</v>
      </c>
      <c r="O470">
        <v>26.61</v>
      </c>
      <c r="Q470" s="5">
        <v>38292</v>
      </c>
      <c r="R470">
        <v>113.56</v>
      </c>
      <c r="S470">
        <v>117.64</v>
      </c>
      <c r="T470">
        <v>113.2</v>
      </c>
      <c r="U470">
        <v>117.28</v>
      </c>
      <c r="V470">
        <v>57705700</v>
      </c>
      <c r="W470">
        <v>97.46</v>
      </c>
    </row>
    <row r="471" spans="1:23" x14ac:dyDescent="0.3">
      <c r="A471" s="5">
        <v>38285</v>
      </c>
      <c r="B471">
        <v>27.67</v>
      </c>
      <c r="C471">
        <v>28.54</v>
      </c>
      <c r="D471">
        <v>27.55</v>
      </c>
      <c r="E471">
        <v>27.97</v>
      </c>
      <c r="F471">
        <v>70791600</v>
      </c>
      <c r="G471">
        <v>20.99</v>
      </c>
      <c r="I471" s="5">
        <v>38285</v>
      </c>
      <c r="J471">
        <v>47.2</v>
      </c>
      <c r="K471">
        <v>53.2</v>
      </c>
      <c r="L471">
        <v>46.97</v>
      </c>
      <c r="M471">
        <v>52.4</v>
      </c>
      <c r="N471">
        <v>27535600</v>
      </c>
      <c r="O471">
        <v>25.48</v>
      </c>
      <c r="Q471" s="5">
        <v>38285</v>
      </c>
      <c r="R471">
        <v>109.75</v>
      </c>
      <c r="S471">
        <v>113.64</v>
      </c>
      <c r="T471">
        <v>109.35</v>
      </c>
      <c r="U471">
        <v>113.2</v>
      </c>
      <c r="V471">
        <v>55091500</v>
      </c>
      <c r="W471">
        <v>94.07</v>
      </c>
    </row>
    <row r="472" spans="1:23" x14ac:dyDescent="0.3">
      <c r="A472" s="5">
        <v>38278</v>
      </c>
      <c r="B472">
        <v>28.07</v>
      </c>
      <c r="C472">
        <v>28.89</v>
      </c>
      <c r="D472">
        <v>27.58</v>
      </c>
      <c r="E472">
        <v>27.74</v>
      </c>
      <c r="F472">
        <v>74671300</v>
      </c>
      <c r="G472">
        <v>20.82</v>
      </c>
      <c r="I472" s="5">
        <v>38278</v>
      </c>
      <c r="J472">
        <v>44.7</v>
      </c>
      <c r="K472">
        <v>48.35</v>
      </c>
      <c r="L472">
        <v>44.7</v>
      </c>
      <c r="M472">
        <v>47.41</v>
      </c>
      <c r="N472">
        <v>27253000</v>
      </c>
      <c r="O472">
        <v>23.05</v>
      </c>
      <c r="Q472" s="5">
        <v>38278</v>
      </c>
      <c r="R472">
        <v>110.89</v>
      </c>
      <c r="S472">
        <v>112.23</v>
      </c>
      <c r="T472">
        <v>109.75</v>
      </c>
      <c r="U472">
        <v>109.99</v>
      </c>
      <c r="V472">
        <v>51695200</v>
      </c>
      <c r="W472">
        <v>91.4</v>
      </c>
    </row>
    <row r="473" spans="1:23" x14ac:dyDescent="0.3">
      <c r="A473" s="5">
        <v>38271</v>
      </c>
      <c r="B473">
        <v>28.2</v>
      </c>
      <c r="C473">
        <v>28.27</v>
      </c>
      <c r="D473">
        <v>27.8</v>
      </c>
      <c r="E473">
        <v>27.99</v>
      </c>
      <c r="F473">
        <v>48396300</v>
      </c>
      <c r="G473">
        <v>21.01</v>
      </c>
      <c r="I473" s="5">
        <v>38271</v>
      </c>
      <c r="J473">
        <v>38.799999999999997</v>
      </c>
      <c r="K473">
        <v>45.75</v>
      </c>
      <c r="L473">
        <v>37.65</v>
      </c>
      <c r="M473">
        <v>45.5</v>
      </c>
      <c r="N473">
        <v>41047300</v>
      </c>
      <c r="O473">
        <v>22.13</v>
      </c>
      <c r="Q473" s="5">
        <v>38271</v>
      </c>
      <c r="R473">
        <v>112.78</v>
      </c>
      <c r="S473">
        <v>113.07</v>
      </c>
      <c r="T473">
        <v>110.57</v>
      </c>
      <c r="U473">
        <v>111.26</v>
      </c>
      <c r="V473">
        <v>48752100</v>
      </c>
      <c r="W473">
        <v>92.46</v>
      </c>
    </row>
    <row r="474" spans="1:23" x14ac:dyDescent="0.3">
      <c r="A474" s="5">
        <v>38264</v>
      </c>
      <c r="B474">
        <v>28.44</v>
      </c>
      <c r="C474">
        <v>28.59</v>
      </c>
      <c r="D474">
        <v>27.97</v>
      </c>
      <c r="E474">
        <v>27.99</v>
      </c>
      <c r="F474">
        <v>52998300</v>
      </c>
      <c r="G474">
        <v>21.01</v>
      </c>
      <c r="I474" s="5">
        <v>38264</v>
      </c>
      <c r="J474">
        <v>39.18</v>
      </c>
      <c r="K474">
        <v>40.93</v>
      </c>
      <c r="L474">
        <v>38.4</v>
      </c>
      <c r="M474">
        <v>39.06</v>
      </c>
      <c r="N474">
        <v>15799400</v>
      </c>
      <c r="O474">
        <v>18.989999999999998</v>
      </c>
      <c r="Q474" s="5">
        <v>38264</v>
      </c>
      <c r="R474">
        <v>114.1</v>
      </c>
      <c r="S474">
        <v>114.68</v>
      </c>
      <c r="T474">
        <v>112.35</v>
      </c>
      <c r="U474">
        <v>112.51</v>
      </c>
      <c r="V474">
        <v>40710400</v>
      </c>
      <c r="W474">
        <v>93.49</v>
      </c>
    </row>
    <row r="475" spans="1:23" x14ac:dyDescent="0.3">
      <c r="A475" s="5">
        <v>38257</v>
      </c>
      <c r="B475">
        <v>27.17</v>
      </c>
      <c r="C475">
        <v>28.32</v>
      </c>
      <c r="D475">
        <v>27.04</v>
      </c>
      <c r="E475">
        <v>28.25</v>
      </c>
      <c r="F475">
        <v>61783700</v>
      </c>
      <c r="G475">
        <v>21.2</v>
      </c>
      <c r="I475" s="5">
        <v>38257</v>
      </c>
      <c r="J475">
        <v>36.950000000000003</v>
      </c>
      <c r="K475">
        <v>39.270000000000003</v>
      </c>
      <c r="L475">
        <v>36.83</v>
      </c>
      <c r="M475">
        <v>38.67</v>
      </c>
      <c r="N475">
        <v>13675900</v>
      </c>
      <c r="O475">
        <v>18.8</v>
      </c>
      <c r="Q475" s="5">
        <v>38257</v>
      </c>
      <c r="R475">
        <v>111.1</v>
      </c>
      <c r="S475">
        <v>113.65</v>
      </c>
      <c r="T475">
        <v>110.41</v>
      </c>
      <c r="U475">
        <v>113.65</v>
      </c>
      <c r="V475">
        <v>44140900</v>
      </c>
      <c r="W475">
        <v>94.44</v>
      </c>
    </row>
    <row r="476" spans="1:23" x14ac:dyDescent="0.3">
      <c r="A476" s="5">
        <v>38250</v>
      </c>
      <c r="B476">
        <v>27.44</v>
      </c>
      <c r="C476">
        <v>27.74</v>
      </c>
      <c r="D476">
        <v>27.07</v>
      </c>
      <c r="E476">
        <v>27.29</v>
      </c>
      <c r="F476">
        <v>59162500</v>
      </c>
      <c r="G476">
        <v>20.48</v>
      </c>
      <c r="I476" s="5">
        <v>38250</v>
      </c>
      <c r="J476">
        <v>36.880000000000003</v>
      </c>
      <c r="K476">
        <v>38.869999999999997</v>
      </c>
      <c r="L476">
        <v>36.81</v>
      </c>
      <c r="M476">
        <v>37.29</v>
      </c>
      <c r="N476">
        <v>12858800</v>
      </c>
      <c r="O476">
        <v>18.13</v>
      </c>
      <c r="Q476" s="5">
        <v>38250</v>
      </c>
      <c r="R476">
        <v>112.67</v>
      </c>
      <c r="S476">
        <v>113.47</v>
      </c>
      <c r="T476">
        <v>110.95</v>
      </c>
      <c r="U476">
        <v>111.46</v>
      </c>
      <c r="V476">
        <v>41232400</v>
      </c>
      <c r="W476">
        <v>92.62</v>
      </c>
    </row>
    <row r="477" spans="1:23" x14ac:dyDescent="0.3">
      <c r="A477" s="5">
        <v>38243</v>
      </c>
      <c r="B477">
        <v>27.53</v>
      </c>
      <c r="C477">
        <v>27.57</v>
      </c>
      <c r="D477">
        <v>26.74</v>
      </c>
      <c r="E477">
        <v>27.51</v>
      </c>
      <c r="F477">
        <v>51599800</v>
      </c>
      <c r="G477">
        <v>20.65</v>
      </c>
      <c r="I477" s="5">
        <v>38243</v>
      </c>
      <c r="J477">
        <v>35.880000000000003</v>
      </c>
      <c r="K477">
        <v>37.380000000000003</v>
      </c>
      <c r="L477">
        <v>34.78</v>
      </c>
      <c r="M477">
        <v>37.14</v>
      </c>
      <c r="N477">
        <v>12669200</v>
      </c>
      <c r="O477">
        <v>18.059999999999999</v>
      </c>
      <c r="Q477" s="5">
        <v>38243</v>
      </c>
      <c r="R477">
        <v>113.31</v>
      </c>
      <c r="S477">
        <v>113.74</v>
      </c>
      <c r="T477">
        <v>112.68</v>
      </c>
      <c r="U477">
        <v>113.15</v>
      </c>
      <c r="V477">
        <v>33667300</v>
      </c>
      <c r="W477">
        <v>94.03</v>
      </c>
    </row>
    <row r="478" spans="1:23" x14ac:dyDescent="0.3">
      <c r="A478" s="5">
        <v>38237</v>
      </c>
      <c r="B478">
        <v>27.29</v>
      </c>
      <c r="C478">
        <v>27.51</v>
      </c>
      <c r="D478">
        <v>27.14</v>
      </c>
      <c r="E478">
        <v>27.49</v>
      </c>
      <c r="F478">
        <v>51935100</v>
      </c>
      <c r="G478">
        <v>20.63</v>
      </c>
      <c r="I478" s="5">
        <v>38237</v>
      </c>
      <c r="J478">
        <v>35.4</v>
      </c>
      <c r="K478">
        <v>36.57</v>
      </c>
      <c r="L478">
        <v>35.229999999999997</v>
      </c>
      <c r="M478">
        <v>35.869999999999997</v>
      </c>
      <c r="N478">
        <v>12811000</v>
      </c>
      <c r="O478">
        <v>17.440000000000001</v>
      </c>
      <c r="Q478" s="5">
        <v>38237</v>
      </c>
      <c r="R478">
        <v>112.54</v>
      </c>
      <c r="S478">
        <v>113.27</v>
      </c>
      <c r="T478">
        <v>112.03</v>
      </c>
      <c r="U478">
        <v>113.06</v>
      </c>
      <c r="V478">
        <v>33129300</v>
      </c>
      <c r="W478">
        <v>93.56</v>
      </c>
    </row>
    <row r="479" spans="1:23" x14ac:dyDescent="0.3">
      <c r="A479" s="5">
        <v>38229</v>
      </c>
      <c r="B479">
        <v>27.3</v>
      </c>
      <c r="C479">
        <v>27.68</v>
      </c>
      <c r="D479">
        <v>26.85</v>
      </c>
      <c r="E479">
        <v>27.11</v>
      </c>
      <c r="F479">
        <v>45125900</v>
      </c>
      <c r="G479">
        <v>20.350000000000001</v>
      </c>
      <c r="I479" s="5">
        <v>38229</v>
      </c>
      <c r="J479">
        <v>34</v>
      </c>
      <c r="K479">
        <v>35.99</v>
      </c>
      <c r="L479">
        <v>33.96</v>
      </c>
      <c r="M479">
        <v>35.229999999999997</v>
      </c>
      <c r="N479">
        <v>12930100</v>
      </c>
      <c r="O479">
        <v>17.13</v>
      </c>
      <c r="Q479" s="5">
        <v>38229</v>
      </c>
      <c r="R479">
        <v>111.22</v>
      </c>
      <c r="S479">
        <v>112.82</v>
      </c>
      <c r="T479">
        <v>110.1</v>
      </c>
      <c r="U479">
        <v>112.12</v>
      </c>
      <c r="V479">
        <v>39369400</v>
      </c>
      <c r="W479">
        <v>92.78</v>
      </c>
    </row>
    <row r="480" spans="1:23" x14ac:dyDescent="0.3">
      <c r="A480" s="5">
        <v>38222</v>
      </c>
      <c r="B480">
        <v>27.27</v>
      </c>
      <c r="C480">
        <v>27.67</v>
      </c>
      <c r="D480">
        <v>27.09</v>
      </c>
      <c r="E480">
        <v>27.46</v>
      </c>
      <c r="F480">
        <v>40526800</v>
      </c>
      <c r="G480">
        <v>20.61</v>
      </c>
      <c r="I480" s="5">
        <v>38222</v>
      </c>
      <c r="J480">
        <v>30.86</v>
      </c>
      <c r="K480">
        <v>35.18</v>
      </c>
      <c r="L480">
        <v>30.6</v>
      </c>
      <c r="M480">
        <v>34.35</v>
      </c>
      <c r="N480">
        <v>17707700</v>
      </c>
      <c r="O480">
        <v>16.7</v>
      </c>
      <c r="Q480" s="5">
        <v>38222</v>
      </c>
      <c r="R480">
        <v>110.55</v>
      </c>
      <c r="S480">
        <v>111.63</v>
      </c>
      <c r="T480">
        <v>109.85</v>
      </c>
      <c r="U480">
        <v>111.45</v>
      </c>
      <c r="V480">
        <v>30856400</v>
      </c>
      <c r="W480">
        <v>92.23</v>
      </c>
    </row>
    <row r="481" spans="1:23" x14ac:dyDescent="0.3">
      <c r="A481" s="5">
        <v>38215</v>
      </c>
      <c r="B481">
        <v>27.03</v>
      </c>
      <c r="C481">
        <v>27.5</v>
      </c>
      <c r="D481">
        <v>26.89</v>
      </c>
      <c r="E481">
        <v>27.2</v>
      </c>
      <c r="F481">
        <v>52571700</v>
      </c>
      <c r="G481">
        <v>20.36</v>
      </c>
      <c r="I481" s="5">
        <v>38215</v>
      </c>
      <c r="J481">
        <v>31</v>
      </c>
      <c r="K481">
        <v>31.86</v>
      </c>
      <c r="L481">
        <v>30.35</v>
      </c>
      <c r="M481">
        <v>30.8</v>
      </c>
      <c r="N481">
        <v>13064600</v>
      </c>
      <c r="O481">
        <v>14.98</v>
      </c>
      <c r="Q481" s="5">
        <v>38215</v>
      </c>
      <c r="R481">
        <v>107.14</v>
      </c>
      <c r="S481">
        <v>110.63</v>
      </c>
      <c r="T481">
        <v>107.1</v>
      </c>
      <c r="U481">
        <v>110.48</v>
      </c>
      <c r="V481">
        <v>42870200</v>
      </c>
      <c r="W481">
        <v>91.43</v>
      </c>
    </row>
    <row r="482" spans="1:23" x14ac:dyDescent="0.3">
      <c r="A482" s="5">
        <v>38208</v>
      </c>
      <c r="B482">
        <v>27.26</v>
      </c>
      <c r="C482">
        <v>27.75</v>
      </c>
      <c r="D482">
        <v>26.86</v>
      </c>
      <c r="E482">
        <v>27.02</v>
      </c>
      <c r="F482">
        <v>51244000</v>
      </c>
      <c r="G482">
        <v>20.22</v>
      </c>
      <c r="I482" s="5">
        <v>38208</v>
      </c>
      <c r="J482">
        <v>29.85</v>
      </c>
      <c r="K482">
        <v>31.54</v>
      </c>
      <c r="L482">
        <v>29.81</v>
      </c>
      <c r="M482">
        <v>30.84</v>
      </c>
      <c r="N482">
        <v>10846600</v>
      </c>
      <c r="O482">
        <v>15</v>
      </c>
      <c r="Q482" s="5">
        <v>38208</v>
      </c>
      <c r="R482">
        <v>107.02</v>
      </c>
      <c r="S482">
        <v>108.41</v>
      </c>
      <c r="T482">
        <v>106.59</v>
      </c>
      <c r="U482">
        <v>107.19</v>
      </c>
      <c r="V482">
        <v>47586100</v>
      </c>
      <c r="W482">
        <v>88.7</v>
      </c>
    </row>
    <row r="483" spans="1:23" x14ac:dyDescent="0.3">
      <c r="A483" s="5">
        <v>38201</v>
      </c>
      <c r="B483">
        <v>28.27</v>
      </c>
      <c r="C483">
        <v>28.55</v>
      </c>
      <c r="D483">
        <v>27.06</v>
      </c>
      <c r="E483">
        <v>27.14</v>
      </c>
      <c r="F483">
        <v>56739100</v>
      </c>
      <c r="G483">
        <v>20.309999999999999</v>
      </c>
      <c r="I483" s="5">
        <v>38201</v>
      </c>
      <c r="J483">
        <v>31.18</v>
      </c>
      <c r="K483">
        <v>32.299999999999997</v>
      </c>
      <c r="L483">
        <v>29.7</v>
      </c>
      <c r="M483">
        <v>29.78</v>
      </c>
      <c r="N483">
        <v>11357100</v>
      </c>
      <c r="O483">
        <v>14.48</v>
      </c>
      <c r="Q483" s="5">
        <v>38201</v>
      </c>
      <c r="R483">
        <v>110.19</v>
      </c>
      <c r="S483">
        <v>111.36</v>
      </c>
      <c r="T483">
        <v>106.62</v>
      </c>
      <c r="U483">
        <v>106.85</v>
      </c>
      <c r="V483">
        <v>49095200</v>
      </c>
      <c r="W483">
        <v>88.42</v>
      </c>
    </row>
    <row r="484" spans="1:23" x14ac:dyDescent="0.3">
      <c r="A484" s="5">
        <v>38194</v>
      </c>
      <c r="B484">
        <v>28.36</v>
      </c>
      <c r="C484">
        <v>28.81</v>
      </c>
      <c r="D484">
        <v>28.13</v>
      </c>
      <c r="E484">
        <v>28.49</v>
      </c>
      <c r="F484">
        <v>65555200</v>
      </c>
      <c r="G484">
        <v>21.32</v>
      </c>
      <c r="I484" s="5">
        <v>38194</v>
      </c>
      <c r="J484">
        <v>30.85</v>
      </c>
      <c r="K484">
        <v>33</v>
      </c>
      <c r="L484">
        <v>30.78</v>
      </c>
      <c r="M484">
        <v>32.340000000000003</v>
      </c>
      <c r="N484">
        <v>11208300</v>
      </c>
      <c r="O484">
        <v>15.73</v>
      </c>
      <c r="Q484" s="5">
        <v>38194</v>
      </c>
      <c r="R484">
        <v>109.19</v>
      </c>
      <c r="S484">
        <v>110.9</v>
      </c>
      <c r="T484">
        <v>108.21</v>
      </c>
      <c r="U484">
        <v>110.84</v>
      </c>
      <c r="V484">
        <v>52123700</v>
      </c>
      <c r="W484">
        <v>91.72</v>
      </c>
    </row>
    <row r="485" spans="1:23" x14ac:dyDescent="0.3">
      <c r="A485" s="5">
        <v>38187</v>
      </c>
      <c r="B485">
        <v>27.62</v>
      </c>
      <c r="C485">
        <v>29.89</v>
      </c>
      <c r="D485">
        <v>27.6</v>
      </c>
      <c r="E485">
        <v>28.03</v>
      </c>
      <c r="F485">
        <v>114579300</v>
      </c>
      <c r="G485">
        <v>20.98</v>
      </c>
      <c r="I485" s="5">
        <v>38187</v>
      </c>
      <c r="J485">
        <v>32.01</v>
      </c>
      <c r="K485">
        <v>32.71</v>
      </c>
      <c r="L485">
        <v>30.48</v>
      </c>
      <c r="M485">
        <v>30.7</v>
      </c>
      <c r="N485">
        <v>12613300</v>
      </c>
      <c r="O485">
        <v>14.93</v>
      </c>
      <c r="Q485" s="5">
        <v>38187</v>
      </c>
      <c r="R485">
        <v>110.75</v>
      </c>
      <c r="S485">
        <v>112.06</v>
      </c>
      <c r="T485">
        <v>108.69</v>
      </c>
      <c r="U485">
        <v>108.96</v>
      </c>
      <c r="V485">
        <v>52920200</v>
      </c>
      <c r="W485">
        <v>90.17</v>
      </c>
    </row>
    <row r="486" spans="1:23" x14ac:dyDescent="0.3">
      <c r="A486" s="5">
        <v>38180</v>
      </c>
      <c r="B486">
        <v>27.67</v>
      </c>
      <c r="C486">
        <v>28.36</v>
      </c>
      <c r="D486">
        <v>27.25</v>
      </c>
      <c r="E486">
        <v>27.48</v>
      </c>
      <c r="F486">
        <v>57970700</v>
      </c>
      <c r="G486">
        <v>20.57</v>
      </c>
      <c r="I486" s="5">
        <v>38180</v>
      </c>
      <c r="J486">
        <v>30.02</v>
      </c>
      <c r="K486">
        <v>33.630000000000003</v>
      </c>
      <c r="L486">
        <v>28.74</v>
      </c>
      <c r="M486">
        <v>32.200000000000003</v>
      </c>
      <c r="N486">
        <v>27997800</v>
      </c>
      <c r="O486">
        <v>15.66</v>
      </c>
      <c r="Q486" s="5">
        <v>38180</v>
      </c>
      <c r="R486">
        <v>111.52</v>
      </c>
      <c r="S486">
        <v>112.39</v>
      </c>
      <c r="T486">
        <v>110.44</v>
      </c>
      <c r="U486">
        <v>110.71</v>
      </c>
      <c r="V486">
        <v>39161400</v>
      </c>
      <c r="W486">
        <v>91.62</v>
      </c>
    </row>
    <row r="487" spans="1:23" x14ac:dyDescent="0.3">
      <c r="A487" s="5">
        <v>38174</v>
      </c>
      <c r="B487">
        <v>28.32</v>
      </c>
      <c r="C487">
        <v>28.33</v>
      </c>
      <c r="D487">
        <v>27.55</v>
      </c>
      <c r="E487">
        <v>27.86</v>
      </c>
      <c r="F487">
        <v>61197200</v>
      </c>
      <c r="G487">
        <v>20.85</v>
      </c>
      <c r="I487" s="5">
        <v>38174</v>
      </c>
      <c r="J487">
        <v>31.27</v>
      </c>
      <c r="K487">
        <v>31.42</v>
      </c>
      <c r="L487">
        <v>29.95</v>
      </c>
      <c r="M487">
        <v>30.03</v>
      </c>
      <c r="N487">
        <v>10618000</v>
      </c>
      <c r="O487">
        <v>14.6</v>
      </c>
      <c r="Q487" s="5">
        <v>38174</v>
      </c>
      <c r="R487">
        <v>112.37</v>
      </c>
      <c r="S487">
        <v>112.57</v>
      </c>
      <c r="T487">
        <v>111.2</v>
      </c>
      <c r="U487">
        <v>111.73</v>
      </c>
      <c r="V487">
        <v>35310500</v>
      </c>
      <c r="W487">
        <v>92.46</v>
      </c>
    </row>
    <row r="488" spans="1:23" x14ac:dyDescent="0.3">
      <c r="A488" s="5">
        <v>38166</v>
      </c>
      <c r="B488">
        <v>28.6</v>
      </c>
      <c r="C488">
        <v>28.84</v>
      </c>
      <c r="D488">
        <v>28.17</v>
      </c>
      <c r="E488">
        <v>28.57</v>
      </c>
      <c r="F488">
        <v>66214300</v>
      </c>
      <c r="G488">
        <v>21.38</v>
      </c>
      <c r="I488" s="5">
        <v>38166</v>
      </c>
      <c r="J488">
        <v>34.18</v>
      </c>
      <c r="K488">
        <v>34.19</v>
      </c>
      <c r="L488">
        <v>29.73</v>
      </c>
      <c r="M488">
        <v>31.08</v>
      </c>
      <c r="N488">
        <v>19552200</v>
      </c>
      <c r="O488">
        <v>15.11</v>
      </c>
      <c r="Q488" s="5">
        <v>38166</v>
      </c>
      <c r="R488">
        <v>114.52</v>
      </c>
      <c r="S488">
        <v>114.79</v>
      </c>
      <c r="T488">
        <v>112.58</v>
      </c>
      <c r="U488">
        <v>112.88</v>
      </c>
      <c r="V488">
        <v>42764600</v>
      </c>
      <c r="W488">
        <v>93.41</v>
      </c>
    </row>
    <row r="489" spans="1:23" x14ac:dyDescent="0.3">
      <c r="A489" s="5">
        <v>38159</v>
      </c>
      <c r="B489">
        <v>28.22</v>
      </c>
      <c r="C489">
        <v>28.66</v>
      </c>
      <c r="D489">
        <v>27.81</v>
      </c>
      <c r="E489">
        <v>28.57</v>
      </c>
      <c r="F489">
        <v>82202400</v>
      </c>
      <c r="G489">
        <v>21.38</v>
      </c>
      <c r="I489" s="5">
        <v>38159</v>
      </c>
      <c r="J489">
        <v>33.119999999999997</v>
      </c>
      <c r="K489">
        <v>33.83</v>
      </c>
      <c r="L489">
        <v>32.119999999999997</v>
      </c>
      <c r="M489">
        <v>33.700000000000003</v>
      </c>
      <c r="N489">
        <v>12268100</v>
      </c>
      <c r="O489">
        <v>16.39</v>
      </c>
      <c r="Q489" s="5">
        <v>38159</v>
      </c>
      <c r="R489">
        <v>113.75</v>
      </c>
      <c r="S489">
        <v>114.94</v>
      </c>
      <c r="T489">
        <v>112.67</v>
      </c>
      <c r="U489">
        <v>113.84</v>
      </c>
      <c r="V489">
        <v>33261600</v>
      </c>
      <c r="W489">
        <v>94.21</v>
      </c>
    </row>
    <row r="490" spans="1:23" x14ac:dyDescent="0.3">
      <c r="A490" s="5">
        <v>38152</v>
      </c>
      <c r="B490">
        <v>26.55</v>
      </c>
      <c r="C490">
        <v>28.5</v>
      </c>
      <c r="D490">
        <v>26.53</v>
      </c>
      <c r="E490">
        <v>28.35</v>
      </c>
      <c r="F490">
        <v>97727600</v>
      </c>
      <c r="G490">
        <v>21.22</v>
      </c>
      <c r="I490" s="5">
        <v>38152</v>
      </c>
      <c r="J490">
        <v>30.65</v>
      </c>
      <c r="K490">
        <v>33.409999999999997</v>
      </c>
      <c r="L490">
        <v>29.5</v>
      </c>
      <c r="M490">
        <v>32.909999999999997</v>
      </c>
      <c r="N490">
        <v>18255900</v>
      </c>
      <c r="O490">
        <v>16</v>
      </c>
      <c r="Q490" s="5">
        <v>38152</v>
      </c>
      <c r="R490">
        <v>113.82</v>
      </c>
      <c r="S490">
        <v>114.45</v>
      </c>
      <c r="T490">
        <v>112.87</v>
      </c>
      <c r="U490">
        <v>113.63</v>
      </c>
      <c r="V490">
        <v>31782700</v>
      </c>
      <c r="W490">
        <v>94.03</v>
      </c>
    </row>
    <row r="491" spans="1:23" x14ac:dyDescent="0.3">
      <c r="A491" s="5">
        <v>38145</v>
      </c>
      <c r="B491">
        <v>26.02</v>
      </c>
      <c r="C491">
        <v>26.79</v>
      </c>
      <c r="D491">
        <v>25.97</v>
      </c>
      <c r="E491">
        <v>26.77</v>
      </c>
      <c r="F491">
        <v>55540200</v>
      </c>
      <c r="G491">
        <v>20.03</v>
      </c>
      <c r="I491" s="5">
        <v>38145</v>
      </c>
      <c r="J491">
        <v>29.04</v>
      </c>
      <c r="K491">
        <v>30.97</v>
      </c>
      <c r="L491">
        <v>28.81</v>
      </c>
      <c r="M491">
        <v>30.74</v>
      </c>
      <c r="N491">
        <v>11770300</v>
      </c>
      <c r="O491">
        <v>14.95</v>
      </c>
      <c r="Q491" s="5">
        <v>38145</v>
      </c>
      <c r="R491">
        <v>113.43</v>
      </c>
      <c r="S491">
        <v>114.92</v>
      </c>
      <c r="T491">
        <v>113.42</v>
      </c>
      <c r="U491">
        <v>114.35</v>
      </c>
      <c r="V491">
        <v>30734700</v>
      </c>
      <c r="W491">
        <v>94.28</v>
      </c>
    </row>
    <row r="492" spans="1:23" x14ac:dyDescent="0.3">
      <c r="A492" s="5">
        <v>38139</v>
      </c>
      <c r="B492">
        <v>26.13</v>
      </c>
      <c r="C492">
        <v>26.28</v>
      </c>
      <c r="D492">
        <v>25.86</v>
      </c>
      <c r="E492">
        <v>25.95</v>
      </c>
      <c r="F492">
        <v>49284400</v>
      </c>
      <c r="G492">
        <v>19.420000000000002</v>
      </c>
      <c r="I492" s="5">
        <v>38139</v>
      </c>
      <c r="J492">
        <v>27.79</v>
      </c>
      <c r="K492">
        <v>29.25</v>
      </c>
      <c r="L492">
        <v>27.61</v>
      </c>
      <c r="M492">
        <v>28.78</v>
      </c>
      <c r="N492">
        <v>10275800</v>
      </c>
      <c r="O492">
        <v>14</v>
      </c>
      <c r="Q492" s="5">
        <v>38139</v>
      </c>
      <c r="R492">
        <v>112.46</v>
      </c>
      <c r="S492">
        <v>113.58</v>
      </c>
      <c r="T492">
        <v>111.87</v>
      </c>
      <c r="U492">
        <v>112.98</v>
      </c>
      <c r="V492">
        <v>38061600</v>
      </c>
      <c r="W492">
        <v>93.16</v>
      </c>
    </row>
    <row r="493" spans="1:23" x14ac:dyDescent="0.3">
      <c r="A493" s="5">
        <v>38131</v>
      </c>
      <c r="B493">
        <v>26.05</v>
      </c>
      <c r="C493">
        <v>26.35</v>
      </c>
      <c r="D493">
        <v>25.6</v>
      </c>
      <c r="E493">
        <v>26.23</v>
      </c>
      <c r="F493">
        <v>51927400</v>
      </c>
      <c r="G493">
        <v>19.63</v>
      </c>
      <c r="I493" s="5">
        <v>38131</v>
      </c>
      <c r="J493">
        <v>27.29</v>
      </c>
      <c r="K493">
        <v>28.78</v>
      </c>
      <c r="L493">
        <v>27.11</v>
      </c>
      <c r="M493">
        <v>28.06</v>
      </c>
      <c r="N493">
        <v>8996000</v>
      </c>
      <c r="O493">
        <v>13.64</v>
      </c>
      <c r="Q493" s="5">
        <v>38131</v>
      </c>
      <c r="R493">
        <v>110.53</v>
      </c>
      <c r="S493">
        <v>113.03</v>
      </c>
      <c r="T493">
        <v>109.6</v>
      </c>
      <c r="U493">
        <v>112.86</v>
      </c>
      <c r="V493">
        <v>38856100</v>
      </c>
      <c r="W493">
        <v>93.06</v>
      </c>
    </row>
    <row r="494" spans="1:23" x14ac:dyDescent="0.3">
      <c r="A494" s="5">
        <v>38124</v>
      </c>
      <c r="B494">
        <v>25.47</v>
      </c>
      <c r="C494">
        <v>26.27</v>
      </c>
      <c r="D494">
        <v>25.42</v>
      </c>
      <c r="E494">
        <v>25.89</v>
      </c>
      <c r="F494">
        <v>56652000</v>
      </c>
      <c r="G494">
        <v>19.38</v>
      </c>
      <c r="I494" s="5">
        <v>38124</v>
      </c>
      <c r="J494">
        <v>26.7</v>
      </c>
      <c r="K494">
        <v>27.5</v>
      </c>
      <c r="L494">
        <v>26.36</v>
      </c>
      <c r="M494">
        <v>27.11</v>
      </c>
      <c r="N494">
        <v>8987800</v>
      </c>
      <c r="O494">
        <v>13.18</v>
      </c>
      <c r="Q494" s="5">
        <v>38124</v>
      </c>
      <c r="R494">
        <v>108.89</v>
      </c>
      <c r="S494">
        <v>111.18</v>
      </c>
      <c r="T494">
        <v>108.41</v>
      </c>
      <c r="U494">
        <v>109.81</v>
      </c>
      <c r="V494">
        <v>45116100</v>
      </c>
      <c r="W494">
        <v>90.54</v>
      </c>
    </row>
    <row r="495" spans="1:23" x14ac:dyDescent="0.3">
      <c r="A495" s="5">
        <v>38117</v>
      </c>
      <c r="B495">
        <v>25.63</v>
      </c>
      <c r="C495">
        <v>26.19</v>
      </c>
      <c r="D495">
        <v>25.43</v>
      </c>
      <c r="E495">
        <v>25.86</v>
      </c>
      <c r="F495">
        <v>58864200</v>
      </c>
      <c r="G495">
        <v>19.350000000000001</v>
      </c>
      <c r="I495" s="5">
        <v>38117</v>
      </c>
      <c r="J495">
        <v>26.27</v>
      </c>
      <c r="K495">
        <v>27.72</v>
      </c>
      <c r="L495">
        <v>25.94</v>
      </c>
      <c r="M495">
        <v>27.06</v>
      </c>
      <c r="N495">
        <v>9201600</v>
      </c>
      <c r="O495">
        <v>13.16</v>
      </c>
      <c r="Q495" s="5">
        <v>38117</v>
      </c>
      <c r="R495">
        <v>109.44</v>
      </c>
      <c r="S495">
        <v>110.81</v>
      </c>
      <c r="T495">
        <v>108.06</v>
      </c>
      <c r="U495">
        <v>110.04</v>
      </c>
      <c r="V495">
        <v>65185400</v>
      </c>
      <c r="W495">
        <v>90.73</v>
      </c>
    </row>
    <row r="496" spans="1:23" x14ac:dyDescent="0.3">
      <c r="A496" s="5">
        <v>38110</v>
      </c>
      <c r="B496">
        <v>26.19</v>
      </c>
      <c r="C496">
        <v>26.6</v>
      </c>
      <c r="D496">
        <v>25.75</v>
      </c>
      <c r="E496">
        <v>25.78</v>
      </c>
      <c r="F496">
        <v>60847600</v>
      </c>
      <c r="G496">
        <v>19.29</v>
      </c>
      <c r="I496" s="5">
        <v>38110</v>
      </c>
      <c r="J496">
        <v>26</v>
      </c>
      <c r="K496">
        <v>27.57</v>
      </c>
      <c r="L496">
        <v>25.5</v>
      </c>
      <c r="M496">
        <v>26.67</v>
      </c>
      <c r="N496">
        <v>10702200</v>
      </c>
      <c r="O496">
        <v>12.97</v>
      </c>
      <c r="Q496" s="5">
        <v>38110</v>
      </c>
      <c r="R496">
        <v>111.37</v>
      </c>
      <c r="S496">
        <v>113.26</v>
      </c>
      <c r="T496">
        <v>109.96</v>
      </c>
      <c r="U496">
        <v>109.96</v>
      </c>
      <c r="V496">
        <v>47059000</v>
      </c>
      <c r="W496">
        <v>90.67</v>
      </c>
    </row>
    <row r="497" spans="1:23" x14ac:dyDescent="0.3">
      <c r="A497" s="5">
        <v>38103</v>
      </c>
      <c r="B497">
        <v>27.45</v>
      </c>
      <c r="C497">
        <v>27.55</v>
      </c>
      <c r="D497">
        <v>25.96</v>
      </c>
      <c r="E497">
        <v>26.13</v>
      </c>
      <c r="F497">
        <v>77381900</v>
      </c>
      <c r="G497">
        <v>19.559999999999999</v>
      </c>
      <c r="I497" s="5">
        <v>38103</v>
      </c>
      <c r="J497">
        <v>27.58</v>
      </c>
      <c r="K497">
        <v>27.64</v>
      </c>
      <c r="L497">
        <v>25.49</v>
      </c>
      <c r="M497">
        <v>25.78</v>
      </c>
      <c r="N497">
        <v>11953200</v>
      </c>
      <c r="O497">
        <v>12.54</v>
      </c>
      <c r="Q497" s="5">
        <v>38103</v>
      </c>
      <c r="R497">
        <v>114.5</v>
      </c>
      <c r="S497">
        <v>115.12</v>
      </c>
      <c r="T497">
        <v>110.9</v>
      </c>
      <c r="U497">
        <v>110.96</v>
      </c>
      <c r="V497">
        <v>49507100</v>
      </c>
      <c r="W497">
        <v>91.49</v>
      </c>
    </row>
    <row r="498" spans="1:23" x14ac:dyDescent="0.3">
      <c r="A498" s="5">
        <v>38096</v>
      </c>
      <c r="B498">
        <v>25.08</v>
      </c>
      <c r="C498">
        <v>27.72</v>
      </c>
      <c r="D498">
        <v>25.06</v>
      </c>
      <c r="E498">
        <v>27.54</v>
      </c>
      <c r="F498">
        <v>102244600</v>
      </c>
      <c r="G498">
        <v>20.61</v>
      </c>
      <c r="I498" s="5">
        <v>38096</v>
      </c>
      <c r="J498">
        <v>28.12</v>
      </c>
      <c r="K498">
        <v>28.75</v>
      </c>
      <c r="L498">
        <v>27.05</v>
      </c>
      <c r="M498">
        <v>27.7</v>
      </c>
      <c r="N498">
        <v>14665400</v>
      </c>
      <c r="O498">
        <v>13.47</v>
      </c>
      <c r="Q498" s="5">
        <v>38096</v>
      </c>
      <c r="R498">
        <v>113.55</v>
      </c>
      <c r="S498">
        <v>114.67</v>
      </c>
      <c r="T498">
        <v>111.78</v>
      </c>
      <c r="U498">
        <v>114.36</v>
      </c>
      <c r="V498">
        <v>44644300</v>
      </c>
      <c r="W498">
        <v>94.29</v>
      </c>
    </row>
    <row r="499" spans="1:23" x14ac:dyDescent="0.3">
      <c r="A499" s="5">
        <v>38089</v>
      </c>
      <c r="B499">
        <v>25.48</v>
      </c>
      <c r="C499">
        <v>25.77</v>
      </c>
      <c r="D499">
        <v>25.1</v>
      </c>
      <c r="E499">
        <v>25.16</v>
      </c>
      <c r="F499">
        <v>56472600</v>
      </c>
      <c r="G499">
        <v>18.829999999999998</v>
      </c>
      <c r="I499" s="5">
        <v>38089</v>
      </c>
      <c r="J499">
        <v>27.5</v>
      </c>
      <c r="K499">
        <v>29.58</v>
      </c>
      <c r="L499">
        <v>26.31</v>
      </c>
      <c r="M499">
        <v>29.18</v>
      </c>
      <c r="N499">
        <v>24793200</v>
      </c>
      <c r="O499">
        <v>14.19</v>
      </c>
      <c r="Q499" s="5">
        <v>38089</v>
      </c>
      <c r="R499">
        <v>114.58</v>
      </c>
      <c r="S499">
        <v>115.3</v>
      </c>
      <c r="T499">
        <v>112.36</v>
      </c>
      <c r="U499">
        <v>113.83</v>
      </c>
      <c r="V499">
        <v>50055900</v>
      </c>
      <c r="W499">
        <v>93.86</v>
      </c>
    </row>
    <row r="500" spans="1:23" x14ac:dyDescent="0.3">
      <c r="A500" s="5">
        <v>38082</v>
      </c>
      <c r="B500">
        <v>25.81</v>
      </c>
      <c r="C500">
        <v>25.98</v>
      </c>
      <c r="D500">
        <v>25.35</v>
      </c>
      <c r="E500">
        <v>25.48</v>
      </c>
      <c r="F500">
        <v>52838900</v>
      </c>
      <c r="G500">
        <v>19.07</v>
      </c>
      <c r="I500" s="5">
        <v>38082</v>
      </c>
      <c r="J500">
        <v>27.48</v>
      </c>
      <c r="K500">
        <v>28.37</v>
      </c>
      <c r="L500">
        <v>26.92</v>
      </c>
      <c r="M500">
        <v>27.53</v>
      </c>
      <c r="N500">
        <v>10175900</v>
      </c>
      <c r="O500">
        <v>13.39</v>
      </c>
      <c r="Q500" s="5">
        <v>38082</v>
      </c>
      <c r="R500">
        <v>114.46</v>
      </c>
      <c r="S500">
        <v>115.41</v>
      </c>
      <c r="T500">
        <v>113.74</v>
      </c>
      <c r="U500">
        <v>114.37</v>
      </c>
      <c r="V500">
        <v>37873200</v>
      </c>
      <c r="W500">
        <v>94.3</v>
      </c>
    </row>
    <row r="501" spans="1:23" x14ac:dyDescent="0.3">
      <c r="A501" s="5">
        <v>38075</v>
      </c>
      <c r="B501">
        <v>25.25</v>
      </c>
      <c r="C501">
        <v>25.9</v>
      </c>
      <c r="D501">
        <v>24.85</v>
      </c>
      <c r="E501">
        <v>25.85</v>
      </c>
      <c r="F501">
        <v>69704100</v>
      </c>
      <c r="G501">
        <v>19.350000000000001</v>
      </c>
      <c r="I501" s="5">
        <v>38075</v>
      </c>
      <c r="J501">
        <v>27.37</v>
      </c>
      <c r="K501">
        <v>27.99</v>
      </c>
      <c r="L501">
        <v>26.62</v>
      </c>
      <c r="M501">
        <v>27.5</v>
      </c>
      <c r="N501">
        <v>12099900</v>
      </c>
      <c r="O501">
        <v>13.37</v>
      </c>
      <c r="Q501" s="5">
        <v>38075</v>
      </c>
      <c r="R501">
        <v>111.63</v>
      </c>
      <c r="S501">
        <v>114.84</v>
      </c>
      <c r="T501">
        <v>111.58</v>
      </c>
      <c r="U501">
        <v>114.64</v>
      </c>
      <c r="V501">
        <v>45556500</v>
      </c>
      <c r="W501">
        <v>94.52</v>
      </c>
    </row>
    <row r="502" spans="1:23" x14ac:dyDescent="0.3">
      <c r="A502" s="5">
        <v>38068</v>
      </c>
      <c r="B502">
        <v>24.48</v>
      </c>
      <c r="C502">
        <v>25.51</v>
      </c>
      <c r="D502">
        <v>24.01</v>
      </c>
      <c r="E502">
        <v>25.03</v>
      </c>
      <c r="F502">
        <v>92829800</v>
      </c>
      <c r="G502">
        <v>18.73</v>
      </c>
      <c r="I502" s="5">
        <v>38068</v>
      </c>
      <c r="J502">
        <v>25.37</v>
      </c>
      <c r="K502">
        <v>27.36</v>
      </c>
      <c r="L502">
        <v>25.22</v>
      </c>
      <c r="M502">
        <v>27.04</v>
      </c>
      <c r="N502">
        <v>15850700</v>
      </c>
      <c r="O502">
        <v>13.15</v>
      </c>
      <c r="Q502" s="5">
        <v>38068</v>
      </c>
      <c r="R502">
        <v>110.54</v>
      </c>
      <c r="S502">
        <v>111.79</v>
      </c>
      <c r="T502">
        <v>108.85</v>
      </c>
      <c r="U502">
        <v>111.03</v>
      </c>
      <c r="V502">
        <v>51139900</v>
      </c>
      <c r="W502">
        <v>91.55</v>
      </c>
    </row>
    <row r="503" spans="1:23" x14ac:dyDescent="0.3">
      <c r="A503" s="5">
        <v>38061</v>
      </c>
      <c r="B503">
        <v>25.3</v>
      </c>
      <c r="C503">
        <v>25.46</v>
      </c>
      <c r="D503">
        <v>24.56</v>
      </c>
      <c r="E503">
        <v>24.63</v>
      </c>
      <c r="F503">
        <v>80008600</v>
      </c>
      <c r="G503">
        <v>18.43</v>
      </c>
      <c r="I503" s="5">
        <v>38061</v>
      </c>
      <c r="J503">
        <v>27.03</v>
      </c>
      <c r="K503">
        <v>27.35</v>
      </c>
      <c r="L503">
        <v>25.39</v>
      </c>
      <c r="M503">
        <v>25.86</v>
      </c>
      <c r="N503">
        <v>15916000</v>
      </c>
      <c r="O503">
        <v>12.58</v>
      </c>
      <c r="Q503" s="5">
        <v>38061</v>
      </c>
      <c r="R503">
        <v>112.27</v>
      </c>
      <c r="S503">
        <v>113.27</v>
      </c>
      <c r="T503">
        <v>110.84</v>
      </c>
      <c r="U503">
        <v>111.06</v>
      </c>
      <c r="V503">
        <v>53553500</v>
      </c>
      <c r="W503">
        <v>91.57</v>
      </c>
    </row>
    <row r="504" spans="1:23" x14ac:dyDescent="0.3">
      <c r="A504" s="5">
        <v>38054</v>
      </c>
      <c r="B504">
        <v>26.31</v>
      </c>
      <c r="C504">
        <v>26.35</v>
      </c>
      <c r="D504">
        <v>25.07</v>
      </c>
      <c r="E504">
        <v>25.38</v>
      </c>
      <c r="F504">
        <v>76061700</v>
      </c>
      <c r="G504">
        <v>18.989999999999998</v>
      </c>
      <c r="I504" s="5">
        <v>38054</v>
      </c>
      <c r="J504">
        <v>26.62</v>
      </c>
      <c r="K504">
        <v>28.14</v>
      </c>
      <c r="L504">
        <v>25.75</v>
      </c>
      <c r="M504">
        <v>27.56</v>
      </c>
      <c r="N504">
        <v>21951900</v>
      </c>
      <c r="O504">
        <v>13.4</v>
      </c>
      <c r="Q504" s="5">
        <v>38054</v>
      </c>
      <c r="R504">
        <v>116.34</v>
      </c>
      <c r="S504">
        <v>116.62</v>
      </c>
      <c r="T504">
        <v>111.1</v>
      </c>
      <c r="U504">
        <v>112.58</v>
      </c>
      <c r="V504">
        <v>57969300</v>
      </c>
      <c r="W504">
        <v>92.5</v>
      </c>
    </row>
    <row r="505" spans="1:23" x14ac:dyDescent="0.3">
      <c r="A505" s="5">
        <v>38047</v>
      </c>
      <c r="B505">
        <v>26.63</v>
      </c>
      <c r="C505">
        <v>26.72</v>
      </c>
      <c r="D505">
        <v>26.2</v>
      </c>
      <c r="E505">
        <v>26.35</v>
      </c>
      <c r="F505">
        <v>55423000</v>
      </c>
      <c r="G505">
        <v>19.72</v>
      </c>
      <c r="I505" s="5">
        <v>38047</v>
      </c>
      <c r="J505">
        <v>24.1</v>
      </c>
      <c r="K505">
        <v>27.49</v>
      </c>
      <c r="L505">
        <v>23.6</v>
      </c>
      <c r="M505">
        <v>26.74</v>
      </c>
      <c r="N505">
        <v>21459400</v>
      </c>
      <c r="O505">
        <v>13</v>
      </c>
      <c r="Q505" s="5">
        <v>38047</v>
      </c>
      <c r="R505">
        <v>115.43</v>
      </c>
      <c r="S505">
        <v>116.97</v>
      </c>
      <c r="T505">
        <v>114.92</v>
      </c>
      <c r="U505">
        <v>116.38</v>
      </c>
      <c r="V505">
        <v>35999800</v>
      </c>
      <c r="W505">
        <v>95.62</v>
      </c>
    </row>
    <row r="506" spans="1:23" x14ac:dyDescent="0.3">
      <c r="A506" s="5">
        <v>38040</v>
      </c>
      <c r="B506">
        <v>26.73</v>
      </c>
      <c r="C506">
        <v>26.99</v>
      </c>
      <c r="D506">
        <v>26.35</v>
      </c>
      <c r="E506">
        <v>26.53</v>
      </c>
      <c r="F506">
        <v>58965600</v>
      </c>
      <c r="G506">
        <v>19.850000000000001</v>
      </c>
      <c r="I506" s="5">
        <v>38040</v>
      </c>
      <c r="J506">
        <v>22.34</v>
      </c>
      <c r="K506">
        <v>24.02</v>
      </c>
      <c r="L506">
        <v>21.89</v>
      </c>
      <c r="M506">
        <v>23.92</v>
      </c>
      <c r="N506">
        <v>9976100</v>
      </c>
      <c r="O506">
        <v>11.63</v>
      </c>
      <c r="Q506" s="5">
        <v>38040</v>
      </c>
      <c r="R506">
        <v>115.22</v>
      </c>
      <c r="S506">
        <v>115.74</v>
      </c>
      <c r="T506">
        <v>113.03</v>
      </c>
      <c r="U506">
        <v>115.02</v>
      </c>
      <c r="V506">
        <v>36103700</v>
      </c>
      <c r="W506">
        <v>94.51</v>
      </c>
    </row>
    <row r="507" spans="1:23" x14ac:dyDescent="0.3">
      <c r="A507" s="5">
        <v>38034</v>
      </c>
      <c r="B507">
        <v>26.72</v>
      </c>
      <c r="C507">
        <v>27.11</v>
      </c>
      <c r="D507">
        <v>26.43</v>
      </c>
      <c r="E507">
        <v>26.57</v>
      </c>
      <c r="F507">
        <v>53368500</v>
      </c>
      <c r="G507">
        <v>19.88</v>
      </c>
      <c r="I507" s="5">
        <v>38034</v>
      </c>
      <c r="J507">
        <v>23.1</v>
      </c>
      <c r="K507">
        <v>23.64</v>
      </c>
      <c r="L507">
        <v>22.21</v>
      </c>
      <c r="M507">
        <v>22.4</v>
      </c>
      <c r="N507">
        <v>8154200</v>
      </c>
      <c r="O507">
        <v>10.89</v>
      </c>
      <c r="Q507" s="5">
        <v>38034</v>
      </c>
      <c r="R507">
        <v>115.85</v>
      </c>
      <c r="S507">
        <v>116.6</v>
      </c>
      <c r="T507">
        <v>114.32</v>
      </c>
      <c r="U507">
        <v>114.88</v>
      </c>
      <c r="V507">
        <v>37619300</v>
      </c>
      <c r="W507">
        <v>94.39</v>
      </c>
    </row>
    <row r="508" spans="1:23" x14ac:dyDescent="0.3">
      <c r="A508" s="5">
        <v>38026</v>
      </c>
      <c r="B508">
        <v>27.19</v>
      </c>
      <c r="C508">
        <v>27.23</v>
      </c>
      <c r="D508">
        <v>26.5</v>
      </c>
      <c r="E508">
        <v>26.59</v>
      </c>
      <c r="F508">
        <v>49898500</v>
      </c>
      <c r="G508">
        <v>19.899999999999999</v>
      </c>
      <c r="I508" s="5">
        <v>38026</v>
      </c>
      <c r="J508">
        <v>22.62</v>
      </c>
      <c r="K508">
        <v>24.1</v>
      </c>
      <c r="L508">
        <v>22.44</v>
      </c>
      <c r="M508">
        <v>23</v>
      </c>
      <c r="N508">
        <v>9229400</v>
      </c>
      <c r="O508">
        <v>11.18</v>
      </c>
      <c r="Q508" s="5">
        <v>38026</v>
      </c>
      <c r="R508">
        <v>114.67</v>
      </c>
      <c r="S508">
        <v>116.39</v>
      </c>
      <c r="T508">
        <v>114.17</v>
      </c>
      <c r="U508">
        <v>115.13</v>
      </c>
      <c r="V508">
        <v>33655900</v>
      </c>
      <c r="W508">
        <v>94.6</v>
      </c>
    </row>
    <row r="509" spans="1:23" x14ac:dyDescent="0.3">
      <c r="A509" s="5">
        <v>38019</v>
      </c>
      <c r="B509">
        <v>27.61</v>
      </c>
      <c r="C509">
        <v>27.8</v>
      </c>
      <c r="D509">
        <v>26.83</v>
      </c>
      <c r="E509">
        <v>27.08</v>
      </c>
      <c r="F509">
        <v>54854100</v>
      </c>
      <c r="G509">
        <v>20.27</v>
      </c>
      <c r="I509" s="5">
        <v>38019</v>
      </c>
      <c r="J509">
        <v>22.46</v>
      </c>
      <c r="K509">
        <v>22.91</v>
      </c>
      <c r="L509">
        <v>21.7</v>
      </c>
      <c r="M509">
        <v>22.71</v>
      </c>
      <c r="N509">
        <v>9428400</v>
      </c>
      <c r="O509">
        <v>11.04</v>
      </c>
      <c r="Q509" s="5">
        <v>38019</v>
      </c>
      <c r="R509">
        <v>113.7</v>
      </c>
      <c r="S509">
        <v>114.7</v>
      </c>
      <c r="T509">
        <v>112.78</v>
      </c>
      <c r="U509">
        <v>114.45</v>
      </c>
      <c r="V509">
        <v>35540200</v>
      </c>
      <c r="W509">
        <v>94.04</v>
      </c>
    </row>
    <row r="510" spans="1:23" x14ac:dyDescent="0.3">
      <c r="A510" s="5">
        <v>38012</v>
      </c>
      <c r="B510">
        <v>28.49</v>
      </c>
      <c r="C510">
        <v>28.83</v>
      </c>
      <c r="D510">
        <v>27.47</v>
      </c>
      <c r="E510">
        <v>27.65</v>
      </c>
      <c r="F510">
        <v>59421700</v>
      </c>
      <c r="G510">
        <v>20.69</v>
      </c>
      <c r="I510" s="5">
        <v>38012</v>
      </c>
      <c r="J510">
        <v>22.46</v>
      </c>
      <c r="K510">
        <v>23.38</v>
      </c>
      <c r="L510">
        <v>22.19</v>
      </c>
      <c r="M510">
        <v>22.56</v>
      </c>
      <c r="N510">
        <v>8941000</v>
      </c>
      <c r="O510">
        <v>10.97</v>
      </c>
      <c r="Q510" s="5">
        <v>38012</v>
      </c>
      <c r="R510">
        <v>114.39</v>
      </c>
      <c r="S510">
        <v>116.5</v>
      </c>
      <c r="T510">
        <v>112.56</v>
      </c>
      <c r="U510">
        <v>113.48</v>
      </c>
      <c r="V510">
        <v>41901200</v>
      </c>
      <c r="W510">
        <v>93.24</v>
      </c>
    </row>
    <row r="511" spans="1:23" x14ac:dyDescent="0.3">
      <c r="A511" s="5">
        <v>38006</v>
      </c>
      <c r="B511">
        <v>27.98</v>
      </c>
      <c r="C511">
        <v>28.76</v>
      </c>
      <c r="D511">
        <v>27.85</v>
      </c>
      <c r="E511">
        <v>28.48</v>
      </c>
      <c r="F511">
        <v>80580800</v>
      </c>
      <c r="G511">
        <v>21.31</v>
      </c>
      <c r="I511" s="5">
        <v>38006</v>
      </c>
      <c r="J511">
        <v>22.67</v>
      </c>
      <c r="K511">
        <v>22.97</v>
      </c>
      <c r="L511">
        <v>22.18</v>
      </c>
      <c r="M511">
        <v>22.56</v>
      </c>
      <c r="N511">
        <v>8703400</v>
      </c>
      <c r="O511">
        <v>10.97</v>
      </c>
      <c r="Q511" s="5">
        <v>38006</v>
      </c>
      <c r="R511">
        <v>114.53</v>
      </c>
      <c r="S511">
        <v>115.38</v>
      </c>
      <c r="T511">
        <v>113.72</v>
      </c>
      <c r="U511">
        <v>114.43</v>
      </c>
      <c r="V511">
        <v>33680400</v>
      </c>
      <c r="W511">
        <v>94.02</v>
      </c>
    </row>
    <row r="512" spans="1:23" x14ac:dyDescent="0.3">
      <c r="A512" s="5">
        <v>37998</v>
      </c>
      <c r="B512">
        <v>27.67</v>
      </c>
      <c r="C512">
        <v>27.88</v>
      </c>
      <c r="D512">
        <v>27.26</v>
      </c>
      <c r="E512">
        <v>27.81</v>
      </c>
      <c r="F512">
        <v>54759100</v>
      </c>
      <c r="G512">
        <v>20.81</v>
      </c>
      <c r="I512" s="5">
        <v>37998</v>
      </c>
      <c r="J512">
        <v>23.25</v>
      </c>
      <c r="K512">
        <v>24.84</v>
      </c>
      <c r="L512">
        <v>22.5</v>
      </c>
      <c r="M512">
        <v>22.72</v>
      </c>
      <c r="N512">
        <v>22697400</v>
      </c>
      <c r="O512">
        <v>11.05</v>
      </c>
      <c r="Q512" s="5">
        <v>37998</v>
      </c>
      <c r="R512">
        <v>112.55</v>
      </c>
      <c r="S512">
        <v>114.31</v>
      </c>
      <c r="T512">
        <v>111.76</v>
      </c>
      <c r="U512">
        <v>114.23</v>
      </c>
      <c r="V512">
        <v>37249600</v>
      </c>
      <c r="W512">
        <v>93.86</v>
      </c>
    </row>
    <row r="513" spans="1:23" x14ac:dyDescent="0.3">
      <c r="A513" s="5">
        <v>37991</v>
      </c>
      <c r="B513">
        <v>27.73</v>
      </c>
      <c r="C513">
        <v>28.48</v>
      </c>
      <c r="D513">
        <v>27.59</v>
      </c>
      <c r="E513">
        <v>27.66</v>
      </c>
      <c r="F513">
        <v>58894600</v>
      </c>
      <c r="G513">
        <v>20.7</v>
      </c>
      <c r="I513" s="5">
        <v>37991</v>
      </c>
      <c r="J513">
        <v>21.42</v>
      </c>
      <c r="K513">
        <v>24.13</v>
      </c>
      <c r="L513">
        <v>21.42</v>
      </c>
      <c r="M513">
        <v>23</v>
      </c>
      <c r="N513">
        <v>16992800</v>
      </c>
      <c r="O513">
        <v>11.18</v>
      </c>
      <c r="Q513" s="5">
        <v>37991</v>
      </c>
      <c r="R513">
        <v>111.69</v>
      </c>
      <c r="S513">
        <v>113.5</v>
      </c>
      <c r="T513">
        <v>111.59</v>
      </c>
      <c r="U513">
        <v>112.39</v>
      </c>
      <c r="V513">
        <v>33825100</v>
      </c>
      <c r="W513">
        <v>92.34</v>
      </c>
    </row>
    <row r="514" spans="1:23" x14ac:dyDescent="0.3">
      <c r="A514" s="5">
        <v>37984</v>
      </c>
      <c r="B514">
        <v>27.21</v>
      </c>
      <c r="C514">
        <v>27.77</v>
      </c>
      <c r="D514">
        <v>27.16</v>
      </c>
      <c r="E514">
        <v>27.45</v>
      </c>
      <c r="F514">
        <v>40379900</v>
      </c>
      <c r="G514">
        <v>20.54</v>
      </c>
      <c r="I514" s="5">
        <v>37984</v>
      </c>
      <c r="J514">
        <v>20.91</v>
      </c>
      <c r="K514">
        <v>21.75</v>
      </c>
      <c r="L514">
        <v>20.86</v>
      </c>
      <c r="M514">
        <v>21.28</v>
      </c>
      <c r="N514">
        <v>6762500</v>
      </c>
      <c r="O514">
        <v>10.35</v>
      </c>
      <c r="Q514" s="5">
        <v>37984</v>
      </c>
      <c r="R514">
        <v>110.1</v>
      </c>
      <c r="S514">
        <v>112.19</v>
      </c>
      <c r="T514">
        <v>109.78</v>
      </c>
      <c r="U514">
        <v>111.23</v>
      </c>
      <c r="V514">
        <v>27904300</v>
      </c>
      <c r="W514">
        <v>91.39</v>
      </c>
    </row>
    <row r="515" spans="1:23" x14ac:dyDescent="0.3">
      <c r="A515" s="5">
        <v>37977</v>
      </c>
      <c r="B515">
        <v>27.16</v>
      </c>
      <c r="C515">
        <v>27.43</v>
      </c>
      <c r="D515">
        <v>26.97</v>
      </c>
      <c r="E515">
        <v>27.21</v>
      </c>
      <c r="F515">
        <v>28876200</v>
      </c>
      <c r="G515">
        <v>20.36</v>
      </c>
      <c r="I515" s="5">
        <v>37977</v>
      </c>
      <c r="J515">
        <v>19.649999999999999</v>
      </c>
      <c r="K515">
        <v>20.91</v>
      </c>
      <c r="L515">
        <v>19.25</v>
      </c>
      <c r="M515">
        <v>20.78</v>
      </c>
      <c r="N515">
        <v>8631500</v>
      </c>
      <c r="O515">
        <v>10.1</v>
      </c>
      <c r="Q515" s="5">
        <v>37977</v>
      </c>
      <c r="R515">
        <v>108.79</v>
      </c>
      <c r="S515">
        <v>110.08</v>
      </c>
      <c r="T515">
        <v>108.78</v>
      </c>
      <c r="U515">
        <v>109.7</v>
      </c>
      <c r="V515">
        <v>17179100</v>
      </c>
      <c r="W515">
        <v>90.13</v>
      </c>
    </row>
    <row r="516" spans="1:23" x14ac:dyDescent="0.3">
      <c r="A516" s="5">
        <v>37970</v>
      </c>
      <c r="B516">
        <v>27.05</v>
      </c>
      <c r="C516">
        <v>27.55</v>
      </c>
      <c r="D516">
        <v>26.68</v>
      </c>
      <c r="E516">
        <v>27.36</v>
      </c>
      <c r="F516">
        <v>70917000</v>
      </c>
      <c r="G516">
        <v>20.48</v>
      </c>
      <c r="I516" s="5">
        <v>37970</v>
      </c>
      <c r="J516">
        <v>21.49</v>
      </c>
      <c r="K516">
        <v>21.49</v>
      </c>
      <c r="L516">
        <v>19.62</v>
      </c>
      <c r="M516">
        <v>19.7</v>
      </c>
      <c r="N516">
        <v>13011400</v>
      </c>
      <c r="O516">
        <v>9.58</v>
      </c>
      <c r="Q516" s="5">
        <v>37970</v>
      </c>
      <c r="R516">
        <v>109.17</v>
      </c>
      <c r="S516">
        <v>109.73</v>
      </c>
      <c r="T516">
        <v>107.48</v>
      </c>
      <c r="U516">
        <v>108.9</v>
      </c>
      <c r="V516">
        <v>33120900</v>
      </c>
      <c r="W516">
        <v>89.48</v>
      </c>
    </row>
    <row r="517" spans="1:23" x14ac:dyDescent="0.3">
      <c r="A517" s="5">
        <v>37963</v>
      </c>
      <c r="B517">
        <v>26.12</v>
      </c>
      <c r="C517">
        <v>26.81</v>
      </c>
      <c r="D517">
        <v>25.81</v>
      </c>
      <c r="E517">
        <v>26.65</v>
      </c>
      <c r="F517">
        <v>85073500</v>
      </c>
      <c r="G517">
        <v>19.940000000000001</v>
      </c>
      <c r="I517" s="5">
        <v>37963</v>
      </c>
      <c r="J517">
        <v>20.78</v>
      </c>
      <c r="K517">
        <v>21.34</v>
      </c>
      <c r="L517">
        <v>19.96</v>
      </c>
      <c r="M517">
        <v>20.89</v>
      </c>
      <c r="N517">
        <v>6646600</v>
      </c>
      <c r="O517">
        <v>10.16</v>
      </c>
      <c r="Q517" s="5">
        <v>37963</v>
      </c>
      <c r="R517">
        <v>106.74</v>
      </c>
      <c r="S517">
        <v>108.2</v>
      </c>
      <c r="T517">
        <v>105.96</v>
      </c>
      <c r="U517">
        <v>108.14</v>
      </c>
      <c r="V517">
        <v>38488100</v>
      </c>
      <c r="W517">
        <v>88.44</v>
      </c>
    </row>
    <row r="518" spans="1:23" x14ac:dyDescent="0.3">
      <c r="A518" s="5">
        <v>37956</v>
      </c>
      <c r="B518">
        <v>25.9</v>
      </c>
      <c r="C518">
        <v>26.48</v>
      </c>
      <c r="D518">
        <v>25.5</v>
      </c>
      <c r="E518">
        <v>25.98</v>
      </c>
      <c r="F518">
        <v>92794200</v>
      </c>
      <c r="G518">
        <v>19.440000000000001</v>
      </c>
      <c r="I518" s="5">
        <v>37956</v>
      </c>
      <c r="J518">
        <v>21.04</v>
      </c>
      <c r="K518">
        <v>21.9</v>
      </c>
      <c r="L518">
        <v>20.73</v>
      </c>
      <c r="M518">
        <v>20.85</v>
      </c>
      <c r="N518">
        <v>8016000</v>
      </c>
      <c r="O518">
        <v>10.14</v>
      </c>
      <c r="Q518" s="5">
        <v>37956</v>
      </c>
      <c r="R518">
        <v>106.85</v>
      </c>
      <c r="S518">
        <v>108.08</v>
      </c>
      <c r="T518">
        <v>106.62</v>
      </c>
      <c r="U518">
        <v>106.85</v>
      </c>
      <c r="V518">
        <v>35608700</v>
      </c>
      <c r="W518">
        <v>87.38</v>
      </c>
    </row>
    <row r="519" spans="1:23" x14ac:dyDescent="0.3">
      <c r="A519" s="5">
        <v>37949</v>
      </c>
      <c r="B519">
        <v>25.33</v>
      </c>
      <c r="C519">
        <v>25.95</v>
      </c>
      <c r="D519">
        <v>25.28</v>
      </c>
      <c r="E519">
        <v>25.71</v>
      </c>
      <c r="F519">
        <v>72072100</v>
      </c>
      <c r="G519">
        <v>19.239999999999998</v>
      </c>
      <c r="I519" s="5">
        <v>37949</v>
      </c>
      <c r="J519">
        <v>20.5</v>
      </c>
      <c r="K519">
        <v>21.27</v>
      </c>
      <c r="L519">
        <v>20.25</v>
      </c>
      <c r="M519">
        <v>20.91</v>
      </c>
      <c r="N519">
        <v>8675900</v>
      </c>
      <c r="O519">
        <v>10.17</v>
      </c>
      <c r="Q519" s="5">
        <v>37949</v>
      </c>
      <c r="R519">
        <v>104.69</v>
      </c>
      <c r="S519">
        <v>106.66</v>
      </c>
      <c r="T519">
        <v>104.68</v>
      </c>
      <c r="U519">
        <v>106.45</v>
      </c>
      <c r="V519">
        <v>27511800</v>
      </c>
      <c r="W519">
        <v>87.05</v>
      </c>
    </row>
    <row r="520" spans="1:23" x14ac:dyDescent="0.3">
      <c r="A520" s="5">
        <v>37942</v>
      </c>
      <c r="B520">
        <v>25.39</v>
      </c>
      <c r="C520">
        <v>25.84</v>
      </c>
      <c r="D520">
        <v>24.84</v>
      </c>
      <c r="E520">
        <v>25.11</v>
      </c>
      <c r="F520">
        <v>93436000</v>
      </c>
      <c r="G520">
        <v>18.79</v>
      </c>
      <c r="I520" s="5">
        <v>37942</v>
      </c>
      <c r="J520">
        <v>21.35</v>
      </c>
      <c r="K520">
        <v>21.37</v>
      </c>
      <c r="L520">
        <v>19.850000000000001</v>
      </c>
      <c r="M520">
        <v>20.28</v>
      </c>
      <c r="N520">
        <v>9439000</v>
      </c>
      <c r="O520">
        <v>9.86</v>
      </c>
      <c r="Q520" s="5">
        <v>37942</v>
      </c>
      <c r="R520">
        <v>104.91</v>
      </c>
      <c r="S520">
        <v>105.45</v>
      </c>
      <c r="T520">
        <v>103.62</v>
      </c>
      <c r="U520">
        <v>104.21</v>
      </c>
      <c r="V520">
        <v>39791700</v>
      </c>
      <c r="W520">
        <v>85.22</v>
      </c>
    </row>
    <row r="521" spans="1:23" x14ac:dyDescent="0.3">
      <c r="A521" s="5">
        <v>37935</v>
      </c>
      <c r="B521">
        <v>26.12</v>
      </c>
      <c r="C521">
        <v>26.23</v>
      </c>
      <c r="D521">
        <v>25.44</v>
      </c>
      <c r="E521">
        <v>25.5</v>
      </c>
      <c r="F521">
        <v>71508600</v>
      </c>
      <c r="G521">
        <v>19.079999999999998</v>
      </c>
      <c r="I521" s="5">
        <v>37935</v>
      </c>
      <c r="J521">
        <v>22.45</v>
      </c>
      <c r="K521">
        <v>22.72</v>
      </c>
      <c r="L521">
        <v>21.28</v>
      </c>
      <c r="M521">
        <v>21.46</v>
      </c>
      <c r="N521">
        <v>8565500</v>
      </c>
      <c r="O521">
        <v>10.44</v>
      </c>
      <c r="Q521" s="5">
        <v>37935</v>
      </c>
      <c r="R521">
        <v>105.74</v>
      </c>
      <c r="S521">
        <v>106.95</v>
      </c>
      <c r="T521">
        <v>104.8</v>
      </c>
      <c r="U521">
        <v>105.46</v>
      </c>
      <c r="V521">
        <v>31792500</v>
      </c>
      <c r="W521">
        <v>86.24</v>
      </c>
    </row>
    <row r="522" spans="1:23" x14ac:dyDescent="0.3">
      <c r="A522" s="5">
        <v>37928</v>
      </c>
      <c r="B522">
        <v>26.35</v>
      </c>
      <c r="C522">
        <v>26.75</v>
      </c>
      <c r="D522">
        <v>26</v>
      </c>
      <c r="E522">
        <v>26.1</v>
      </c>
      <c r="F522">
        <v>65864900</v>
      </c>
      <c r="G522">
        <v>19.53</v>
      </c>
      <c r="I522" s="5">
        <v>37928</v>
      </c>
      <c r="J522">
        <v>22.83</v>
      </c>
      <c r="K522">
        <v>23.3</v>
      </c>
      <c r="L522">
        <v>22.45</v>
      </c>
      <c r="M522">
        <v>22.5</v>
      </c>
      <c r="N522">
        <v>10584000</v>
      </c>
      <c r="O522">
        <v>10.94</v>
      </c>
      <c r="Q522" s="5">
        <v>37928</v>
      </c>
      <c r="R522">
        <v>105.75</v>
      </c>
      <c r="S522">
        <v>106.72</v>
      </c>
      <c r="T522">
        <v>104.9</v>
      </c>
      <c r="U522">
        <v>105.61</v>
      </c>
      <c r="V522">
        <v>32537000</v>
      </c>
      <c r="W522">
        <v>86.37</v>
      </c>
    </row>
    <row r="523" spans="1:23" x14ac:dyDescent="0.3">
      <c r="A523" s="5">
        <v>37921</v>
      </c>
      <c r="B523">
        <v>26.91</v>
      </c>
      <c r="C523">
        <v>27.25</v>
      </c>
      <c r="D523">
        <v>25.91</v>
      </c>
      <c r="E523">
        <v>26.14</v>
      </c>
      <c r="F523">
        <v>75855200</v>
      </c>
      <c r="G523">
        <v>19.559999999999999</v>
      </c>
      <c r="I523" s="5">
        <v>37921</v>
      </c>
      <c r="J523">
        <v>22.75</v>
      </c>
      <c r="K523">
        <v>24</v>
      </c>
      <c r="L523">
        <v>22.4</v>
      </c>
      <c r="M523">
        <v>22.89</v>
      </c>
      <c r="N523">
        <v>8282200</v>
      </c>
      <c r="O523">
        <v>11.13</v>
      </c>
      <c r="Q523" s="5">
        <v>37921</v>
      </c>
      <c r="R523">
        <v>103.74</v>
      </c>
      <c r="S523">
        <v>105.97</v>
      </c>
      <c r="T523">
        <v>103.27</v>
      </c>
      <c r="U523">
        <v>105.3</v>
      </c>
      <c r="V523">
        <v>32651300</v>
      </c>
      <c r="W523">
        <v>86.11</v>
      </c>
    </row>
    <row r="524" spans="1:23" x14ac:dyDescent="0.3">
      <c r="A524" s="5">
        <v>37914</v>
      </c>
      <c r="B524">
        <v>28.95</v>
      </c>
      <c r="C524">
        <v>29.43</v>
      </c>
      <c r="D524">
        <v>26.42</v>
      </c>
      <c r="E524">
        <v>26.61</v>
      </c>
      <c r="F524">
        <v>81935200</v>
      </c>
      <c r="G524">
        <v>19.91</v>
      </c>
      <c r="I524" s="5">
        <v>37914</v>
      </c>
      <c r="J524">
        <v>22.6</v>
      </c>
      <c r="K524">
        <v>23.4</v>
      </c>
      <c r="L524">
        <v>22.23</v>
      </c>
      <c r="M524">
        <v>22.6</v>
      </c>
      <c r="N524">
        <v>7159000</v>
      </c>
      <c r="O524">
        <v>10.99</v>
      </c>
      <c r="Q524" s="5">
        <v>37914</v>
      </c>
      <c r="R524">
        <v>104.45</v>
      </c>
      <c r="S524">
        <v>105.28</v>
      </c>
      <c r="T524">
        <v>102.18</v>
      </c>
      <c r="U524">
        <v>103.58</v>
      </c>
      <c r="V524">
        <v>37170900</v>
      </c>
      <c r="W524">
        <v>84.71</v>
      </c>
    </row>
    <row r="525" spans="1:23" x14ac:dyDescent="0.3">
      <c r="A525" s="5">
        <v>37907</v>
      </c>
      <c r="B525">
        <v>28.98</v>
      </c>
      <c r="C525">
        <v>29.31</v>
      </c>
      <c r="D525">
        <v>28.48</v>
      </c>
      <c r="E525">
        <v>28.93</v>
      </c>
      <c r="F525">
        <v>44721200</v>
      </c>
      <c r="G525">
        <v>21.65</v>
      </c>
      <c r="I525" s="5">
        <v>37907</v>
      </c>
      <c r="J525">
        <v>23.73</v>
      </c>
      <c r="K525">
        <v>25.01</v>
      </c>
      <c r="L525">
        <v>22.41</v>
      </c>
      <c r="M525">
        <v>22.75</v>
      </c>
      <c r="N525">
        <v>17863400</v>
      </c>
      <c r="O525">
        <v>11.06</v>
      </c>
      <c r="Q525" s="5">
        <v>37907</v>
      </c>
      <c r="R525">
        <v>104.71</v>
      </c>
      <c r="S525">
        <v>105.89</v>
      </c>
      <c r="T525">
        <v>103.98</v>
      </c>
      <c r="U525">
        <v>104.26</v>
      </c>
      <c r="V525">
        <v>33378800</v>
      </c>
      <c r="W525">
        <v>85.26</v>
      </c>
    </row>
    <row r="526" spans="1:23" x14ac:dyDescent="0.3">
      <c r="A526" s="5">
        <v>37900</v>
      </c>
      <c r="B526">
        <v>29.15</v>
      </c>
      <c r="C526">
        <v>29.37</v>
      </c>
      <c r="D526">
        <v>28.67</v>
      </c>
      <c r="E526">
        <v>28.91</v>
      </c>
      <c r="F526">
        <v>46730300</v>
      </c>
      <c r="G526">
        <v>21.52</v>
      </c>
      <c r="I526" s="5">
        <v>37900</v>
      </c>
      <c r="J526">
        <v>21.67</v>
      </c>
      <c r="K526">
        <v>23.81</v>
      </c>
      <c r="L526">
        <v>21.58</v>
      </c>
      <c r="M526">
        <v>23.68</v>
      </c>
      <c r="N526">
        <v>11698200</v>
      </c>
      <c r="O526">
        <v>11.52</v>
      </c>
      <c r="Q526" s="5">
        <v>37900</v>
      </c>
      <c r="R526">
        <v>103.48</v>
      </c>
      <c r="S526">
        <v>105.22</v>
      </c>
      <c r="T526">
        <v>102.91</v>
      </c>
      <c r="U526">
        <v>104.57</v>
      </c>
      <c r="V526">
        <v>31299900</v>
      </c>
      <c r="W526">
        <v>85.52</v>
      </c>
    </row>
    <row r="527" spans="1:23" x14ac:dyDescent="0.3">
      <c r="A527" s="5">
        <v>37893</v>
      </c>
      <c r="B527">
        <v>28.41</v>
      </c>
      <c r="C527">
        <v>29.46</v>
      </c>
      <c r="D527">
        <v>27.75</v>
      </c>
      <c r="E527">
        <v>29.08</v>
      </c>
      <c r="F527">
        <v>52907300</v>
      </c>
      <c r="G527">
        <v>21.64</v>
      </c>
      <c r="I527" s="5">
        <v>37893</v>
      </c>
      <c r="J527">
        <v>21.49</v>
      </c>
      <c r="K527">
        <v>21.86</v>
      </c>
      <c r="L527">
        <v>20.190000000000001</v>
      </c>
      <c r="M527">
        <v>21.69</v>
      </c>
      <c r="N527">
        <v>9935000</v>
      </c>
      <c r="O527">
        <v>10.55</v>
      </c>
      <c r="Q527" s="5">
        <v>37893</v>
      </c>
      <c r="R527">
        <v>100.3</v>
      </c>
      <c r="S527">
        <v>104.28</v>
      </c>
      <c r="T527">
        <v>99.25</v>
      </c>
      <c r="U527">
        <v>103.39</v>
      </c>
      <c r="V527">
        <v>53346400</v>
      </c>
      <c r="W527">
        <v>84.55</v>
      </c>
    </row>
    <row r="528" spans="1:23" x14ac:dyDescent="0.3">
      <c r="A528" s="5">
        <v>37886</v>
      </c>
      <c r="B528">
        <v>29.39</v>
      </c>
      <c r="C528">
        <v>30</v>
      </c>
      <c r="D528">
        <v>28.14</v>
      </c>
      <c r="E528">
        <v>28.19</v>
      </c>
      <c r="F528">
        <v>59186400</v>
      </c>
      <c r="G528">
        <v>20.98</v>
      </c>
      <c r="I528" s="5">
        <v>37886</v>
      </c>
      <c r="J528">
        <v>22.18</v>
      </c>
      <c r="K528">
        <v>22.5</v>
      </c>
      <c r="L528">
        <v>20.149999999999999</v>
      </c>
      <c r="M528">
        <v>20.69</v>
      </c>
      <c r="N528">
        <v>10965600</v>
      </c>
      <c r="O528">
        <v>10.06</v>
      </c>
      <c r="Q528" s="5">
        <v>37886</v>
      </c>
      <c r="R528">
        <v>102.85</v>
      </c>
      <c r="S528">
        <v>103.29</v>
      </c>
      <c r="T528">
        <v>99.85</v>
      </c>
      <c r="U528">
        <v>99.95</v>
      </c>
      <c r="V528">
        <v>41289800</v>
      </c>
      <c r="W528">
        <v>81.739999999999995</v>
      </c>
    </row>
    <row r="529" spans="1:23" x14ac:dyDescent="0.3">
      <c r="A529" s="5">
        <v>37879</v>
      </c>
      <c r="B529">
        <v>28.37</v>
      </c>
      <c r="C529">
        <v>29.97</v>
      </c>
      <c r="D529">
        <v>28.32</v>
      </c>
      <c r="E529">
        <v>29.96</v>
      </c>
      <c r="F529">
        <v>60083200</v>
      </c>
      <c r="G529">
        <v>22.3</v>
      </c>
      <c r="I529" s="5">
        <v>37879</v>
      </c>
      <c r="J529">
        <v>22.81</v>
      </c>
      <c r="K529">
        <v>23.05</v>
      </c>
      <c r="L529">
        <v>21.85</v>
      </c>
      <c r="M529">
        <v>22.58</v>
      </c>
      <c r="N529">
        <v>8886500</v>
      </c>
      <c r="O529">
        <v>10.98</v>
      </c>
      <c r="Q529" s="5">
        <v>37879</v>
      </c>
      <c r="R529">
        <v>102.52</v>
      </c>
      <c r="S529">
        <v>104.7</v>
      </c>
      <c r="T529">
        <v>101.95</v>
      </c>
      <c r="U529">
        <v>103.67</v>
      </c>
      <c r="V529">
        <v>31133200</v>
      </c>
      <c r="W529">
        <v>84.78</v>
      </c>
    </row>
    <row r="530" spans="1:23" x14ac:dyDescent="0.3">
      <c r="A530" s="5">
        <v>37872</v>
      </c>
      <c r="B530">
        <v>28.39</v>
      </c>
      <c r="C530">
        <v>28.92</v>
      </c>
      <c r="D530">
        <v>27.45</v>
      </c>
      <c r="E530">
        <v>28.34</v>
      </c>
      <c r="F530">
        <v>47754900</v>
      </c>
      <c r="G530">
        <v>21.09</v>
      </c>
      <c r="I530" s="5">
        <v>37872</v>
      </c>
      <c r="J530">
        <v>22.48</v>
      </c>
      <c r="K530">
        <v>23.14</v>
      </c>
      <c r="L530">
        <v>22.1</v>
      </c>
      <c r="M530">
        <v>23.1</v>
      </c>
      <c r="N530">
        <v>6901200</v>
      </c>
      <c r="O530">
        <v>11.23</v>
      </c>
      <c r="Q530" s="5">
        <v>37872</v>
      </c>
      <c r="R530">
        <v>103.04</v>
      </c>
      <c r="S530">
        <v>103.88</v>
      </c>
      <c r="T530">
        <v>101.35</v>
      </c>
      <c r="U530">
        <v>102.45</v>
      </c>
      <c r="V530">
        <v>38902400</v>
      </c>
      <c r="W530">
        <v>83.46</v>
      </c>
    </row>
    <row r="531" spans="1:23" x14ac:dyDescent="0.3">
      <c r="A531" s="5">
        <v>37866</v>
      </c>
      <c r="B531">
        <v>26.7</v>
      </c>
      <c r="C531">
        <v>28.75</v>
      </c>
      <c r="D531">
        <v>26.47</v>
      </c>
      <c r="E531">
        <v>28.38</v>
      </c>
      <c r="F531">
        <v>76868000</v>
      </c>
      <c r="G531">
        <v>21.12</v>
      </c>
      <c r="I531" s="5">
        <v>37866</v>
      </c>
      <c r="J531">
        <v>22.66</v>
      </c>
      <c r="K531">
        <v>23.32</v>
      </c>
      <c r="L531">
        <v>22.4</v>
      </c>
      <c r="M531">
        <v>22.5</v>
      </c>
      <c r="N531">
        <v>8489900</v>
      </c>
      <c r="O531">
        <v>10.94</v>
      </c>
      <c r="Q531" s="5">
        <v>37866</v>
      </c>
      <c r="R531">
        <v>101.64</v>
      </c>
      <c r="S531">
        <v>103.7</v>
      </c>
      <c r="T531">
        <v>101.05</v>
      </c>
      <c r="U531">
        <v>102.83</v>
      </c>
      <c r="V531">
        <v>38587400</v>
      </c>
      <c r="W531">
        <v>83.77</v>
      </c>
    </row>
    <row r="532" spans="1:23" x14ac:dyDescent="0.3">
      <c r="A532" s="5">
        <v>37858</v>
      </c>
      <c r="B532">
        <v>26.31</v>
      </c>
      <c r="C532">
        <v>26.67</v>
      </c>
      <c r="D532">
        <v>25.96</v>
      </c>
      <c r="E532">
        <v>26.52</v>
      </c>
      <c r="F532">
        <v>39005400</v>
      </c>
      <c r="G532">
        <v>19.739999999999998</v>
      </c>
      <c r="I532" s="5">
        <v>37858</v>
      </c>
      <c r="J532">
        <v>20.78</v>
      </c>
      <c r="K532">
        <v>22.85</v>
      </c>
      <c r="L532">
        <v>20.350000000000001</v>
      </c>
      <c r="M532">
        <v>22.61</v>
      </c>
      <c r="N532">
        <v>7937300</v>
      </c>
      <c r="O532">
        <v>10.99</v>
      </c>
      <c r="Q532" s="5">
        <v>37858</v>
      </c>
      <c r="R532">
        <v>99.71</v>
      </c>
      <c r="S532">
        <v>101.48</v>
      </c>
      <c r="T532">
        <v>98.83</v>
      </c>
      <c r="U532">
        <v>101.44</v>
      </c>
      <c r="V532">
        <v>28713400</v>
      </c>
      <c r="W532">
        <v>82.64</v>
      </c>
    </row>
    <row r="533" spans="1:23" x14ac:dyDescent="0.3">
      <c r="A533" s="5">
        <v>37851</v>
      </c>
      <c r="B533">
        <v>25.56</v>
      </c>
      <c r="C533">
        <v>26.95</v>
      </c>
      <c r="D533">
        <v>25.46</v>
      </c>
      <c r="E533">
        <v>26.22</v>
      </c>
      <c r="F533">
        <v>61031700</v>
      </c>
      <c r="G533">
        <v>19.510000000000002</v>
      </c>
      <c r="I533" s="5">
        <v>37851</v>
      </c>
      <c r="J533">
        <v>19.86</v>
      </c>
      <c r="K533">
        <v>22</v>
      </c>
      <c r="L533">
        <v>19.72</v>
      </c>
      <c r="M533">
        <v>20.88</v>
      </c>
      <c r="N533">
        <v>7894700</v>
      </c>
      <c r="O533">
        <v>10.15</v>
      </c>
      <c r="Q533" s="5">
        <v>37851</v>
      </c>
      <c r="R533">
        <v>99.93</v>
      </c>
      <c r="S533">
        <v>101.82</v>
      </c>
      <c r="T533">
        <v>99.73</v>
      </c>
      <c r="U533">
        <v>99.77</v>
      </c>
      <c r="V533">
        <v>36028200</v>
      </c>
      <c r="W533">
        <v>81.28</v>
      </c>
    </row>
    <row r="534" spans="1:23" x14ac:dyDescent="0.3">
      <c r="A534" s="5">
        <v>37844</v>
      </c>
      <c r="B534">
        <v>25.61</v>
      </c>
      <c r="C534">
        <v>25.99</v>
      </c>
      <c r="D534">
        <v>25.43</v>
      </c>
      <c r="E534">
        <v>25.54</v>
      </c>
      <c r="F534">
        <v>35845000</v>
      </c>
      <c r="G534">
        <v>19.010000000000002</v>
      </c>
      <c r="I534" s="5">
        <v>37844</v>
      </c>
      <c r="J534">
        <v>19.82</v>
      </c>
      <c r="K534">
        <v>20.34</v>
      </c>
      <c r="L534">
        <v>19.46</v>
      </c>
      <c r="M534">
        <v>19.71</v>
      </c>
      <c r="N534">
        <v>6460000</v>
      </c>
      <c r="O534">
        <v>9.58</v>
      </c>
      <c r="Q534" s="5">
        <v>37844</v>
      </c>
      <c r="R534">
        <v>98.26</v>
      </c>
      <c r="S534">
        <v>99.85</v>
      </c>
      <c r="T534">
        <v>97.84</v>
      </c>
      <c r="U534">
        <v>99.62</v>
      </c>
      <c r="V534">
        <v>32432200</v>
      </c>
      <c r="W534">
        <v>81.16</v>
      </c>
    </row>
    <row r="535" spans="1:23" x14ac:dyDescent="0.3">
      <c r="A535" s="5">
        <v>37837</v>
      </c>
      <c r="B535">
        <v>26.15</v>
      </c>
      <c r="C535">
        <v>26.54</v>
      </c>
      <c r="D535">
        <v>25.43</v>
      </c>
      <c r="E535">
        <v>25.58</v>
      </c>
      <c r="F535">
        <v>48889200</v>
      </c>
      <c r="G535">
        <v>19.04</v>
      </c>
      <c r="I535" s="5">
        <v>37837</v>
      </c>
      <c r="J535">
        <v>20.53</v>
      </c>
      <c r="K535">
        <v>21.5</v>
      </c>
      <c r="L535">
        <v>19.420000000000002</v>
      </c>
      <c r="M535">
        <v>19.64</v>
      </c>
      <c r="N535">
        <v>7407500</v>
      </c>
      <c r="O535">
        <v>9.5500000000000007</v>
      </c>
      <c r="Q535" s="5">
        <v>37837</v>
      </c>
      <c r="R535">
        <v>98.31</v>
      </c>
      <c r="S535">
        <v>99</v>
      </c>
      <c r="T535">
        <v>96.34</v>
      </c>
      <c r="U535">
        <v>98.28</v>
      </c>
      <c r="V535">
        <v>47502200</v>
      </c>
      <c r="W535">
        <v>80.06</v>
      </c>
    </row>
    <row r="536" spans="1:23" x14ac:dyDescent="0.3">
      <c r="A536" s="5">
        <v>37830</v>
      </c>
      <c r="B536">
        <v>26.94</v>
      </c>
      <c r="C536">
        <v>27</v>
      </c>
      <c r="D536">
        <v>26.12</v>
      </c>
      <c r="E536">
        <v>26.17</v>
      </c>
      <c r="F536">
        <v>52688800</v>
      </c>
      <c r="G536">
        <v>19.48</v>
      </c>
      <c r="I536" s="5">
        <v>37830</v>
      </c>
      <c r="J536">
        <v>21.5</v>
      </c>
      <c r="K536">
        <v>21.5</v>
      </c>
      <c r="L536">
        <v>20.170000000000002</v>
      </c>
      <c r="M536">
        <v>20.73</v>
      </c>
      <c r="N536">
        <v>7086700</v>
      </c>
      <c r="O536">
        <v>10.08</v>
      </c>
      <c r="Q536" s="5">
        <v>37830</v>
      </c>
      <c r="R536">
        <v>100.37</v>
      </c>
      <c r="S536">
        <v>100.98</v>
      </c>
      <c r="T536">
        <v>98.24</v>
      </c>
      <c r="U536">
        <v>98.51</v>
      </c>
      <c r="V536">
        <v>44095200</v>
      </c>
      <c r="W536">
        <v>80.25</v>
      </c>
    </row>
    <row r="537" spans="1:23" x14ac:dyDescent="0.3">
      <c r="A537" s="5">
        <v>37823</v>
      </c>
      <c r="B537">
        <v>26.87</v>
      </c>
      <c r="C537">
        <v>26.95</v>
      </c>
      <c r="D537">
        <v>25.98</v>
      </c>
      <c r="E537">
        <v>26.89</v>
      </c>
      <c r="F537">
        <v>51565900</v>
      </c>
      <c r="G537">
        <v>20.010000000000002</v>
      </c>
      <c r="I537" s="5">
        <v>37823</v>
      </c>
      <c r="J537">
        <v>20.69</v>
      </c>
      <c r="K537">
        <v>21.57</v>
      </c>
      <c r="L537">
        <v>20.3</v>
      </c>
      <c r="M537">
        <v>21.54</v>
      </c>
      <c r="N537">
        <v>6937000</v>
      </c>
      <c r="O537">
        <v>10.47</v>
      </c>
      <c r="Q537" s="5">
        <v>37823</v>
      </c>
      <c r="R537">
        <v>99.45</v>
      </c>
      <c r="S537">
        <v>100.34</v>
      </c>
      <c r="T537">
        <v>97.85</v>
      </c>
      <c r="U537">
        <v>100.23</v>
      </c>
      <c r="V537">
        <v>41233400</v>
      </c>
      <c r="W537">
        <v>81.650000000000006</v>
      </c>
    </row>
    <row r="538" spans="1:23" x14ac:dyDescent="0.3">
      <c r="A538" s="5">
        <v>37816</v>
      </c>
      <c r="B538">
        <v>27.63</v>
      </c>
      <c r="C538">
        <v>27.81</v>
      </c>
      <c r="D538">
        <v>26.54</v>
      </c>
      <c r="E538">
        <v>26.89</v>
      </c>
      <c r="F538">
        <v>60012800</v>
      </c>
      <c r="G538">
        <v>20.010000000000002</v>
      </c>
      <c r="I538" s="5">
        <v>37816</v>
      </c>
      <c r="J538">
        <v>20.010000000000002</v>
      </c>
      <c r="K538">
        <v>21.18</v>
      </c>
      <c r="L538">
        <v>19.38</v>
      </c>
      <c r="M538">
        <v>20.86</v>
      </c>
      <c r="N538">
        <v>12114500</v>
      </c>
      <c r="O538">
        <v>10.14</v>
      </c>
      <c r="Q538" s="5">
        <v>37816</v>
      </c>
      <c r="R538">
        <v>101.2</v>
      </c>
      <c r="S538">
        <v>101.9</v>
      </c>
      <c r="T538">
        <v>98.16</v>
      </c>
      <c r="U538">
        <v>99.51</v>
      </c>
      <c r="V538">
        <v>42506800</v>
      </c>
      <c r="W538">
        <v>81.069999999999993</v>
      </c>
    </row>
    <row r="539" spans="1:23" x14ac:dyDescent="0.3">
      <c r="A539" s="5">
        <v>37809</v>
      </c>
      <c r="B539">
        <v>27.02</v>
      </c>
      <c r="C539">
        <v>27.8</v>
      </c>
      <c r="D539">
        <v>26.59</v>
      </c>
      <c r="E539">
        <v>27.31</v>
      </c>
      <c r="F539">
        <v>63777200</v>
      </c>
      <c r="G539">
        <v>20.32</v>
      </c>
      <c r="I539" s="5">
        <v>37809</v>
      </c>
      <c r="J539">
        <v>19.27</v>
      </c>
      <c r="K539">
        <v>20.5</v>
      </c>
      <c r="L539">
        <v>19.13</v>
      </c>
      <c r="M539">
        <v>19.850000000000001</v>
      </c>
      <c r="N539">
        <v>7603200</v>
      </c>
      <c r="O539">
        <v>9.65</v>
      </c>
      <c r="Q539" s="5">
        <v>37809</v>
      </c>
      <c r="R539">
        <v>99.65</v>
      </c>
      <c r="S539">
        <v>101.4</v>
      </c>
      <c r="T539">
        <v>98.63</v>
      </c>
      <c r="U539">
        <v>100.24</v>
      </c>
      <c r="V539">
        <v>37725200</v>
      </c>
      <c r="W539">
        <v>81.66</v>
      </c>
    </row>
    <row r="540" spans="1:23" x14ac:dyDescent="0.3">
      <c r="A540" s="5">
        <v>37802</v>
      </c>
      <c r="B540">
        <v>25.94</v>
      </c>
      <c r="C540">
        <v>26.95</v>
      </c>
      <c r="D540">
        <v>25.39</v>
      </c>
      <c r="E540">
        <v>26.5</v>
      </c>
      <c r="F540">
        <v>60627300</v>
      </c>
      <c r="G540">
        <v>19.72</v>
      </c>
      <c r="I540" s="5">
        <v>37802</v>
      </c>
      <c r="J540">
        <v>18.68</v>
      </c>
      <c r="K540">
        <v>19.55</v>
      </c>
      <c r="L540">
        <v>18.510000000000002</v>
      </c>
      <c r="M540">
        <v>19.13</v>
      </c>
      <c r="N540">
        <v>7734000</v>
      </c>
      <c r="O540">
        <v>9.3000000000000007</v>
      </c>
      <c r="Q540" s="5">
        <v>37802</v>
      </c>
      <c r="R540">
        <v>98.22</v>
      </c>
      <c r="S540">
        <v>99.85</v>
      </c>
      <c r="T540">
        <v>96.43</v>
      </c>
      <c r="U540">
        <v>98.74</v>
      </c>
      <c r="V540">
        <v>37531600</v>
      </c>
      <c r="W540">
        <v>80.44</v>
      </c>
    </row>
    <row r="541" spans="1:23" x14ac:dyDescent="0.3">
      <c r="A541" s="5">
        <v>37795</v>
      </c>
      <c r="B541">
        <v>26.14</v>
      </c>
      <c r="C541">
        <v>26.51</v>
      </c>
      <c r="D541">
        <v>25.14</v>
      </c>
      <c r="E541">
        <v>25.63</v>
      </c>
      <c r="F541">
        <v>58537300</v>
      </c>
      <c r="G541">
        <v>19.07</v>
      </c>
      <c r="I541" s="5">
        <v>37795</v>
      </c>
      <c r="J541">
        <v>19.3</v>
      </c>
      <c r="K541">
        <v>19.690000000000001</v>
      </c>
      <c r="L541">
        <v>18.48</v>
      </c>
      <c r="M541">
        <v>18.73</v>
      </c>
      <c r="N541">
        <v>11993200</v>
      </c>
      <c r="O541">
        <v>9.11</v>
      </c>
      <c r="Q541" s="5">
        <v>37795</v>
      </c>
      <c r="R541">
        <v>99.45</v>
      </c>
      <c r="S541">
        <v>99.66</v>
      </c>
      <c r="T541">
        <v>96.96</v>
      </c>
      <c r="U541">
        <v>97.66</v>
      </c>
      <c r="V541">
        <v>41176100</v>
      </c>
      <c r="W541">
        <v>79.56</v>
      </c>
    </row>
    <row r="542" spans="1:23" x14ac:dyDescent="0.3">
      <c r="A542" s="5">
        <v>37788</v>
      </c>
      <c r="B542">
        <v>24.8</v>
      </c>
      <c r="C542">
        <v>26.43</v>
      </c>
      <c r="D542">
        <v>24.67</v>
      </c>
      <c r="E542">
        <v>26.33</v>
      </c>
      <c r="F542">
        <v>86301200</v>
      </c>
      <c r="G542">
        <v>19.600000000000001</v>
      </c>
      <c r="I542" s="5">
        <v>37788</v>
      </c>
      <c r="J542">
        <v>17.600000000000001</v>
      </c>
      <c r="K542">
        <v>19.61</v>
      </c>
      <c r="L542">
        <v>17.45</v>
      </c>
      <c r="M542">
        <v>19.2</v>
      </c>
      <c r="N542">
        <v>11493200</v>
      </c>
      <c r="O542">
        <v>9.34</v>
      </c>
      <c r="Q542" s="5">
        <v>37788</v>
      </c>
      <c r="R542">
        <v>99.96</v>
      </c>
      <c r="S542">
        <v>102.18</v>
      </c>
      <c r="T542">
        <v>99.42</v>
      </c>
      <c r="U542">
        <v>99.44</v>
      </c>
      <c r="V542">
        <v>38749100</v>
      </c>
      <c r="W542">
        <v>81.010000000000005</v>
      </c>
    </row>
    <row r="543" spans="1:23" x14ac:dyDescent="0.3">
      <c r="A543" s="5">
        <v>37781</v>
      </c>
      <c r="B543">
        <v>23.72</v>
      </c>
      <c r="C543">
        <v>25.25</v>
      </c>
      <c r="D543">
        <v>23.6</v>
      </c>
      <c r="E543">
        <v>24.65</v>
      </c>
      <c r="F543">
        <v>70273800</v>
      </c>
      <c r="G543">
        <v>18.34</v>
      </c>
      <c r="I543" s="5">
        <v>37781</v>
      </c>
      <c r="J543">
        <v>16.940000000000001</v>
      </c>
      <c r="K543">
        <v>17.95</v>
      </c>
      <c r="L543">
        <v>16.63</v>
      </c>
      <c r="M543">
        <v>17.420000000000002</v>
      </c>
      <c r="N543">
        <v>7896700</v>
      </c>
      <c r="O543">
        <v>8.4700000000000006</v>
      </c>
      <c r="Q543" s="5">
        <v>37781</v>
      </c>
      <c r="R543">
        <v>98.77</v>
      </c>
      <c r="S543">
        <v>100.9</v>
      </c>
      <c r="T543">
        <v>97.77</v>
      </c>
      <c r="U543">
        <v>99.56</v>
      </c>
      <c r="V543">
        <v>38090900</v>
      </c>
      <c r="W543">
        <v>80.819999999999993</v>
      </c>
    </row>
    <row r="544" spans="1:23" x14ac:dyDescent="0.3">
      <c r="A544" s="5">
        <v>37774</v>
      </c>
      <c r="B544">
        <v>24.98</v>
      </c>
      <c r="C544">
        <v>25.22</v>
      </c>
      <c r="D544">
        <v>23.65</v>
      </c>
      <c r="E544">
        <v>23.67</v>
      </c>
      <c r="F544">
        <v>89272100</v>
      </c>
      <c r="G544">
        <v>17.62</v>
      </c>
      <c r="I544" s="5">
        <v>37774</v>
      </c>
      <c r="J544">
        <v>18.100000000000001</v>
      </c>
      <c r="K544">
        <v>18.29</v>
      </c>
      <c r="L544">
        <v>17.02</v>
      </c>
      <c r="M544">
        <v>17.149999999999999</v>
      </c>
      <c r="N544">
        <v>10696600</v>
      </c>
      <c r="O544">
        <v>8.34</v>
      </c>
      <c r="Q544" s="5">
        <v>37774</v>
      </c>
      <c r="R544">
        <v>97.53</v>
      </c>
      <c r="S544">
        <v>101.4</v>
      </c>
      <c r="T544">
        <v>96.67</v>
      </c>
      <c r="U544">
        <v>99.26</v>
      </c>
      <c r="V544">
        <v>48907900</v>
      </c>
      <c r="W544">
        <v>80.569999999999993</v>
      </c>
    </row>
    <row r="545" spans="1:23" x14ac:dyDescent="0.3">
      <c r="A545" s="5">
        <v>37768</v>
      </c>
      <c r="B545">
        <v>24.25</v>
      </c>
      <c r="C545">
        <v>24.91</v>
      </c>
      <c r="D545">
        <v>24.22</v>
      </c>
      <c r="E545">
        <v>24.61</v>
      </c>
      <c r="F545">
        <v>80125400</v>
      </c>
      <c r="G545">
        <v>18.32</v>
      </c>
      <c r="I545" s="5">
        <v>37768</v>
      </c>
      <c r="J545">
        <v>17.96</v>
      </c>
      <c r="K545">
        <v>18.899999999999999</v>
      </c>
      <c r="L545">
        <v>17.53</v>
      </c>
      <c r="M545">
        <v>17.95</v>
      </c>
      <c r="N545">
        <v>12020700</v>
      </c>
      <c r="O545">
        <v>8.73</v>
      </c>
      <c r="Q545" s="5">
        <v>37768</v>
      </c>
      <c r="R545">
        <v>93.3</v>
      </c>
      <c r="S545">
        <v>97.09</v>
      </c>
      <c r="T545">
        <v>93.07</v>
      </c>
      <c r="U545">
        <v>96.95</v>
      </c>
      <c r="V545">
        <v>46205000</v>
      </c>
      <c r="W545">
        <v>78.7</v>
      </c>
    </row>
    <row r="546" spans="1:23" x14ac:dyDescent="0.3">
      <c r="A546" s="5">
        <v>37760</v>
      </c>
      <c r="B546">
        <v>25.4</v>
      </c>
      <c r="C546">
        <v>25.54</v>
      </c>
      <c r="D546">
        <v>23.89</v>
      </c>
      <c r="E546">
        <v>24.22</v>
      </c>
      <c r="F546">
        <v>77419900</v>
      </c>
      <c r="G546">
        <v>18.02</v>
      </c>
      <c r="I546" s="5">
        <v>37760</v>
      </c>
      <c r="J546">
        <v>18.53</v>
      </c>
      <c r="K546">
        <v>18.649999999999999</v>
      </c>
      <c r="L546">
        <v>17.600000000000001</v>
      </c>
      <c r="M546">
        <v>18.32</v>
      </c>
      <c r="N546">
        <v>11087800</v>
      </c>
      <c r="O546">
        <v>8.91</v>
      </c>
      <c r="Q546" s="5">
        <v>37760</v>
      </c>
      <c r="R546">
        <v>94.15</v>
      </c>
      <c r="S546">
        <v>94.42</v>
      </c>
      <c r="T546">
        <v>91.59</v>
      </c>
      <c r="U546">
        <v>93.76</v>
      </c>
      <c r="V546">
        <v>42184400</v>
      </c>
      <c r="W546">
        <v>76.11</v>
      </c>
    </row>
    <row r="547" spans="1:23" x14ac:dyDescent="0.3">
      <c r="A547" s="5">
        <v>37753</v>
      </c>
      <c r="B547">
        <v>26.15</v>
      </c>
      <c r="C547">
        <v>26.47</v>
      </c>
      <c r="D547">
        <v>25.41</v>
      </c>
      <c r="E547">
        <v>25.57</v>
      </c>
      <c r="F547">
        <v>49898900</v>
      </c>
      <c r="G547">
        <v>19.03</v>
      </c>
      <c r="I547" s="5">
        <v>37753</v>
      </c>
      <c r="J547">
        <v>18.149999999999999</v>
      </c>
      <c r="K547">
        <v>19.010000000000002</v>
      </c>
      <c r="L547">
        <v>17.95</v>
      </c>
      <c r="M547">
        <v>18.8</v>
      </c>
      <c r="N547">
        <v>13202000</v>
      </c>
      <c r="O547">
        <v>9.14</v>
      </c>
      <c r="Q547" s="5">
        <v>37753</v>
      </c>
      <c r="R547">
        <v>93.5</v>
      </c>
      <c r="S547">
        <v>95.45</v>
      </c>
      <c r="T547">
        <v>93.28</v>
      </c>
      <c r="U547">
        <v>94.87</v>
      </c>
      <c r="V547">
        <v>37979000</v>
      </c>
      <c r="W547">
        <v>77.010000000000005</v>
      </c>
    </row>
    <row r="548" spans="1:23" x14ac:dyDescent="0.3">
      <c r="A548" s="5">
        <v>37746</v>
      </c>
      <c r="B548">
        <v>26.25</v>
      </c>
      <c r="C548">
        <v>26.5</v>
      </c>
      <c r="D548">
        <v>25.71</v>
      </c>
      <c r="E548">
        <v>26.36</v>
      </c>
      <c r="F548">
        <v>51825200</v>
      </c>
      <c r="G548">
        <v>19.62</v>
      </c>
      <c r="I548" s="5">
        <v>37746</v>
      </c>
      <c r="J548">
        <v>14.77</v>
      </c>
      <c r="K548">
        <v>18.399999999999999</v>
      </c>
      <c r="L548">
        <v>14.75</v>
      </c>
      <c r="M548">
        <v>18.3</v>
      </c>
      <c r="N548">
        <v>38576400</v>
      </c>
      <c r="O548">
        <v>8.9</v>
      </c>
      <c r="Q548" s="5">
        <v>37746</v>
      </c>
      <c r="R548">
        <v>93.47</v>
      </c>
      <c r="S548">
        <v>94.38</v>
      </c>
      <c r="T548">
        <v>92.28</v>
      </c>
      <c r="U548">
        <v>93.73</v>
      </c>
      <c r="V548">
        <v>39086100</v>
      </c>
      <c r="W548">
        <v>76.08</v>
      </c>
    </row>
    <row r="549" spans="1:23" x14ac:dyDescent="0.3">
      <c r="A549" s="5">
        <v>37739</v>
      </c>
      <c r="B549">
        <v>25.39</v>
      </c>
      <c r="C549">
        <v>26.29</v>
      </c>
      <c r="D549">
        <v>25.25</v>
      </c>
      <c r="E549">
        <v>26.1</v>
      </c>
      <c r="F549">
        <v>54502500</v>
      </c>
      <c r="G549">
        <v>19.420000000000002</v>
      </c>
      <c r="I549" s="5">
        <v>37739</v>
      </c>
      <c r="J549">
        <v>13.48</v>
      </c>
      <c r="K549">
        <v>14.59</v>
      </c>
      <c r="L549">
        <v>13.43</v>
      </c>
      <c r="M549">
        <v>14.45</v>
      </c>
      <c r="N549">
        <v>15836800</v>
      </c>
      <c r="O549">
        <v>7.03</v>
      </c>
      <c r="Q549" s="5">
        <v>37739</v>
      </c>
      <c r="R549">
        <v>90.44</v>
      </c>
      <c r="S549">
        <v>93.47</v>
      </c>
      <c r="T549">
        <v>90.3</v>
      </c>
      <c r="U549">
        <v>93.21</v>
      </c>
      <c r="V549">
        <v>49520200</v>
      </c>
      <c r="W549">
        <v>75.66</v>
      </c>
    </row>
    <row r="550" spans="1:23" x14ac:dyDescent="0.3">
      <c r="A550" s="5">
        <v>37732</v>
      </c>
      <c r="B550">
        <v>25.61</v>
      </c>
      <c r="C550">
        <v>25.99</v>
      </c>
      <c r="D550">
        <v>25.03</v>
      </c>
      <c r="E550">
        <v>25.22</v>
      </c>
      <c r="F550">
        <v>52264400</v>
      </c>
      <c r="G550">
        <v>18.77</v>
      </c>
      <c r="I550" s="5">
        <v>37732</v>
      </c>
      <c r="J550">
        <v>13.13</v>
      </c>
      <c r="K550">
        <v>13.63</v>
      </c>
      <c r="L550">
        <v>12.98</v>
      </c>
      <c r="M550">
        <v>13.35</v>
      </c>
      <c r="N550">
        <v>8521400</v>
      </c>
      <c r="O550">
        <v>6.49</v>
      </c>
      <c r="Q550" s="5">
        <v>37732</v>
      </c>
      <c r="R550">
        <v>89.86</v>
      </c>
      <c r="S550">
        <v>92.35</v>
      </c>
      <c r="T550">
        <v>88.89</v>
      </c>
      <c r="U550">
        <v>90.23</v>
      </c>
      <c r="V550">
        <v>45930600</v>
      </c>
      <c r="W550">
        <v>73.239999999999995</v>
      </c>
    </row>
    <row r="551" spans="1:23" x14ac:dyDescent="0.3">
      <c r="A551" s="5">
        <v>37725</v>
      </c>
      <c r="B551">
        <v>24.27</v>
      </c>
      <c r="C551">
        <v>25.74</v>
      </c>
      <c r="D551">
        <v>24</v>
      </c>
      <c r="E551">
        <v>25.5</v>
      </c>
      <c r="F551">
        <v>64883400</v>
      </c>
      <c r="G551">
        <v>18.98</v>
      </c>
      <c r="I551" s="5">
        <v>37725</v>
      </c>
      <c r="J551">
        <v>13.71</v>
      </c>
      <c r="K551">
        <v>13.75</v>
      </c>
      <c r="L551">
        <v>12.72</v>
      </c>
      <c r="M551">
        <v>13.12</v>
      </c>
      <c r="N551">
        <v>21780000</v>
      </c>
      <c r="O551">
        <v>6.38</v>
      </c>
      <c r="Q551" s="5">
        <v>37725</v>
      </c>
      <c r="R551">
        <v>87.47</v>
      </c>
      <c r="S551">
        <v>90.06</v>
      </c>
      <c r="T551">
        <v>87</v>
      </c>
      <c r="U551">
        <v>89.56</v>
      </c>
      <c r="V551">
        <v>43903100</v>
      </c>
      <c r="W551">
        <v>72.7</v>
      </c>
    </row>
    <row r="552" spans="1:23" x14ac:dyDescent="0.3">
      <c r="A552" s="5">
        <v>37718</v>
      </c>
      <c r="B552">
        <v>26.23</v>
      </c>
      <c r="C552">
        <v>26.43</v>
      </c>
      <c r="D552">
        <v>23.95</v>
      </c>
      <c r="E552">
        <v>24.2</v>
      </c>
      <c r="F552">
        <v>63961800</v>
      </c>
      <c r="G552">
        <v>18.010000000000002</v>
      </c>
      <c r="I552" s="5">
        <v>37718</v>
      </c>
      <c r="J552">
        <v>14.85</v>
      </c>
      <c r="K552">
        <v>14.95</v>
      </c>
      <c r="L552">
        <v>12.93</v>
      </c>
      <c r="M552">
        <v>13.2</v>
      </c>
      <c r="N552">
        <v>14088000</v>
      </c>
      <c r="O552">
        <v>6.42</v>
      </c>
      <c r="Q552" s="5">
        <v>37718</v>
      </c>
      <c r="R552">
        <v>90.34</v>
      </c>
      <c r="S552">
        <v>90.85</v>
      </c>
      <c r="T552">
        <v>85.71</v>
      </c>
      <c r="U552">
        <v>87.15</v>
      </c>
      <c r="V552">
        <v>50935700</v>
      </c>
      <c r="W552">
        <v>70.739999999999995</v>
      </c>
    </row>
    <row r="553" spans="1:23" x14ac:dyDescent="0.3">
      <c r="A553" s="5">
        <v>37711</v>
      </c>
      <c r="B553">
        <v>24.25</v>
      </c>
      <c r="C553">
        <v>26.09</v>
      </c>
      <c r="D553">
        <v>24.01</v>
      </c>
      <c r="E553">
        <v>25.09</v>
      </c>
      <c r="F553">
        <v>60520900</v>
      </c>
      <c r="G553">
        <v>18.670000000000002</v>
      </c>
      <c r="I553" s="5">
        <v>37711</v>
      </c>
      <c r="J553">
        <v>14.33</v>
      </c>
      <c r="K553">
        <v>14.7</v>
      </c>
      <c r="L553">
        <v>14.04</v>
      </c>
      <c r="M553">
        <v>14.41</v>
      </c>
      <c r="N553">
        <v>6243600</v>
      </c>
      <c r="O553">
        <v>7.01</v>
      </c>
      <c r="Q553" s="5">
        <v>37711</v>
      </c>
      <c r="R553">
        <v>85.35</v>
      </c>
      <c r="S553">
        <v>88.99</v>
      </c>
      <c r="T553">
        <v>84.4</v>
      </c>
      <c r="U553">
        <v>88.22</v>
      </c>
      <c r="V553">
        <v>50026000</v>
      </c>
      <c r="W553">
        <v>71.61</v>
      </c>
    </row>
    <row r="554" spans="1:23" x14ac:dyDescent="0.3">
      <c r="A554" s="5">
        <v>37704</v>
      </c>
      <c r="B554">
        <v>25.55</v>
      </c>
      <c r="C554">
        <v>25.93</v>
      </c>
      <c r="D554">
        <v>24.59</v>
      </c>
      <c r="E554">
        <v>24.67</v>
      </c>
      <c r="F554">
        <v>55200300</v>
      </c>
      <c r="G554">
        <v>18.36</v>
      </c>
      <c r="I554" s="5">
        <v>37704</v>
      </c>
      <c r="J554">
        <v>14.67</v>
      </c>
      <c r="K554">
        <v>14.83</v>
      </c>
      <c r="L554">
        <v>14.3</v>
      </c>
      <c r="M554">
        <v>14.57</v>
      </c>
      <c r="N554">
        <v>5534500</v>
      </c>
      <c r="O554">
        <v>7.09</v>
      </c>
      <c r="Q554" s="5">
        <v>37704</v>
      </c>
      <c r="R554">
        <v>88.02</v>
      </c>
      <c r="S554">
        <v>88.26</v>
      </c>
      <c r="T554">
        <v>85.99</v>
      </c>
      <c r="U554">
        <v>86.71</v>
      </c>
      <c r="V554">
        <v>51576600</v>
      </c>
      <c r="W554">
        <v>70.38</v>
      </c>
    </row>
    <row r="555" spans="1:23" x14ac:dyDescent="0.3">
      <c r="A555" s="5">
        <v>37697</v>
      </c>
      <c r="B555">
        <v>24.52</v>
      </c>
      <c r="C555">
        <v>26.8</v>
      </c>
      <c r="D555">
        <v>24.33</v>
      </c>
      <c r="E555">
        <v>26.57</v>
      </c>
      <c r="F555">
        <v>82026000</v>
      </c>
      <c r="G555">
        <v>19.77</v>
      </c>
      <c r="I555" s="5">
        <v>37697</v>
      </c>
      <c r="J555">
        <v>14.89</v>
      </c>
      <c r="K555">
        <v>15.15</v>
      </c>
      <c r="L555">
        <v>14.6</v>
      </c>
      <c r="M555">
        <v>15</v>
      </c>
      <c r="N555">
        <v>8802400</v>
      </c>
      <c r="O555">
        <v>7.29</v>
      </c>
      <c r="Q555" s="5">
        <v>37697</v>
      </c>
      <c r="R555">
        <v>83.46</v>
      </c>
      <c r="S555">
        <v>89.88</v>
      </c>
      <c r="T555">
        <v>83.22</v>
      </c>
      <c r="U555">
        <v>89.67</v>
      </c>
      <c r="V555">
        <v>65425500</v>
      </c>
      <c r="W555">
        <v>72.790000000000006</v>
      </c>
    </row>
    <row r="556" spans="1:23" x14ac:dyDescent="0.3">
      <c r="A556" s="5">
        <v>37690</v>
      </c>
      <c r="B556">
        <v>23.31</v>
      </c>
      <c r="C556">
        <v>24.96</v>
      </c>
      <c r="D556">
        <v>22.55</v>
      </c>
      <c r="E556">
        <v>24.86</v>
      </c>
      <c r="F556">
        <v>66187300</v>
      </c>
      <c r="G556">
        <v>18.5</v>
      </c>
      <c r="I556" s="5">
        <v>37690</v>
      </c>
      <c r="J556">
        <v>14.51</v>
      </c>
      <c r="K556">
        <v>15.01</v>
      </c>
      <c r="L556">
        <v>14.06</v>
      </c>
      <c r="M556">
        <v>14.78</v>
      </c>
      <c r="N556">
        <v>7191900</v>
      </c>
      <c r="O556">
        <v>7.19</v>
      </c>
      <c r="Q556" s="5">
        <v>37690</v>
      </c>
      <c r="R556">
        <v>82.6</v>
      </c>
      <c r="S556">
        <v>84.77</v>
      </c>
      <c r="T556">
        <v>79.38</v>
      </c>
      <c r="U556">
        <v>84.13</v>
      </c>
      <c r="V556">
        <v>57529200</v>
      </c>
      <c r="W556">
        <v>68.02</v>
      </c>
    </row>
    <row r="557" spans="1:23" x14ac:dyDescent="0.3">
      <c r="A557" s="5">
        <v>37683</v>
      </c>
      <c r="B557">
        <v>24.02</v>
      </c>
      <c r="C557">
        <v>24.12</v>
      </c>
      <c r="D557">
        <v>22.9</v>
      </c>
      <c r="E557">
        <v>23.56</v>
      </c>
      <c r="F557">
        <v>56690000</v>
      </c>
      <c r="G557">
        <v>17.53</v>
      </c>
      <c r="I557" s="5">
        <v>37683</v>
      </c>
      <c r="J557">
        <v>15.01</v>
      </c>
      <c r="K557">
        <v>15.16</v>
      </c>
      <c r="L557">
        <v>14.31</v>
      </c>
      <c r="M557">
        <v>14.53</v>
      </c>
      <c r="N557">
        <v>5412100</v>
      </c>
      <c r="O557">
        <v>7.07</v>
      </c>
      <c r="Q557" s="5">
        <v>37683</v>
      </c>
      <c r="R557">
        <v>85.26</v>
      </c>
      <c r="S557">
        <v>85.78</v>
      </c>
      <c r="T557">
        <v>81.430000000000007</v>
      </c>
      <c r="U557">
        <v>83.32</v>
      </c>
      <c r="V557">
        <v>44618800</v>
      </c>
      <c r="W557">
        <v>67.36</v>
      </c>
    </row>
    <row r="558" spans="1:23" x14ac:dyDescent="0.3">
      <c r="A558" s="5">
        <v>37676</v>
      </c>
      <c r="B558">
        <v>24.44</v>
      </c>
      <c r="C558">
        <v>24.5</v>
      </c>
      <c r="D558">
        <v>23.3</v>
      </c>
      <c r="E558">
        <v>23.7</v>
      </c>
      <c r="F558">
        <v>63926400</v>
      </c>
      <c r="G558">
        <v>17.64</v>
      </c>
      <c r="I558" s="5">
        <v>37676</v>
      </c>
      <c r="J558">
        <v>14.86</v>
      </c>
      <c r="K558">
        <v>15.09</v>
      </c>
      <c r="L558">
        <v>13.8</v>
      </c>
      <c r="M558">
        <v>15.01</v>
      </c>
      <c r="N558">
        <v>6681600</v>
      </c>
      <c r="O558">
        <v>7.3</v>
      </c>
      <c r="Q558" s="5">
        <v>37676</v>
      </c>
      <c r="R558">
        <v>84.93</v>
      </c>
      <c r="S558">
        <v>85.23</v>
      </c>
      <c r="T558">
        <v>82.22</v>
      </c>
      <c r="U558">
        <v>84.9</v>
      </c>
      <c r="V558">
        <v>43995800</v>
      </c>
      <c r="W558">
        <v>68.64</v>
      </c>
    </row>
    <row r="559" spans="1:23" x14ac:dyDescent="0.3">
      <c r="A559" s="5">
        <v>37670</v>
      </c>
      <c r="B559">
        <v>24.62</v>
      </c>
      <c r="C559">
        <v>24.99</v>
      </c>
      <c r="D559">
        <v>23.7</v>
      </c>
      <c r="E559">
        <v>24.63</v>
      </c>
      <c r="F559">
        <v>53017100</v>
      </c>
      <c r="G559">
        <v>18.329999999999998</v>
      </c>
      <c r="I559" s="5">
        <v>37670</v>
      </c>
      <c r="J559">
        <v>14.75</v>
      </c>
      <c r="K559">
        <v>15.3</v>
      </c>
      <c r="L559">
        <v>14.65</v>
      </c>
      <c r="M559">
        <v>15</v>
      </c>
      <c r="N559">
        <v>8152300</v>
      </c>
      <c r="O559">
        <v>7.29</v>
      </c>
      <c r="Q559" s="5">
        <v>37670</v>
      </c>
      <c r="R559">
        <v>84.53</v>
      </c>
      <c r="S559">
        <v>85.8</v>
      </c>
      <c r="T559">
        <v>83.46</v>
      </c>
      <c r="U559">
        <v>85.18</v>
      </c>
      <c r="V559">
        <v>40290100</v>
      </c>
      <c r="W559">
        <v>68.86</v>
      </c>
    </row>
    <row r="560" spans="1:23" x14ac:dyDescent="0.3">
      <c r="A560" s="5">
        <v>37662</v>
      </c>
      <c r="B560">
        <v>46.8</v>
      </c>
      <c r="C560">
        <v>48.5</v>
      </c>
      <c r="D560">
        <v>46</v>
      </c>
      <c r="E560">
        <v>48.3</v>
      </c>
      <c r="F560">
        <v>78738600</v>
      </c>
      <c r="G560">
        <v>17.920000000000002</v>
      </c>
      <c r="I560" s="5">
        <v>37662</v>
      </c>
      <c r="J560">
        <v>14.26</v>
      </c>
      <c r="K560">
        <v>14.72</v>
      </c>
      <c r="L560">
        <v>14.06</v>
      </c>
      <c r="M560">
        <v>14.67</v>
      </c>
      <c r="N560">
        <v>7236700</v>
      </c>
      <c r="O560">
        <v>7.13</v>
      </c>
      <c r="Q560" s="5">
        <v>37662</v>
      </c>
      <c r="R560">
        <v>83.46</v>
      </c>
      <c r="S560">
        <v>84.88</v>
      </c>
      <c r="T560">
        <v>81</v>
      </c>
      <c r="U560">
        <v>84.15</v>
      </c>
      <c r="V560">
        <v>49141100</v>
      </c>
      <c r="W560">
        <v>68.03</v>
      </c>
    </row>
    <row r="561" spans="1:23" x14ac:dyDescent="0.3">
      <c r="A561" s="5">
        <v>37655</v>
      </c>
      <c r="B561">
        <v>47.93</v>
      </c>
      <c r="C561">
        <v>49.1</v>
      </c>
      <c r="D561">
        <v>46.41</v>
      </c>
      <c r="E561">
        <v>46.58</v>
      </c>
      <c r="F561">
        <v>84315300</v>
      </c>
      <c r="G561">
        <v>17.28</v>
      </c>
      <c r="I561" s="5">
        <v>37655</v>
      </c>
      <c r="J561">
        <v>14.41</v>
      </c>
      <c r="K561">
        <v>14.93</v>
      </c>
      <c r="L561">
        <v>14.07</v>
      </c>
      <c r="M561">
        <v>14.15</v>
      </c>
      <c r="N561">
        <v>8947600</v>
      </c>
      <c r="O561">
        <v>6.88</v>
      </c>
      <c r="Q561" s="5">
        <v>37655</v>
      </c>
      <c r="R561">
        <v>86.14</v>
      </c>
      <c r="S561">
        <v>86.81</v>
      </c>
      <c r="T561">
        <v>82.97</v>
      </c>
      <c r="U561">
        <v>83.42</v>
      </c>
      <c r="V561">
        <v>47080600</v>
      </c>
      <c r="W561">
        <v>67.44</v>
      </c>
    </row>
    <row r="562" spans="1:23" x14ac:dyDescent="0.3">
      <c r="A562" s="5">
        <v>37648</v>
      </c>
      <c r="B562">
        <v>49.32</v>
      </c>
      <c r="C562">
        <v>50.6</v>
      </c>
      <c r="D562">
        <v>47.03</v>
      </c>
      <c r="E562">
        <v>47.46</v>
      </c>
      <c r="F562">
        <v>100521900</v>
      </c>
      <c r="G562">
        <v>17.600000000000001</v>
      </c>
      <c r="I562" s="5">
        <v>37648</v>
      </c>
      <c r="J562">
        <v>13.68</v>
      </c>
      <c r="K562">
        <v>15.1</v>
      </c>
      <c r="L562">
        <v>13.65</v>
      </c>
      <c r="M562">
        <v>14.36</v>
      </c>
      <c r="N562">
        <v>12849900</v>
      </c>
      <c r="O562">
        <v>6.98</v>
      </c>
      <c r="Q562" s="5">
        <v>37648</v>
      </c>
      <c r="R562">
        <v>85.73</v>
      </c>
      <c r="S562">
        <v>87.18</v>
      </c>
      <c r="T562">
        <v>84.15</v>
      </c>
      <c r="U562">
        <v>86.06</v>
      </c>
      <c r="V562">
        <v>52737700</v>
      </c>
      <c r="W562">
        <v>69.58</v>
      </c>
    </row>
    <row r="563" spans="1:23" x14ac:dyDescent="0.3">
      <c r="A563" s="5">
        <v>37642</v>
      </c>
      <c r="B563">
        <v>51.87</v>
      </c>
      <c r="C563">
        <v>52.54</v>
      </c>
      <c r="D563">
        <v>49.7</v>
      </c>
      <c r="E563">
        <v>49.85</v>
      </c>
      <c r="F563">
        <v>86877200</v>
      </c>
      <c r="G563">
        <v>18.489999999999998</v>
      </c>
      <c r="I563" s="5">
        <v>37642</v>
      </c>
      <c r="J563">
        <v>14.21</v>
      </c>
      <c r="K563">
        <v>14.41</v>
      </c>
      <c r="L563">
        <v>13.56</v>
      </c>
      <c r="M563">
        <v>13.8</v>
      </c>
      <c r="N563">
        <v>8949300</v>
      </c>
      <c r="O563">
        <v>6.71</v>
      </c>
      <c r="Q563" s="5">
        <v>37642</v>
      </c>
      <c r="R563">
        <v>90.87</v>
      </c>
      <c r="S563">
        <v>90.92</v>
      </c>
      <c r="T563">
        <v>86.17</v>
      </c>
      <c r="U563">
        <v>86.38</v>
      </c>
      <c r="V563">
        <v>50916600</v>
      </c>
      <c r="W563">
        <v>69.84</v>
      </c>
    </row>
    <row r="564" spans="1:23" x14ac:dyDescent="0.3">
      <c r="A564" s="5">
        <v>37634</v>
      </c>
      <c r="B564">
        <v>56.52</v>
      </c>
      <c r="C564">
        <v>57.32</v>
      </c>
      <c r="D564">
        <v>51.31</v>
      </c>
      <c r="E564">
        <v>51.46</v>
      </c>
      <c r="F564">
        <v>82378700</v>
      </c>
      <c r="G564">
        <v>19.09</v>
      </c>
      <c r="I564" s="5">
        <v>37634</v>
      </c>
      <c r="J564">
        <v>14.9</v>
      </c>
      <c r="K564">
        <v>14.9</v>
      </c>
      <c r="L564">
        <v>14.08</v>
      </c>
      <c r="M564">
        <v>14.1</v>
      </c>
      <c r="N564">
        <v>11162600</v>
      </c>
      <c r="O564">
        <v>6.86</v>
      </c>
      <c r="Q564" s="5">
        <v>37634</v>
      </c>
      <c r="R564">
        <v>93.54</v>
      </c>
      <c r="S564">
        <v>93.86</v>
      </c>
      <c r="T564">
        <v>90.15</v>
      </c>
      <c r="U564">
        <v>90.66</v>
      </c>
      <c r="V564">
        <v>35265000</v>
      </c>
      <c r="W564">
        <v>73.3</v>
      </c>
    </row>
    <row r="565" spans="1:23" x14ac:dyDescent="0.3">
      <c r="A565" s="5">
        <v>37627</v>
      </c>
      <c r="B565">
        <v>54.02</v>
      </c>
      <c r="C565">
        <v>56.3</v>
      </c>
      <c r="D565">
        <v>53.8</v>
      </c>
      <c r="E565">
        <v>55.92</v>
      </c>
      <c r="F565">
        <v>66815500</v>
      </c>
      <c r="G565">
        <v>20.74</v>
      </c>
      <c r="I565" s="5">
        <v>37627</v>
      </c>
      <c r="J565">
        <v>15.03</v>
      </c>
      <c r="K565">
        <v>15.38</v>
      </c>
      <c r="L565">
        <v>14.44</v>
      </c>
      <c r="M565">
        <v>14.72</v>
      </c>
      <c r="N565">
        <v>9663400</v>
      </c>
      <c r="O565">
        <v>7.16</v>
      </c>
      <c r="Q565" s="5">
        <v>37627</v>
      </c>
      <c r="R565">
        <v>91.24</v>
      </c>
      <c r="S565">
        <v>93.64</v>
      </c>
      <c r="T565">
        <v>91.05</v>
      </c>
      <c r="U565">
        <v>93.06</v>
      </c>
      <c r="V565">
        <v>38180100</v>
      </c>
      <c r="W565">
        <v>75.239999999999995</v>
      </c>
    </row>
    <row r="566" spans="1:23" x14ac:dyDescent="0.3">
      <c r="A566" s="5">
        <v>37620</v>
      </c>
      <c r="B566">
        <v>53.01</v>
      </c>
      <c r="C566">
        <v>53.8</v>
      </c>
      <c r="D566">
        <v>51.26</v>
      </c>
      <c r="E566">
        <v>53.79</v>
      </c>
      <c r="F566">
        <v>57200100</v>
      </c>
      <c r="G566">
        <v>19.95</v>
      </c>
      <c r="I566" s="5">
        <v>37620</v>
      </c>
      <c r="J566">
        <v>14.08</v>
      </c>
      <c r="K566">
        <v>14.93</v>
      </c>
      <c r="L566">
        <v>13.84</v>
      </c>
      <c r="M566">
        <v>14.9</v>
      </c>
      <c r="N566">
        <v>6112900</v>
      </c>
      <c r="O566">
        <v>7.25</v>
      </c>
      <c r="Q566" s="5">
        <v>37620</v>
      </c>
      <c r="R566">
        <v>87.79</v>
      </c>
      <c r="S566">
        <v>91.38</v>
      </c>
      <c r="T566">
        <v>87.11</v>
      </c>
      <c r="U566">
        <v>91.35</v>
      </c>
      <c r="V566">
        <v>35185800</v>
      </c>
      <c r="W566">
        <v>73.849999999999994</v>
      </c>
    </row>
    <row r="567" spans="1:23" x14ac:dyDescent="0.3">
      <c r="A567" s="5">
        <v>37613</v>
      </c>
      <c r="B567">
        <v>53.05</v>
      </c>
      <c r="C567">
        <v>54.69</v>
      </c>
      <c r="D567">
        <v>52.9</v>
      </c>
      <c r="E567">
        <v>52.97</v>
      </c>
      <c r="F567">
        <v>36326000</v>
      </c>
      <c r="G567">
        <v>19.649999999999999</v>
      </c>
      <c r="I567" s="5">
        <v>37613</v>
      </c>
      <c r="J567">
        <v>14.16</v>
      </c>
      <c r="K567">
        <v>14.81</v>
      </c>
      <c r="L567">
        <v>14.01</v>
      </c>
      <c r="M567">
        <v>14.06</v>
      </c>
      <c r="N567">
        <v>2952000</v>
      </c>
      <c r="O567">
        <v>6.84</v>
      </c>
      <c r="Q567" s="5">
        <v>37613</v>
      </c>
      <c r="R567">
        <v>89.59</v>
      </c>
      <c r="S567">
        <v>90.61</v>
      </c>
      <c r="T567">
        <v>87.38</v>
      </c>
      <c r="U567">
        <v>87.38</v>
      </c>
      <c r="V567">
        <v>18306900</v>
      </c>
      <c r="W567">
        <v>70.64</v>
      </c>
    </row>
    <row r="568" spans="1:23" x14ac:dyDescent="0.3">
      <c r="A568" s="5">
        <v>37606</v>
      </c>
      <c r="B568">
        <v>53</v>
      </c>
      <c r="C568">
        <v>54.99</v>
      </c>
      <c r="D568">
        <v>52.67</v>
      </c>
      <c r="E568">
        <v>53.04</v>
      </c>
      <c r="F568">
        <v>70676100</v>
      </c>
      <c r="G568">
        <v>19.670000000000002</v>
      </c>
      <c r="I568" s="5">
        <v>37606</v>
      </c>
      <c r="J568">
        <v>14.81</v>
      </c>
      <c r="K568">
        <v>15.19</v>
      </c>
      <c r="L568">
        <v>13.78</v>
      </c>
      <c r="M568">
        <v>14.14</v>
      </c>
      <c r="N568">
        <v>9218600</v>
      </c>
      <c r="O568">
        <v>6.88</v>
      </c>
      <c r="Q568" s="5">
        <v>37606</v>
      </c>
      <c r="R568">
        <v>89.82</v>
      </c>
      <c r="S568">
        <v>91.79</v>
      </c>
      <c r="T568">
        <v>88.6</v>
      </c>
      <c r="U568">
        <v>89.99</v>
      </c>
      <c r="V568">
        <v>35101200</v>
      </c>
      <c r="W568">
        <v>72.75</v>
      </c>
    </row>
    <row r="569" spans="1:23" x14ac:dyDescent="0.3">
      <c r="A569" s="5">
        <v>37599</v>
      </c>
      <c r="B569">
        <v>55</v>
      </c>
      <c r="C569">
        <v>55.22</v>
      </c>
      <c r="D569">
        <v>52.49</v>
      </c>
      <c r="E569">
        <v>52.5</v>
      </c>
      <c r="F569">
        <v>63453300</v>
      </c>
      <c r="G569">
        <v>19.47</v>
      </c>
      <c r="I569" s="5">
        <v>37599</v>
      </c>
      <c r="J569">
        <v>14.94</v>
      </c>
      <c r="K569">
        <v>15.55</v>
      </c>
      <c r="L569">
        <v>14.65</v>
      </c>
      <c r="M569">
        <v>14.79</v>
      </c>
      <c r="N569">
        <v>7945100</v>
      </c>
      <c r="O569">
        <v>7.19</v>
      </c>
      <c r="Q569" s="5">
        <v>37599</v>
      </c>
      <c r="R569">
        <v>91.07</v>
      </c>
      <c r="S569">
        <v>91.62</v>
      </c>
      <c r="T569">
        <v>89.27</v>
      </c>
      <c r="U569">
        <v>89.34</v>
      </c>
      <c r="V569">
        <v>36127600</v>
      </c>
      <c r="W569">
        <v>71.87</v>
      </c>
    </row>
    <row r="570" spans="1:23" x14ac:dyDescent="0.3">
      <c r="A570" s="5">
        <v>37592</v>
      </c>
      <c r="B570">
        <v>58.65</v>
      </c>
      <c r="C570">
        <v>58.96</v>
      </c>
      <c r="D570">
        <v>54.22</v>
      </c>
      <c r="E570">
        <v>55.47</v>
      </c>
      <c r="F570">
        <v>69238000</v>
      </c>
      <c r="G570">
        <v>20.57</v>
      </c>
      <c r="I570" s="5">
        <v>37592</v>
      </c>
      <c r="J570">
        <v>15.9</v>
      </c>
      <c r="K570">
        <v>16.100000000000001</v>
      </c>
      <c r="L570">
        <v>14.5</v>
      </c>
      <c r="M570">
        <v>14.95</v>
      </c>
      <c r="N570">
        <v>10293700</v>
      </c>
      <c r="O570">
        <v>7.27</v>
      </c>
      <c r="Q570" s="5">
        <v>37592</v>
      </c>
      <c r="R570">
        <v>95.47</v>
      </c>
      <c r="S570">
        <v>96.05</v>
      </c>
      <c r="T570">
        <v>89.98</v>
      </c>
      <c r="U570">
        <v>92.03</v>
      </c>
      <c r="V570">
        <v>46981800</v>
      </c>
      <c r="W570">
        <v>74.040000000000006</v>
      </c>
    </row>
    <row r="571" spans="1:23" x14ac:dyDescent="0.3">
      <c r="A571" s="5">
        <v>37585</v>
      </c>
      <c r="B571">
        <v>58.06</v>
      </c>
      <c r="C571">
        <v>58.64</v>
      </c>
      <c r="D571">
        <v>56.78</v>
      </c>
      <c r="E571">
        <v>57.68</v>
      </c>
      <c r="F571">
        <v>53454500</v>
      </c>
      <c r="G571">
        <v>21.39</v>
      </c>
      <c r="I571" s="5">
        <v>37585</v>
      </c>
      <c r="J571">
        <v>16.03</v>
      </c>
      <c r="K571">
        <v>16.14</v>
      </c>
      <c r="L571">
        <v>15.27</v>
      </c>
      <c r="M571">
        <v>15.5</v>
      </c>
      <c r="N571">
        <v>7767100</v>
      </c>
      <c r="O571">
        <v>7.54</v>
      </c>
      <c r="Q571" s="5">
        <v>37585</v>
      </c>
      <c r="R571">
        <v>93.43</v>
      </c>
      <c r="S571">
        <v>94.95</v>
      </c>
      <c r="T571">
        <v>91.62</v>
      </c>
      <c r="U571">
        <v>93.98</v>
      </c>
      <c r="V571">
        <v>33320200</v>
      </c>
      <c r="W571">
        <v>75.61</v>
      </c>
    </row>
    <row r="572" spans="1:23" x14ac:dyDescent="0.3">
      <c r="A572" s="5">
        <v>37578</v>
      </c>
      <c r="B572">
        <v>56.95</v>
      </c>
      <c r="C572">
        <v>58.3</v>
      </c>
      <c r="D572">
        <v>54.31</v>
      </c>
      <c r="E572">
        <v>58.22</v>
      </c>
      <c r="F572">
        <v>72769800</v>
      </c>
      <c r="G572">
        <v>21.59</v>
      </c>
      <c r="I572" s="5">
        <v>37578</v>
      </c>
      <c r="J572">
        <v>16.190000000000001</v>
      </c>
      <c r="K572">
        <v>16.440000000000001</v>
      </c>
      <c r="L572">
        <v>15.01</v>
      </c>
      <c r="M572">
        <v>16.010000000000002</v>
      </c>
      <c r="N572">
        <v>8790000</v>
      </c>
      <c r="O572">
        <v>7.79</v>
      </c>
      <c r="Q572" s="5">
        <v>37578</v>
      </c>
      <c r="R572">
        <v>92.15</v>
      </c>
      <c r="S572">
        <v>94.27</v>
      </c>
      <c r="T572">
        <v>89.76</v>
      </c>
      <c r="U572">
        <v>93.42</v>
      </c>
      <c r="V572">
        <v>37214300</v>
      </c>
      <c r="W572">
        <v>75.16</v>
      </c>
    </row>
    <row r="573" spans="1:23" x14ac:dyDescent="0.3">
      <c r="A573" s="5">
        <v>37571</v>
      </c>
      <c r="B573">
        <v>55.07</v>
      </c>
      <c r="C573">
        <v>57</v>
      </c>
      <c r="D573">
        <v>53.82</v>
      </c>
      <c r="E573">
        <v>56.69</v>
      </c>
      <c r="F573">
        <v>80596100</v>
      </c>
      <c r="G573">
        <v>21.03</v>
      </c>
      <c r="I573" s="5">
        <v>37571</v>
      </c>
      <c r="J573">
        <v>15.74</v>
      </c>
      <c r="K573">
        <v>16.41</v>
      </c>
      <c r="L573">
        <v>15.12</v>
      </c>
      <c r="M573">
        <v>15.95</v>
      </c>
      <c r="N573">
        <v>6508600</v>
      </c>
      <c r="O573">
        <v>7.76</v>
      </c>
      <c r="Q573" s="5">
        <v>37571</v>
      </c>
      <c r="R573">
        <v>89.51</v>
      </c>
      <c r="S573">
        <v>91.55</v>
      </c>
      <c r="T573">
        <v>87.45</v>
      </c>
      <c r="U573">
        <v>91.4</v>
      </c>
      <c r="V573">
        <v>41234000</v>
      </c>
      <c r="W573">
        <v>73.53</v>
      </c>
    </row>
    <row r="574" spans="1:23" x14ac:dyDescent="0.3">
      <c r="A574" s="5">
        <v>37564</v>
      </c>
      <c r="B574">
        <v>56.75</v>
      </c>
      <c r="C574">
        <v>57.25</v>
      </c>
      <c r="D574">
        <v>55.01</v>
      </c>
      <c r="E574">
        <v>55.1</v>
      </c>
      <c r="F574">
        <v>94050200</v>
      </c>
      <c r="G574">
        <v>20.440000000000001</v>
      </c>
      <c r="I574" s="5">
        <v>37564</v>
      </c>
      <c r="J574">
        <v>16.5</v>
      </c>
      <c r="K574">
        <v>17.38</v>
      </c>
      <c r="L574">
        <v>15.52</v>
      </c>
      <c r="M574">
        <v>15.84</v>
      </c>
      <c r="N574">
        <v>9501000</v>
      </c>
      <c r="O574">
        <v>7.7</v>
      </c>
      <c r="Q574" s="5">
        <v>37564</v>
      </c>
      <c r="R574">
        <v>91.8</v>
      </c>
      <c r="S574">
        <v>93.07</v>
      </c>
      <c r="T574">
        <v>89.52</v>
      </c>
      <c r="U574">
        <v>89.65</v>
      </c>
      <c r="V574">
        <v>48168300</v>
      </c>
      <c r="W574">
        <v>72.12</v>
      </c>
    </row>
    <row r="575" spans="1:23" x14ac:dyDescent="0.3">
      <c r="A575" s="5">
        <v>37557</v>
      </c>
      <c r="B575">
        <v>53.4</v>
      </c>
      <c r="C575">
        <v>54.07</v>
      </c>
      <c r="D575">
        <v>50.85</v>
      </c>
      <c r="E575">
        <v>53</v>
      </c>
      <c r="F575">
        <v>95189300</v>
      </c>
      <c r="G575">
        <v>19.66</v>
      </c>
      <c r="I575" s="5">
        <v>37557</v>
      </c>
      <c r="J575">
        <v>15.55</v>
      </c>
      <c r="K575">
        <v>16.5</v>
      </c>
      <c r="L575">
        <v>14.96</v>
      </c>
      <c r="M575">
        <v>16.36</v>
      </c>
      <c r="N575">
        <v>9748700</v>
      </c>
      <c r="O575">
        <v>7.96</v>
      </c>
      <c r="Q575" s="5">
        <v>37557</v>
      </c>
      <c r="R575">
        <v>91.15</v>
      </c>
      <c r="S575">
        <v>91.29</v>
      </c>
      <c r="T575">
        <v>87</v>
      </c>
      <c r="U575">
        <v>90.27</v>
      </c>
      <c r="V575">
        <v>46822400</v>
      </c>
      <c r="W575">
        <v>72.62</v>
      </c>
    </row>
    <row r="576" spans="1:23" x14ac:dyDescent="0.3">
      <c r="A576" s="5">
        <v>37550</v>
      </c>
      <c r="B576">
        <v>51.97</v>
      </c>
      <c r="C576">
        <v>53.37</v>
      </c>
      <c r="D576">
        <v>50.9</v>
      </c>
      <c r="E576">
        <v>52.68</v>
      </c>
      <c r="F576">
        <v>96332600</v>
      </c>
      <c r="G576">
        <v>19.54</v>
      </c>
      <c r="I576" s="5">
        <v>37550</v>
      </c>
      <c r="J576">
        <v>14.26</v>
      </c>
      <c r="K576">
        <v>15.45</v>
      </c>
      <c r="L576">
        <v>14</v>
      </c>
      <c r="M576">
        <v>15.42</v>
      </c>
      <c r="N576">
        <v>7996600</v>
      </c>
      <c r="O576">
        <v>7.5</v>
      </c>
      <c r="Q576" s="5">
        <v>37550</v>
      </c>
      <c r="R576">
        <v>88.12</v>
      </c>
      <c r="S576">
        <v>90.9</v>
      </c>
      <c r="T576">
        <v>87.57</v>
      </c>
      <c r="U576">
        <v>90.2</v>
      </c>
      <c r="V576">
        <v>48078200</v>
      </c>
      <c r="W576">
        <v>72.569999999999993</v>
      </c>
    </row>
    <row r="577" spans="1:23" x14ac:dyDescent="0.3">
      <c r="A577" s="5">
        <v>37543</v>
      </c>
      <c r="B577">
        <v>48.25</v>
      </c>
      <c r="C577">
        <v>53.2</v>
      </c>
      <c r="D577">
        <v>47.84</v>
      </c>
      <c r="E577">
        <v>53.15</v>
      </c>
      <c r="F577">
        <v>128089400</v>
      </c>
      <c r="G577">
        <v>19.71</v>
      </c>
      <c r="I577" s="5">
        <v>37543</v>
      </c>
      <c r="J577">
        <v>14.55</v>
      </c>
      <c r="K577">
        <v>15.25</v>
      </c>
      <c r="L577">
        <v>13.9</v>
      </c>
      <c r="M577">
        <v>14.34</v>
      </c>
      <c r="N577">
        <v>11893800</v>
      </c>
      <c r="O577">
        <v>6.97</v>
      </c>
      <c r="Q577" s="5">
        <v>37543</v>
      </c>
      <c r="R577">
        <v>83.2</v>
      </c>
      <c r="S577">
        <v>89.3</v>
      </c>
      <c r="T577">
        <v>83.04</v>
      </c>
      <c r="U577">
        <v>88.64</v>
      </c>
      <c r="V577">
        <v>60382500</v>
      </c>
      <c r="W577">
        <v>71.31</v>
      </c>
    </row>
    <row r="578" spans="1:23" x14ac:dyDescent="0.3">
      <c r="A578" s="5">
        <v>37536</v>
      </c>
      <c r="B578">
        <v>43.81</v>
      </c>
      <c r="C578">
        <v>48.9</v>
      </c>
      <c r="D578">
        <v>43.25</v>
      </c>
      <c r="E578">
        <v>48.87</v>
      </c>
      <c r="F578">
        <v>111188800</v>
      </c>
      <c r="G578">
        <v>18.13</v>
      </c>
      <c r="I578" s="5">
        <v>37536</v>
      </c>
      <c r="J578">
        <v>13.97</v>
      </c>
      <c r="K578">
        <v>14.78</v>
      </c>
      <c r="L578">
        <v>13.36</v>
      </c>
      <c r="M578">
        <v>14.51</v>
      </c>
      <c r="N578">
        <v>11937700</v>
      </c>
      <c r="O578">
        <v>7.06</v>
      </c>
      <c r="Q578" s="5">
        <v>37536</v>
      </c>
      <c r="R578">
        <v>80.06</v>
      </c>
      <c r="S578">
        <v>84.73</v>
      </c>
      <c r="T578">
        <v>77.069999999999993</v>
      </c>
      <c r="U578">
        <v>84.16</v>
      </c>
      <c r="V578">
        <v>74346500</v>
      </c>
      <c r="W578">
        <v>67.709999999999994</v>
      </c>
    </row>
    <row r="579" spans="1:23" x14ac:dyDescent="0.3">
      <c r="A579" s="5">
        <v>37529</v>
      </c>
      <c r="B579">
        <v>44.87</v>
      </c>
      <c r="C579">
        <v>46.81</v>
      </c>
      <c r="D579">
        <v>43.11</v>
      </c>
      <c r="E579">
        <v>43.77</v>
      </c>
      <c r="F579">
        <v>108408800</v>
      </c>
      <c r="G579">
        <v>16.239999999999998</v>
      </c>
      <c r="I579" s="5">
        <v>37529</v>
      </c>
      <c r="J579">
        <v>14.4</v>
      </c>
      <c r="K579">
        <v>14.63</v>
      </c>
      <c r="L579">
        <v>13.99</v>
      </c>
      <c r="M579">
        <v>14.03</v>
      </c>
      <c r="N579">
        <v>8701300</v>
      </c>
      <c r="O579">
        <v>6.82</v>
      </c>
      <c r="Q579" s="5">
        <v>37529</v>
      </c>
      <c r="R579">
        <v>82</v>
      </c>
      <c r="S579">
        <v>85.77</v>
      </c>
      <c r="T579">
        <v>79.58</v>
      </c>
      <c r="U579">
        <v>80.8</v>
      </c>
      <c r="V579">
        <v>64214800</v>
      </c>
      <c r="W579">
        <v>65</v>
      </c>
    </row>
    <row r="580" spans="1:23" x14ac:dyDescent="0.3">
      <c r="A580" s="5">
        <v>37522</v>
      </c>
      <c r="B580">
        <v>46.6</v>
      </c>
      <c r="C580">
        <v>47.5</v>
      </c>
      <c r="D580">
        <v>44.63</v>
      </c>
      <c r="E580">
        <v>45.25</v>
      </c>
      <c r="F580">
        <v>96581200</v>
      </c>
      <c r="G580">
        <v>16.78</v>
      </c>
      <c r="I580" s="5">
        <v>37522</v>
      </c>
      <c r="J580">
        <v>14.76</v>
      </c>
      <c r="K580">
        <v>15.19</v>
      </c>
      <c r="L580">
        <v>14.4</v>
      </c>
      <c r="M580">
        <v>14.72</v>
      </c>
      <c r="N580">
        <v>8456000</v>
      </c>
      <c r="O580">
        <v>7.16</v>
      </c>
      <c r="Q580" s="5">
        <v>37522</v>
      </c>
      <c r="R580">
        <v>83.65</v>
      </c>
      <c r="S580">
        <v>85.97</v>
      </c>
      <c r="T580">
        <v>81.849999999999994</v>
      </c>
      <c r="U580">
        <v>82.75</v>
      </c>
      <c r="V580">
        <v>58796300</v>
      </c>
      <c r="W580">
        <v>66.569999999999993</v>
      </c>
    </row>
    <row r="581" spans="1:23" x14ac:dyDescent="0.3">
      <c r="A581" s="5">
        <v>37515</v>
      </c>
      <c r="B581">
        <v>47.6</v>
      </c>
      <c r="C581">
        <v>48.9</v>
      </c>
      <c r="D581">
        <v>46.59</v>
      </c>
      <c r="E581">
        <v>47.46</v>
      </c>
      <c r="F581">
        <v>83171600</v>
      </c>
      <c r="G581">
        <v>17.600000000000001</v>
      </c>
      <c r="I581" s="5">
        <v>37515</v>
      </c>
      <c r="J581">
        <v>14.14</v>
      </c>
      <c r="K581">
        <v>15.09</v>
      </c>
      <c r="L581">
        <v>14.12</v>
      </c>
      <c r="M581">
        <v>14.87</v>
      </c>
      <c r="N581">
        <v>11442900</v>
      </c>
      <c r="O581">
        <v>7.23</v>
      </c>
      <c r="Q581" s="5">
        <v>37515</v>
      </c>
      <c r="R581">
        <v>89.31</v>
      </c>
      <c r="S581">
        <v>91.19</v>
      </c>
      <c r="T581">
        <v>84.05</v>
      </c>
      <c r="U581">
        <v>84.35</v>
      </c>
      <c r="V581">
        <v>45066500</v>
      </c>
      <c r="W581">
        <v>67.86</v>
      </c>
    </row>
    <row r="582" spans="1:23" x14ac:dyDescent="0.3">
      <c r="A582" s="5">
        <v>37508</v>
      </c>
      <c r="B582">
        <v>47.25</v>
      </c>
      <c r="C582">
        <v>51.1</v>
      </c>
      <c r="D582">
        <v>46.63</v>
      </c>
      <c r="E582">
        <v>47.91</v>
      </c>
      <c r="F582">
        <v>73264400</v>
      </c>
      <c r="G582">
        <v>17.77</v>
      </c>
      <c r="I582" s="5">
        <v>37508</v>
      </c>
      <c r="J582">
        <v>14.28</v>
      </c>
      <c r="K582">
        <v>14.6</v>
      </c>
      <c r="L582">
        <v>14.05</v>
      </c>
      <c r="M582">
        <v>14.17</v>
      </c>
      <c r="N582">
        <v>8306400</v>
      </c>
      <c r="O582">
        <v>6.89</v>
      </c>
      <c r="Q582" s="5">
        <v>37508</v>
      </c>
      <c r="R582">
        <v>89.1</v>
      </c>
      <c r="S582">
        <v>93.33</v>
      </c>
      <c r="T582">
        <v>88.25</v>
      </c>
      <c r="U582">
        <v>89.67</v>
      </c>
      <c r="V582">
        <v>37571700</v>
      </c>
      <c r="W582">
        <v>71.819999999999993</v>
      </c>
    </row>
    <row r="583" spans="1:23" x14ac:dyDescent="0.3">
      <c r="A583" s="5">
        <v>37502</v>
      </c>
      <c r="B583">
        <v>48.52</v>
      </c>
      <c r="C583">
        <v>48.6</v>
      </c>
      <c r="D583">
        <v>45.88</v>
      </c>
      <c r="E583">
        <v>47.82</v>
      </c>
      <c r="F583">
        <v>78760400</v>
      </c>
      <c r="G583">
        <v>17.739999999999998</v>
      </c>
      <c r="I583" s="5">
        <v>37502</v>
      </c>
      <c r="J583">
        <v>14.49</v>
      </c>
      <c r="K583">
        <v>14.78</v>
      </c>
      <c r="L583">
        <v>14.05</v>
      </c>
      <c r="M583">
        <v>14.38</v>
      </c>
      <c r="N583">
        <v>9869300</v>
      </c>
      <c r="O583">
        <v>6.99</v>
      </c>
      <c r="Q583" s="5">
        <v>37502</v>
      </c>
      <c r="R583">
        <v>90.73</v>
      </c>
      <c r="S583">
        <v>91</v>
      </c>
      <c r="T583">
        <v>87.5</v>
      </c>
      <c r="U583">
        <v>90</v>
      </c>
      <c r="V583">
        <v>58389700</v>
      </c>
      <c r="W583">
        <v>72.08</v>
      </c>
    </row>
    <row r="584" spans="1:23" x14ac:dyDescent="0.3">
      <c r="A584" s="5">
        <v>37494</v>
      </c>
      <c r="B584">
        <v>52.5</v>
      </c>
      <c r="C584">
        <v>52.65</v>
      </c>
      <c r="D584">
        <v>48.52</v>
      </c>
      <c r="E584">
        <v>49.08</v>
      </c>
      <c r="F584">
        <v>68482300</v>
      </c>
      <c r="G584">
        <v>18.2</v>
      </c>
      <c r="I584" s="5">
        <v>37494</v>
      </c>
      <c r="J584">
        <v>15.95</v>
      </c>
      <c r="K584">
        <v>15.95</v>
      </c>
      <c r="L584">
        <v>14.51</v>
      </c>
      <c r="M584">
        <v>14.75</v>
      </c>
      <c r="N584">
        <v>7556100</v>
      </c>
      <c r="O584">
        <v>7.17</v>
      </c>
      <c r="Q584" s="5">
        <v>37494</v>
      </c>
      <c r="R584">
        <v>94.91</v>
      </c>
      <c r="S584">
        <v>96.25</v>
      </c>
      <c r="T584">
        <v>90.81</v>
      </c>
      <c r="U584">
        <v>91.78</v>
      </c>
      <c r="V584">
        <v>36293700</v>
      </c>
      <c r="W584">
        <v>73.510000000000005</v>
      </c>
    </row>
    <row r="585" spans="1:23" x14ac:dyDescent="0.3">
      <c r="A585" s="5">
        <v>37487</v>
      </c>
      <c r="B585">
        <v>50.04</v>
      </c>
      <c r="C585">
        <v>53.45</v>
      </c>
      <c r="D585">
        <v>49.85</v>
      </c>
      <c r="E585">
        <v>52.22</v>
      </c>
      <c r="F585">
        <v>72363200</v>
      </c>
      <c r="G585">
        <v>19.37</v>
      </c>
      <c r="I585" s="5">
        <v>37487</v>
      </c>
      <c r="J585">
        <v>15.78</v>
      </c>
      <c r="K585">
        <v>16.25</v>
      </c>
      <c r="L585">
        <v>15.45</v>
      </c>
      <c r="M585">
        <v>15.73</v>
      </c>
      <c r="N585">
        <v>7336900</v>
      </c>
      <c r="O585">
        <v>7.65</v>
      </c>
      <c r="Q585" s="5">
        <v>37487</v>
      </c>
      <c r="R585">
        <v>93.46</v>
      </c>
      <c r="S585">
        <v>97.15</v>
      </c>
      <c r="T585">
        <v>93.1</v>
      </c>
      <c r="U585">
        <v>94.6</v>
      </c>
      <c r="V585">
        <v>35184600</v>
      </c>
      <c r="W585">
        <v>75.77</v>
      </c>
    </row>
    <row r="586" spans="1:23" x14ac:dyDescent="0.3">
      <c r="A586" s="5">
        <v>37480</v>
      </c>
      <c r="B586">
        <v>47.61</v>
      </c>
      <c r="C586">
        <v>50.74</v>
      </c>
      <c r="D586">
        <v>46.92</v>
      </c>
      <c r="E586">
        <v>50</v>
      </c>
      <c r="F586">
        <v>84355000</v>
      </c>
      <c r="G586">
        <v>18.55</v>
      </c>
      <c r="I586" s="5">
        <v>37480</v>
      </c>
      <c r="J586">
        <v>14.9</v>
      </c>
      <c r="K586">
        <v>16.100000000000001</v>
      </c>
      <c r="L586">
        <v>14.54</v>
      </c>
      <c r="M586">
        <v>15.81</v>
      </c>
      <c r="N586">
        <v>10114400</v>
      </c>
      <c r="O586">
        <v>7.69</v>
      </c>
      <c r="Q586" s="5">
        <v>37480</v>
      </c>
      <c r="R586">
        <v>89.99</v>
      </c>
      <c r="S586">
        <v>94.08</v>
      </c>
      <c r="T586">
        <v>88.02</v>
      </c>
      <c r="U586">
        <v>93.22</v>
      </c>
      <c r="V586">
        <v>43004900</v>
      </c>
      <c r="W586">
        <v>74.66</v>
      </c>
    </row>
    <row r="587" spans="1:23" x14ac:dyDescent="0.3">
      <c r="A587" s="5">
        <v>37473</v>
      </c>
      <c r="B587">
        <v>44.29</v>
      </c>
      <c r="C587">
        <v>49.15</v>
      </c>
      <c r="D587">
        <v>43.81</v>
      </c>
      <c r="E587">
        <v>48.12</v>
      </c>
      <c r="F587">
        <v>82360800</v>
      </c>
      <c r="G587">
        <v>17.850000000000001</v>
      </c>
      <c r="I587" s="5">
        <v>37473</v>
      </c>
      <c r="J587">
        <v>14.51</v>
      </c>
      <c r="K587">
        <v>15.38</v>
      </c>
      <c r="L587">
        <v>13.97</v>
      </c>
      <c r="M587">
        <v>15</v>
      </c>
      <c r="N587">
        <v>8875800</v>
      </c>
      <c r="O587">
        <v>7.29</v>
      </c>
      <c r="Q587" s="5">
        <v>37473</v>
      </c>
      <c r="R587">
        <v>86.49</v>
      </c>
      <c r="S587">
        <v>91.94</v>
      </c>
      <c r="T587">
        <v>83.55</v>
      </c>
      <c r="U587">
        <v>91.29</v>
      </c>
      <c r="V587">
        <v>49085900</v>
      </c>
      <c r="W587">
        <v>73.12</v>
      </c>
    </row>
    <row r="588" spans="1:23" x14ac:dyDescent="0.3">
      <c r="A588" s="5">
        <v>37466</v>
      </c>
      <c r="B588">
        <v>46.85</v>
      </c>
      <c r="C588">
        <v>48.83</v>
      </c>
      <c r="D588">
        <v>43.8</v>
      </c>
      <c r="E588">
        <v>44.41</v>
      </c>
      <c r="F588">
        <v>101333000</v>
      </c>
      <c r="G588">
        <v>16.47</v>
      </c>
      <c r="I588" s="5">
        <v>37466</v>
      </c>
      <c r="J588">
        <v>14.48</v>
      </c>
      <c r="K588">
        <v>15.51</v>
      </c>
      <c r="L588">
        <v>14.25</v>
      </c>
      <c r="M588">
        <v>14.45</v>
      </c>
      <c r="N588">
        <v>9632200</v>
      </c>
      <c r="O588">
        <v>7.03</v>
      </c>
      <c r="Q588" s="5">
        <v>37466</v>
      </c>
      <c r="R588">
        <v>87.5</v>
      </c>
      <c r="S588">
        <v>91.55</v>
      </c>
      <c r="T588">
        <v>85.62</v>
      </c>
      <c r="U588">
        <v>86.79</v>
      </c>
      <c r="V588">
        <v>52807900</v>
      </c>
      <c r="W588">
        <v>69.510000000000005</v>
      </c>
    </row>
    <row r="589" spans="1:23" x14ac:dyDescent="0.3">
      <c r="A589" s="5">
        <v>37459</v>
      </c>
      <c r="B589">
        <v>48.95</v>
      </c>
      <c r="C589">
        <v>49.99</v>
      </c>
      <c r="D589">
        <v>41.41</v>
      </c>
      <c r="E589">
        <v>45.35</v>
      </c>
      <c r="F589">
        <v>167477700</v>
      </c>
      <c r="G589">
        <v>16.82</v>
      </c>
      <c r="I589" s="5">
        <v>37459</v>
      </c>
      <c r="J589">
        <v>14.75</v>
      </c>
      <c r="K589">
        <v>15.22</v>
      </c>
      <c r="L589">
        <v>13.8</v>
      </c>
      <c r="M589">
        <v>14.34</v>
      </c>
      <c r="N589">
        <v>13746000</v>
      </c>
      <c r="O589">
        <v>6.97</v>
      </c>
      <c r="Q589" s="5">
        <v>37459</v>
      </c>
      <c r="R589">
        <v>84.1</v>
      </c>
      <c r="S589">
        <v>85.93</v>
      </c>
      <c r="T589">
        <v>77.680000000000007</v>
      </c>
      <c r="U589">
        <v>85.6</v>
      </c>
      <c r="V589">
        <v>77604800</v>
      </c>
      <c r="W589">
        <v>68.56</v>
      </c>
    </row>
    <row r="590" spans="1:23" x14ac:dyDescent="0.3">
      <c r="A590" s="5">
        <v>37452</v>
      </c>
      <c r="B590">
        <v>51.39</v>
      </c>
      <c r="C590">
        <v>53.3</v>
      </c>
      <c r="D590">
        <v>48</v>
      </c>
      <c r="E590">
        <v>49.56</v>
      </c>
      <c r="F590">
        <v>107150400</v>
      </c>
      <c r="G590">
        <v>18.38</v>
      </c>
      <c r="I590" s="5">
        <v>37452</v>
      </c>
      <c r="J590">
        <v>17.43</v>
      </c>
      <c r="K590">
        <v>18.600000000000001</v>
      </c>
      <c r="L590">
        <v>14.53</v>
      </c>
      <c r="M590">
        <v>14.96</v>
      </c>
      <c r="N590">
        <v>20735100</v>
      </c>
      <c r="O590">
        <v>7.27</v>
      </c>
      <c r="Q590" s="5">
        <v>37452</v>
      </c>
      <c r="R590">
        <v>91.64</v>
      </c>
      <c r="S590">
        <v>93.3</v>
      </c>
      <c r="T590">
        <v>84.3</v>
      </c>
      <c r="U590">
        <v>84.71</v>
      </c>
      <c r="V590">
        <v>57941900</v>
      </c>
      <c r="W590">
        <v>67.849999999999994</v>
      </c>
    </row>
    <row r="591" spans="1:23" x14ac:dyDescent="0.3">
      <c r="A591" s="5">
        <v>37445</v>
      </c>
      <c r="B591">
        <v>54.41</v>
      </c>
      <c r="C591">
        <v>54.93</v>
      </c>
      <c r="D591">
        <v>51.25</v>
      </c>
      <c r="E591">
        <v>51.86</v>
      </c>
      <c r="F591">
        <v>92886800</v>
      </c>
      <c r="G591">
        <v>19.239999999999998</v>
      </c>
      <c r="I591" s="5">
        <v>37445</v>
      </c>
      <c r="J591">
        <v>18.52</v>
      </c>
      <c r="K591">
        <v>18.79</v>
      </c>
      <c r="L591">
        <v>16.97</v>
      </c>
      <c r="M591">
        <v>17.510000000000002</v>
      </c>
      <c r="N591">
        <v>10442800</v>
      </c>
      <c r="O591">
        <v>8.51</v>
      </c>
      <c r="Q591" s="5">
        <v>37445</v>
      </c>
      <c r="R591">
        <v>98.98</v>
      </c>
      <c r="S591">
        <v>99.7</v>
      </c>
      <c r="T591">
        <v>90.32</v>
      </c>
      <c r="U591">
        <v>91.85</v>
      </c>
      <c r="V591">
        <v>39351300</v>
      </c>
      <c r="W591">
        <v>73.56</v>
      </c>
    </row>
    <row r="592" spans="1:23" x14ac:dyDescent="0.3">
      <c r="A592" s="5">
        <v>37438</v>
      </c>
      <c r="B592">
        <v>54.12</v>
      </c>
      <c r="C592">
        <v>54.9</v>
      </c>
      <c r="D592">
        <v>50.45</v>
      </c>
      <c r="E592">
        <v>54.85</v>
      </c>
      <c r="F592">
        <v>66474500</v>
      </c>
      <c r="G592">
        <v>20.34</v>
      </c>
      <c r="I592" s="5">
        <v>37438</v>
      </c>
      <c r="J592">
        <v>17.71</v>
      </c>
      <c r="K592">
        <v>18.75</v>
      </c>
      <c r="L592">
        <v>16.75</v>
      </c>
      <c r="M592">
        <v>18.739999999999998</v>
      </c>
      <c r="N592">
        <v>7933500</v>
      </c>
      <c r="O592">
        <v>9.11</v>
      </c>
      <c r="Q592" s="5">
        <v>37438</v>
      </c>
      <c r="R592">
        <v>99.18</v>
      </c>
      <c r="S592">
        <v>99.8</v>
      </c>
      <c r="T592">
        <v>93.72</v>
      </c>
      <c r="U592">
        <v>99.31</v>
      </c>
      <c r="V592">
        <v>26015800</v>
      </c>
      <c r="W592">
        <v>79.540000000000006</v>
      </c>
    </row>
    <row r="593" spans="1:23" x14ac:dyDescent="0.3">
      <c r="A593" s="5">
        <v>37431</v>
      </c>
      <c r="B593">
        <v>52.09</v>
      </c>
      <c r="C593">
        <v>55.79</v>
      </c>
      <c r="D593">
        <v>51.05</v>
      </c>
      <c r="E593">
        <v>54.7</v>
      </c>
      <c r="F593">
        <v>97209500</v>
      </c>
      <c r="G593">
        <v>20.29</v>
      </c>
      <c r="I593" s="5">
        <v>37431</v>
      </c>
      <c r="J593">
        <v>16.77</v>
      </c>
      <c r="K593">
        <v>17.82</v>
      </c>
      <c r="L593">
        <v>15.98</v>
      </c>
      <c r="M593">
        <v>17.72</v>
      </c>
      <c r="N593">
        <v>12954300</v>
      </c>
      <c r="O593">
        <v>8.6199999999999992</v>
      </c>
      <c r="Q593" s="5">
        <v>37431</v>
      </c>
      <c r="R593">
        <v>98.61</v>
      </c>
      <c r="S593">
        <v>100.89</v>
      </c>
      <c r="T593">
        <v>95.19</v>
      </c>
      <c r="U593">
        <v>98.96</v>
      </c>
      <c r="V593">
        <v>33647700</v>
      </c>
      <c r="W593">
        <v>79.260000000000005</v>
      </c>
    </row>
    <row r="594" spans="1:23" x14ac:dyDescent="0.3">
      <c r="A594" s="5">
        <v>37424</v>
      </c>
      <c r="B594">
        <v>55.66</v>
      </c>
      <c r="C594">
        <v>56.44</v>
      </c>
      <c r="D594">
        <v>52.28</v>
      </c>
      <c r="E594">
        <v>52.28</v>
      </c>
      <c r="F594">
        <v>91294600</v>
      </c>
      <c r="G594">
        <v>19.39</v>
      </c>
      <c r="I594" s="5">
        <v>37424</v>
      </c>
      <c r="J594">
        <v>20.239999999999998</v>
      </c>
      <c r="K594">
        <v>20.63</v>
      </c>
      <c r="L594">
        <v>16.79</v>
      </c>
      <c r="M594">
        <v>16.850000000000001</v>
      </c>
      <c r="N594">
        <v>23066000</v>
      </c>
      <c r="O594">
        <v>8.19</v>
      </c>
      <c r="Q594" s="5">
        <v>37424</v>
      </c>
      <c r="R594">
        <v>101.92</v>
      </c>
      <c r="S594">
        <v>105.03</v>
      </c>
      <c r="T594">
        <v>98.68</v>
      </c>
      <c r="U594">
        <v>99.28</v>
      </c>
      <c r="V594">
        <v>23539600</v>
      </c>
      <c r="W594">
        <v>79.52</v>
      </c>
    </row>
    <row r="595" spans="1:23" x14ac:dyDescent="0.3">
      <c r="A595" s="5">
        <v>37417</v>
      </c>
      <c r="B595">
        <v>51.65</v>
      </c>
      <c r="C595">
        <v>55.78</v>
      </c>
      <c r="D595">
        <v>51.46</v>
      </c>
      <c r="E595">
        <v>55.25</v>
      </c>
      <c r="F595">
        <v>94319400</v>
      </c>
      <c r="G595">
        <v>20.49</v>
      </c>
      <c r="I595" s="5">
        <v>37417</v>
      </c>
      <c r="J595">
        <v>21.48</v>
      </c>
      <c r="K595">
        <v>21.84</v>
      </c>
      <c r="L595">
        <v>18.11</v>
      </c>
      <c r="M595">
        <v>20.100000000000001</v>
      </c>
      <c r="N595">
        <v>13805500</v>
      </c>
      <c r="O595">
        <v>9.77</v>
      </c>
      <c r="Q595" s="5">
        <v>37417</v>
      </c>
      <c r="R595">
        <v>103.24</v>
      </c>
      <c r="S595">
        <v>104.54</v>
      </c>
      <c r="T595">
        <v>98.5</v>
      </c>
      <c r="U595">
        <v>101.4</v>
      </c>
      <c r="V595">
        <v>26065600</v>
      </c>
      <c r="W595">
        <v>80.930000000000007</v>
      </c>
    </row>
    <row r="596" spans="1:23" x14ac:dyDescent="0.3">
      <c r="A596" s="5">
        <v>37410</v>
      </c>
      <c r="B596">
        <v>50.99</v>
      </c>
      <c r="C596">
        <v>52.6</v>
      </c>
      <c r="D596">
        <v>49.17</v>
      </c>
      <c r="E596">
        <v>51.98</v>
      </c>
      <c r="F596">
        <v>83990900</v>
      </c>
      <c r="G596">
        <v>19.28</v>
      </c>
      <c r="I596" s="5">
        <v>37410</v>
      </c>
      <c r="J596">
        <v>23.39</v>
      </c>
      <c r="K596">
        <v>23.45</v>
      </c>
      <c r="L596">
        <v>20.93</v>
      </c>
      <c r="M596">
        <v>21.4</v>
      </c>
      <c r="N596">
        <v>12374200</v>
      </c>
      <c r="O596">
        <v>10.41</v>
      </c>
      <c r="Q596" s="5">
        <v>37410</v>
      </c>
      <c r="R596">
        <v>107.09</v>
      </c>
      <c r="S596">
        <v>107.6</v>
      </c>
      <c r="T596">
        <v>101.72</v>
      </c>
      <c r="U596">
        <v>103.34</v>
      </c>
      <c r="V596">
        <v>23723700</v>
      </c>
      <c r="W596">
        <v>82.48</v>
      </c>
    </row>
    <row r="597" spans="1:23" x14ac:dyDescent="0.3">
      <c r="A597" s="5">
        <v>37404</v>
      </c>
      <c r="B597">
        <v>53.59</v>
      </c>
      <c r="C597">
        <v>53.69</v>
      </c>
      <c r="D597">
        <v>50.88</v>
      </c>
      <c r="E597">
        <v>50.91</v>
      </c>
      <c r="F597">
        <v>56169000</v>
      </c>
      <c r="G597">
        <v>18.88</v>
      </c>
      <c r="I597" s="5">
        <v>37404</v>
      </c>
      <c r="J597">
        <v>23.69</v>
      </c>
      <c r="K597">
        <v>24.44</v>
      </c>
      <c r="L597">
        <v>23.28</v>
      </c>
      <c r="M597">
        <v>23.3</v>
      </c>
      <c r="N597">
        <v>8333700</v>
      </c>
      <c r="O597">
        <v>11.33</v>
      </c>
      <c r="Q597" s="5">
        <v>37404</v>
      </c>
      <c r="R597">
        <v>109.05</v>
      </c>
      <c r="S597">
        <v>109.13</v>
      </c>
      <c r="T597">
        <v>105.9</v>
      </c>
      <c r="U597">
        <v>107.22</v>
      </c>
      <c r="V597">
        <v>19263600</v>
      </c>
      <c r="W597">
        <v>85.58</v>
      </c>
    </row>
    <row r="598" spans="1:23" x14ac:dyDescent="0.3">
      <c r="A598" s="5">
        <v>37396</v>
      </c>
      <c r="B598">
        <v>55.5</v>
      </c>
      <c r="C598">
        <v>55.55</v>
      </c>
      <c r="D598">
        <v>51.85</v>
      </c>
      <c r="E598">
        <v>53.26</v>
      </c>
      <c r="F598">
        <v>51360000</v>
      </c>
      <c r="G598">
        <v>19.760000000000002</v>
      </c>
      <c r="I598" s="5">
        <v>37396</v>
      </c>
      <c r="J598">
        <v>24.57</v>
      </c>
      <c r="K598">
        <v>25.24</v>
      </c>
      <c r="L598">
        <v>23.32</v>
      </c>
      <c r="M598">
        <v>24.15</v>
      </c>
      <c r="N598">
        <v>9838200</v>
      </c>
      <c r="O598">
        <v>11.74</v>
      </c>
      <c r="Q598" s="5">
        <v>37396</v>
      </c>
      <c r="R598">
        <v>110.64</v>
      </c>
      <c r="S598">
        <v>110.69</v>
      </c>
      <c r="T598">
        <v>108</v>
      </c>
      <c r="U598">
        <v>108.69</v>
      </c>
      <c r="V598">
        <v>14462400</v>
      </c>
      <c r="W598">
        <v>86.75</v>
      </c>
    </row>
    <row r="599" spans="1:23" x14ac:dyDescent="0.3">
      <c r="A599" s="5">
        <v>37389</v>
      </c>
      <c r="B599">
        <v>50.45</v>
      </c>
      <c r="C599">
        <v>56.44</v>
      </c>
      <c r="D599">
        <v>49.75</v>
      </c>
      <c r="E599">
        <v>56.03</v>
      </c>
      <c r="F599">
        <v>61623200</v>
      </c>
      <c r="G599">
        <v>20.78</v>
      </c>
      <c r="I599" s="5">
        <v>37389</v>
      </c>
      <c r="J599">
        <v>23.52</v>
      </c>
      <c r="K599">
        <v>25.98</v>
      </c>
      <c r="L599">
        <v>22.94</v>
      </c>
      <c r="M599">
        <v>25.01</v>
      </c>
      <c r="N599">
        <v>11367700</v>
      </c>
      <c r="O599">
        <v>12.16</v>
      </c>
      <c r="Q599" s="5">
        <v>37389</v>
      </c>
      <c r="R599">
        <v>106.22</v>
      </c>
      <c r="S599">
        <v>111.25</v>
      </c>
      <c r="T599">
        <v>105.79</v>
      </c>
      <c r="U599">
        <v>110.9</v>
      </c>
      <c r="V599">
        <v>26865900</v>
      </c>
      <c r="W599">
        <v>88.51</v>
      </c>
    </row>
    <row r="600" spans="1:23" x14ac:dyDescent="0.3">
      <c r="A600" s="5">
        <v>37382</v>
      </c>
      <c r="B600">
        <v>49.44</v>
      </c>
      <c r="C600">
        <v>55</v>
      </c>
      <c r="D600">
        <v>48.35</v>
      </c>
      <c r="E600">
        <v>50.05</v>
      </c>
      <c r="F600">
        <v>80724700</v>
      </c>
      <c r="G600">
        <v>18.559999999999999</v>
      </c>
      <c r="I600" s="5">
        <v>37382</v>
      </c>
      <c r="J600">
        <v>23.35</v>
      </c>
      <c r="K600">
        <v>24.52</v>
      </c>
      <c r="L600">
        <v>22.14</v>
      </c>
      <c r="M600">
        <v>23.32</v>
      </c>
      <c r="N600">
        <v>9922200</v>
      </c>
      <c r="O600">
        <v>11.34</v>
      </c>
      <c r="Q600" s="5">
        <v>37382</v>
      </c>
      <c r="R600">
        <v>107.64</v>
      </c>
      <c r="S600">
        <v>109.36</v>
      </c>
      <c r="T600">
        <v>104.9</v>
      </c>
      <c r="U600">
        <v>105.72</v>
      </c>
      <c r="V600">
        <v>22100400</v>
      </c>
      <c r="W600">
        <v>84.38</v>
      </c>
    </row>
    <row r="601" spans="1:23" x14ac:dyDescent="0.3">
      <c r="A601" s="5">
        <v>37375</v>
      </c>
      <c r="B601">
        <v>51.47</v>
      </c>
      <c r="C601">
        <v>54.07</v>
      </c>
      <c r="D601">
        <v>49.51</v>
      </c>
      <c r="E601">
        <v>49.56</v>
      </c>
      <c r="F601">
        <v>74936000</v>
      </c>
      <c r="G601">
        <v>18.38</v>
      </c>
      <c r="I601" s="5">
        <v>37375</v>
      </c>
      <c r="J601">
        <v>23.16</v>
      </c>
      <c r="K601">
        <v>24.38</v>
      </c>
      <c r="L601">
        <v>23.09</v>
      </c>
      <c r="M601">
        <v>23.51</v>
      </c>
      <c r="N601">
        <v>8843400</v>
      </c>
      <c r="O601">
        <v>11.43</v>
      </c>
      <c r="Q601" s="5">
        <v>37375</v>
      </c>
      <c r="R601">
        <v>107.93</v>
      </c>
      <c r="S601">
        <v>109.91</v>
      </c>
      <c r="T601">
        <v>106.63</v>
      </c>
      <c r="U601">
        <v>107.58</v>
      </c>
      <c r="V601">
        <v>19125100</v>
      </c>
      <c r="W601">
        <v>85.86</v>
      </c>
    </row>
    <row r="602" spans="1:23" x14ac:dyDescent="0.3">
      <c r="A602" s="5">
        <v>37368</v>
      </c>
      <c r="B602">
        <v>56.52</v>
      </c>
      <c r="C602">
        <v>56.7</v>
      </c>
      <c r="D602">
        <v>51.46</v>
      </c>
      <c r="E602">
        <v>51.5</v>
      </c>
      <c r="F602">
        <v>60206800</v>
      </c>
      <c r="G602">
        <v>19.100000000000001</v>
      </c>
      <c r="I602" s="5">
        <v>37368</v>
      </c>
      <c r="J602">
        <v>24.84</v>
      </c>
      <c r="K602">
        <v>24.93</v>
      </c>
      <c r="L602">
        <v>23</v>
      </c>
      <c r="M602">
        <v>23.01</v>
      </c>
      <c r="N602">
        <v>8160900</v>
      </c>
      <c r="O602">
        <v>11.19</v>
      </c>
      <c r="Q602" s="5">
        <v>37368</v>
      </c>
      <c r="R602">
        <v>112.38</v>
      </c>
      <c r="S602">
        <v>112.43</v>
      </c>
      <c r="T602">
        <v>107.29</v>
      </c>
      <c r="U602">
        <v>107.39</v>
      </c>
      <c r="V602">
        <v>19002700</v>
      </c>
      <c r="W602">
        <v>85.71</v>
      </c>
    </row>
    <row r="603" spans="1:23" x14ac:dyDescent="0.3">
      <c r="A603" s="5">
        <v>37361</v>
      </c>
      <c r="B603">
        <v>56</v>
      </c>
      <c r="C603">
        <v>58.28</v>
      </c>
      <c r="D603">
        <v>52.68</v>
      </c>
      <c r="E603">
        <v>57.2</v>
      </c>
      <c r="F603">
        <v>66706400</v>
      </c>
      <c r="G603">
        <v>21.22</v>
      </c>
      <c r="I603" s="5">
        <v>37361</v>
      </c>
      <c r="J603">
        <v>25.06</v>
      </c>
      <c r="K603">
        <v>26.17</v>
      </c>
      <c r="L603">
        <v>24.8</v>
      </c>
      <c r="M603">
        <v>24.98</v>
      </c>
      <c r="N603">
        <v>14909400</v>
      </c>
      <c r="O603">
        <v>12.15</v>
      </c>
      <c r="Q603" s="5">
        <v>37361</v>
      </c>
      <c r="R603">
        <v>111.62</v>
      </c>
      <c r="S603">
        <v>113.67</v>
      </c>
      <c r="T603">
        <v>110.2</v>
      </c>
      <c r="U603">
        <v>112.88</v>
      </c>
      <c r="V603">
        <v>16211900</v>
      </c>
      <c r="W603">
        <v>90.09</v>
      </c>
    </row>
    <row r="604" spans="1:23" x14ac:dyDescent="0.3">
      <c r="A604" s="5">
        <v>37354</v>
      </c>
      <c r="B604">
        <v>54.3</v>
      </c>
      <c r="C604">
        <v>57.43</v>
      </c>
      <c r="D604">
        <v>54.26</v>
      </c>
      <c r="E604">
        <v>55.93</v>
      </c>
      <c r="F604">
        <v>64580400</v>
      </c>
      <c r="G604">
        <v>20.75</v>
      </c>
      <c r="I604" s="5">
        <v>37354</v>
      </c>
      <c r="J604">
        <v>24.16</v>
      </c>
      <c r="K604">
        <v>25.2</v>
      </c>
      <c r="L604">
        <v>23.78</v>
      </c>
      <c r="M604">
        <v>25.06</v>
      </c>
      <c r="N604">
        <v>10039400</v>
      </c>
      <c r="O604">
        <v>12.19</v>
      </c>
      <c r="Q604" s="5">
        <v>37354</v>
      </c>
      <c r="R604">
        <v>111.32</v>
      </c>
      <c r="S604">
        <v>113.54</v>
      </c>
      <c r="T604">
        <v>110.04</v>
      </c>
      <c r="U604">
        <v>111.42</v>
      </c>
      <c r="V604">
        <v>17839200</v>
      </c>
      <c r="W604">
        <v>88.93</v>
      </c>
    </row>
    <row r="605" spans="1:23" x14ac:dyDescent="0.3">
      <c r="A605" s="5">
        <v>37347</v>
      </c>
      <c r="B605">
        <v>59.83</v>
      </c>
      <c r="C605">
        <v>60.4</v>
      </c>
      <c r="D605">
        <v>55.42</v>
      </c>
      <c r="E605">
        <v>55.87</v>
      </c>
      <c r="F605">
        <v>62476100</v>
      </c>
      <c r="G605">
        <v>20.72</v>
      </c>
      <c r="I605" s="5">
        <v>37347</v>
      </c>
      <c r="J605">
        <v>23.38</v>
      </c>
      <c r="K605">
        <v>25.19</v>
      </c>
      <c r="L605">
        <v>23.28</v>
      </c>
      <c r="M605">
        <v>24.74</v>
      </c>
      <c r="N605">
        <v>8815800</v>
      </c>
      <c r="O605">
        <v>12.03</v>
      </c>
      <c r="Q605" s="5">
        <v>37347</v>
      </c>
      <c r="R605">
        <v>114.23</v>
      </c>
      <c r="S605">
        <v>115.1</v>
      </c>
      <c r="T605">
        <v>112.16</v>
      </c>
      <c r="U605">
        <v>112.69</v>
      </c>
      <c r="V605">
        <v>20398500</v>
      </c>
      <c r="W605">
        <v>89.94</v>
      </c>
    </row>
    <row r="606" spans="1:23" x14ac:dyDescent="0.3">
      <c r="A606" s="5">
        <v>37340</v>
      </c>
      <c r="B606">
        <v>60.48</v>
      </c>
      <c r="C606">
        <v>60.92</v>
      </c>
      <c r="D606">
        <v>58.31</v>
      </c>
      <c r="E606">
        <v>60.31</v>
      </c>
      <c r="F606">
        <v>52082300</v>
      </c>
      <c r="G606">
        <v>22.37</v>
      </c>
      <c r="I606" s="5">
        <v>37340</v>
      </c>
      <c r="J606">
        <v>24.07</v>
      </c>
      <c r="K606">
        <v>24.09</v>
      </c>
      <c r="L606">
        <v>23</v>
      </c>
      <c r="M606">
        <v>23.67</v>
      </c>
      <c r="N606">
        <v>6757400</v>
      </c>
      <c r="O606">
        <v>11.51</v>
      </c>
      <c r="Q606" s="5">
        <v>37340</v>
      </c>
      <c r="R606">
        <v>115.09</v>
      </c>
      <c r="S606">
        <v>115.77</v>
      </c>
      <c r="T606">
        <v>113.3</v>
      </c>
      <c r="U606">
        <v>114.52</v>
      </c>
      <c r="V606">
        <v>18500100</v>
      </c>
      <c r="W606">
        <v>91.4</v>
      </c>
    </row>
    <row r="607" spans="1:23" x14ac:dyDescent="0.3">
      <c r="A607" s="5">
        <v>37333</v>
      </c>
      <c r="B607">
        <v>62.74</v>
      </c>
      <c r="C607">
        <v>63</v>
      </c>
      <c r="D607">
        <v>59.83</v>
      </c>
      <c r="E607">
        <v>60.45</v>
      </c>
      <c r="F607">
        <v>46274600</v>
      </c>
      <c r="G607">
        <v>22.42</v>
      </c>
      <c r="I607" s="5">
        <v>37333</v>
      </c>
      <c r="J607">
        <v>24.95</v>
      </c>
      <c r="K607">
        <v>25.3</v>
      </c>
      <c r="L607">
        <v>23.26</v>
      </c>
      <c r="M607">
        <v>24.09</v>
      </c>
      <c r="N607">
        <v>11855400</v>
      </c>
      <c r="O607">
        <v>11.71</v>
      </c>
      <c r="Q607" s="5">
        <v>37333</v>
      </c>
      <c r="R607">
        <v>117.1</v>
      </c>
      <c r="S607">
        <v>117.74</v>
      </c>
      <c r="T607">
        <v>114.12</v>
      </c>
      <c r="U607">
        <v>115.04</v>
      </c>
      <c r="V607">
        <v>18731500</v>
      </c>
      <c r="W607">
        <v>91.82</v>
      </c>
    </row>
    <row r="608" spans="1:23" x14ac:dyDescent="0.3">
      <c r="A608" s="5">
        <v>37326</v>
      </c>
      <c r="B608">
        <v>63.51</v>
      </c>
      <c r="C608">
        <v>65</v>
      </c>
      <c r="D608">
        <v>60.97</v>
      </c>
      <c r="E608">
        <v>62.49</v>
      </c>
      <c r="F608">
        <v>55083800</v>
      </c>
      <c r="G608">
        <v>23.18</v>
      </c>
      <c r="I608" s="5">
        <v>37326</v>
      </c>
      <c r="J608">
        <v>24.6</v>
      </c>
      <c r="K608">
        <v>25.14</v>
      </c>
      <c r="L608">
        <v>23.87</v>
      </c>
      <c r="M608">
        <v>24.95</v>
      </c>
      <c r="N608">
        <v>8398600</v>
      </c>
      <c r="O608">
        <v>12.13</v>
      </c>
      <c r="Q608" s="5">
        <v>37326</v>
      </c>
      <c r="R608">
        <v>116.89</v>
      </c>
      <c r="S608">
        <v>117.9</v>
      </c>
      <c r="T608">
        <v>115.63</v>
      </c>
      <c r="U608">
        <v>116.65</v>
      </c>
      <c r="V608">
        <v>16467700</v>
      </c>
      <c r="W608">
        <v>93.1</v>
      </c>
    </row>
    <row r="609" spans="1:23" x14ac:dyDescent="0.3">
      <c r="A609" s="5">
        <v>37319</v>
      </c>
      <c r="B609">
        <v>61.24</v>
      </c>
      <c r="C609">
        <v>64.7</v>
      </c>
      <c r="D609">
        <v>60.87</v>
      </c>
      <c r="E609">
        <v>63.95</v>
      </c>
      <c r="F609">
        <v>59201400</v>
      </c>
      <c r="G609">
        <v>23.72</v>
      </c>
      <c r="I609" s="5">
        <v>37319</v>
      </c>
      <c r="J609">
        <v>23.26</v>
      </c>
      <c r="K609">
        <v>25.09</v>
      </c>
      <c r="L609">
        <v>22.76</v>
      </c>
      <c r="M609">
        <v>24.66</v>
      </c>
      <c r="N609">
        <v>9837000</v>
      </c>
      <c r="O609">
        <v>11.99</v>
      </c>
      <c r="Q609" s="5">
        <v>37319</v>
      </c>
      <c r="R609">
        <v>113.9</v>
      </c>
      <c r="S609">
        <v>117.9</v>
      </c>
      <c r="T609">
        <v>113.65</v>
      </c>
      <c r="U609">
        <v>116.99</v>
      </c>
      <c r="V609">
        <v>21861500</v>
      </c>
      <c r="W609">
        <v>93.11</v>
      </c>
    </row>
    <row r="610" spans="1:23" x14ac:dyDescent="0.3">
      <c r="A610" s="5">
        <v>37312</v>
      </c>
      <c r="B610">
        <v>57.94</v>
      </c>
      <c r="C610">
        <v>61.42</v>
      </c>
      <c r="D610">
        <v>57.89</v>
      </c>
      <c r="E610">
        <v>61.37</v>
      </c>
      <c r="F610">
        <v>62208400</v>
      </c>
      <c r="G610">
        <v>22.76</v>
      </c>
      <c r="I610" s="5">
        <v>37312</v>
      </c>
      <c r="J610">
        <v>22.85</v>
      </c>
      <c r="K610">
        <v>24.72</v>
      </c>
      <c r="L610">
        <v>20.94</v>
      </c>
      <c r="M610">
        <v>23.45</v>
      </c>
      <c r="N610">
        <v>18021900</v>
      </c>
      <c r="O610">
        <v>11.4</v>
      </c>
      <c r="Q610" s="5">
        <v>37312</v>
      </c>
      <c r="R610">
        <v>109.74</v>
      </c>
      <c r="S610">
        <v>113.85</v>
      </c>
      <c r="T610">
        <v>109.7</v>
      </c>
      <c r="U610">
        <v>113.74</v>
      </c>
      <c r="V610">
        <v>23686400</v>
      </c>
      <c r="W610">
        <v>90.52</v>
      </c>
    </row>
    <row r="611" spans="1:23" x14ac:dyDescent="0.3">
      <c r="A611" s="5">
        <v>37306</v>
      </c>
      <c r="B611">
        <v>59.91</v>
      </c>
      <c r="C611">
        <v>60.36</v>
      </c>
      <c r="D611">
        <v>57.15</v>
      </c>
      <c r="E611">
        <v>57.99</v>
      </c>
      <c r="F611">
        <v>58375200</v>
      </c>
      <c r="G611">
        <v>21.51</v>
      </c>
      <c r="I611" s="5">
        <v>37306</v>
      </c>
      <c r="J611">
        <v>23.76</v>
      </c>
      <c r="K611">
        <v>23.87</v>
      </c>
      <c r="L611">
        <v>21.45</v>
      </c>
      <c r="M611">
        <v>22.74</v>
      </c>
      <c r="N611">
        <v>13651100</v>
      </c>
      <c r="O611">
        <v>11.06</v>
      </c>
      <c r="Q611" s="5">
        <v>37306</v>
      </c>
      <c r="R611">
        <v>110.15</v>
      </c>
      <c r="S611">
        <v>110.63</v>
      </c>
      <c r="T611">
        <v>107.82</v>
      </c>
      <c r="U611">
        <v>109.64</v>
      </c>
      <c r="V611">
        <v>24523100</v>
      </c>
      <c r="W611">
        <v>87.26</v>
      </c>
    </row>
    <row r="612" spans="1:23" x14ac:dyDescent="0.3">
      <c r="A612" s="5">
        <v>37298</v>
      </c>
      <c r="B612">
        <v>60.01</v>
      </c>
      <c r="C612">
        <v>62.99</v>
      </c>
      <c r="D612">
        <v>59.59</v>
      </c>
      <c r="E612">
        <v>60.23</v>
      </c>
      <c r="F612">
        <v>51497700</v>
      </c>
      <c r="G612">
        <v>22.34</v>
      </c>
      <c r="I612" s="5">
        <v>37298</v>
      </c>
      <c r="J612">
        <v>23.93</v>
      </c>
      <c r="K612">
        <v>25.24</v>
      </c>
      <c r="L612">
        <v>23.74</v>
      </c>
      <c r="M612">
        <v>23.9</v>
      </c>
      <c r="N612">
        <v>10400800</v>
      </c>
      <c r="O612">
        <v>11.62</v>
      </c>
      <c r="Q612" s="5">
        <v>37298</v>
      </c>
      <c r="R612">
        <v>110.05</v>
      </c>
      <c r="S612">
        <v>112.97</v>
      </c>
      <c r="T612">
        <v>109.82</v>
      </c>
      <c r="U612">
        <v>110.89</v>
      </c>
      <c r="V612">
        <v>17667300</v>
      </c>
      <c r="W612">
        <v>88.25</v>
      </c>
    </row>
    <row r="613" spans="1:23" x14ac:dyDescent="0.3">
      <c r="A613" s="5">
        <v>37291</v>
      </c>
      <c r="B613">
        <v>62.4</v>
      </c>
      <c r="C613">
        <v>62.69</v>
      </c>
      <c r="D613">
        <v>58.83</v>
      </c>
      <c r="E613">
        <v>60.65</v>
      </c>
      <c r="F613">
        <v>65556200</v>
      </c>
      <c r="G613">
        <v>22.5</v>
      </c>
      <c r="I613" s="5">
        <v>37291</v>
      </c>
      <c r="J613">
        <v>24.32</v>
      </c>
      <c r="K613">
        <v>25.98</v>
      </c>
      <c r="L613">
        <v>23.37</v>
      </c>
      <c r="M613">
        <v>24.03</v>
      </c>
      <c r="N613">
        <v>16285700</v>
      </c>
      <c r="O613">
        <v>11.69</v>
      </c>
      <c r="Q613" s="5">
        <v>37291</v>
      </c>
      <c r="R613">
        <v>112.23</v>
      </c>
      <c r="S613">
        <v>112.23</v>
      </c>
      <c r="T613">
        <v>108</v>
      </c>
      <c r="U613">
        <v>110.09</v>
      </c>
      <c r="V613">
        <v>26013300</v>
      </c>
      <c r="W613">
        <v>87.61</v>
      </c>
    </row>
    <row r="614" spans="1:23" x14ac:dyDescent="0.3">
      <c r="A614" s="5">
        <v>37284</v>
      </c>
      <c r="B614">
        <v>64.23</v>
      </c>
      <c r="C614">
        <v>64.5</v>
      </c>
      <c r="D614">
        <v>61.33</v>
      </c>
      <c r="E614">
        <v>62.66</v>
      </c>
      <c r="F614">
        <v>59883200</v>
      </c>
      <c r="G614">
        <v>23.24</v>
      </c>
      <c r="I614" s="5">
        <v>37284</v>
      </c>
      <c r="J614">
        <v>23.4</v>
      </c>
      <c r="K614">
        <v>24.96</v>
      </c>
      <c r="L614">
        <v>22.72</v>
      </c>
      <c r="M614">
        <v>24.41</v>
      </c>
      <c r="N614">
        <v>12607800</v>
      </c>
      <c r="O614">
        <v>11.87</v>
      </c>
      <c r="Q614" s="5">
        <v>37284</v>
      </c>
      <c r="R614">
        <v>113.9</v>
      </c>
      <c r="S614">
        <v>114.19</v>
      </c>
      <c r="T614">
        <v>108.4</v>
      </c>
      <c r="U614">
        <v>112.65</v>
      </c>
      <c r="V614">
        <v>21753900</v>
      </c>
      <c r="W614">
        <v>89.65</v>
      </c>
    </row>
    <row r="615" spans="1:23" x14ac:dyDescent="0.3">
      <c r="A615" s="5">
        <v>37278</v>
      </c>
      <c r="B615">
        <v>66.61</v>
      </c>
      <c r="C615">
        <v>66.63</v>
      </c>
      <c r="D615">
        <v>63.24</v>
      </c>
      <c r="E615">
        <v>63.8</v>
      </c>
      <c r="F615">
        <v>72526800</v>
      </c>
      <c r="G615">
        <v>23.66</v>
      </c>
      <c r="I615" s="5">
        <v>37278</v>
      </c>
      <c r="J615">
        <v>22.27</v>
      </c>
      <c r="K615">
        <v>23.51</v>
      </c>
      <c r="L615">
        <v>21.59</v>
      </c>
      <c r="M615">
        <v>23.25</v>
      </c>
      <c r="N615">
        <v>11611700</v>
      </c>
      <c r="O615">
        <v>11.31</v>
      </c>
      <c r="Q615" s="5">
        <v>37278</v>
      </c>
      <c r="R615">
        <v>113.75</v>
      </c>
      <c r="S615">
        <v>114.25</v>
      </c>
      <c r="T615">
        <v>112.02</v>
      </c>
      <c r="U615">
        <v>113.55</v>
      </c>
      <c r="V615">
        <v>12270400</v>
      </c>
      <c r="W615">
        <v>90.37</v>
      </c>
    </row>
    <row r="616" spans="1:23" x14ac:dyDescent="0.3">
      <c r="A616" s="5">
        <v>37270</v>
      </c>
      <c r="B616">
        <v>68.3</v>
      </c>
      <c r="C616">
        <v>70</v>
      </c>
      <c r="D616">
        <v>65.42</v>
      </c>
      <c r="E616">
        <v>66.099999999999994</v>
      </c>
      <c r="F616">
        <v>71953800</v>
      </c>
      <c r="G616">
        <v>24.52</v>
      </c>
      <c r="I616" s="5">
        <v>37270</v>
      </c>
      <c r="J616">
        <v>21.01</v>
      </c>
      <c r="K616">
        <v>22.74</v>
      </c>
      <c r="L616">
        <v>20.5</v>
      </c>
      <c r="M616">
        <v>22.17</v>
      </c>
      <c r="N616">
        <v>16232800</v>
      </c>
      <c r="O616">
        <v>10.78</v>
      </c>
      <c r="Q616" s="5">
        <v>37270</v>
      </c>
      <c r="R616">
        <v>114.65</v>
      </c>
      <c r="S616">
        <v>115.39</v>
      </c>
      <c r="T616">
        <v>112.67</v>
      </c>
      <c r="U616">
        <v>113.15</v>
      </c>
      <c r="V616">
        <v>16779800</v>
      </c>
      <c r="W616">
        <v>90.05</v>
      </c>
    </row>
    <row r="617" spans="1:23" x14ac:dyDescent="0.3">
      <c r="A617" s="5">
        <v>37263</v>
      </c>
      <c r="B617">
        <v>69.75</v>
      </c>
      <c r="C617">
        <v>70.62</v>
      </c>
      <c r="D617">
        <v>68</v>
      </c>
      <c r="E617">
        <v>68.61</v>
      </c>
      <c r="F617">
        <v>61167800</v>
      </c>
      <c r="G617">
        <v>25.45</v>
      </c>
      <c r="I617" s="5">
        <v>37263</v>
      </c>
      <c r="J617">
        <v>23.72</v>
      </c>
      <c r="K617">
        <v>24</v>
      </c>
      <c r="L617">
        <v>20.25</v>
      </c>
      <c r="M617">
        <v>21.05</v>
      </c>
      <c r="N617">
        <v>14457100</v>
      </c>
      <c r="O617">
        <v>10.24</v>
      </c>
      <c r="Q617" s="5">
        <v>37263</v>
      </c>
      <c r="R617">
        <v>117.7</v>
      </c>
      <c r="S617">
        <v>117.99</v>
      </c>
      <c r="T617">
        <v>114.7</v>
      </c>
      <c r="U617">
        <v>114.94</v>
      </c>
      <c r="V617">
        <v>13786400</v>
      </c>
      <c r="W617">
        <v>91.47</v>
      </c>
    </row>
    <row r="618" spans="1:23" x14ac:dyDescent="0.3">
      <c r="A618" s="5">
        <v>37256</v>
      </c>
      <c r="B618">
        <v>67.84</v>
      </c>
      <c r="C618">
        <v>69.91</v>
      </c>
      <c r="D618">
        <v>65.510000000000005</v>
      </c>
      <c r="E618">
        <v>68.900000000000006</v>
      </c>
      <c r="F618">
        <v>52863100</v>
      </c>
      <c r="G618">
        <v>25.56</v>
      </c>
      <c r="I618" s="5">
        <v>37256</v>
      </c>
      <c r="J618">
        <v>22.51</v>
      </c>
      <c r="K618">
        <v>23.95</v>
      </c>
      <c r="L618">
        <v>21.83</v>
      </c>
      <c r="M618">
        <v>23.69</v>
      </c>
      <c r="N618">
        <v>15082700</v>
      </c>
      <c r="O618">
        <v>11.52</v>
      </c>
      <c r="Q618" s="5">
        <v>37256</v>
      </c>
      <c r="R618">
        <v>116.15</v>
      </c>
      <c r="S618">
        <v>117.98</v>
      </c>
      <c r="T618">
        <v>113.81</v>
      </c>
      <c r="U618">
        <v>117.62</v>
      </c>
      <c r="V618">
        <v>17288700</v>
      </c>
      <c r="W618">
        <v>93.61</v>
      </c>
    </row>
    <row r="619" spans="1:23" x14ac:dyDescent="0.3">
      <c r="A619" s="5">
        <v>37249</v>
      </c>
      <c r="B619">
        <v>67.72</v>
      </c>
      <c r="C619">
        <v>69.069999999999993</v>
      </c>
      <c r="D619">
        <v>67.2</v>
      </c>
      <c r="E619">
        <v>67.87</v>
      </c>
      <c r="F619">
        <v>25555800</v>
      </c>
      <c r="G619">
        <v>25.17</v>
      </c>
      <c r="I619" s="5">
        <v>37249</v>
      </c>
      <c r="J619">
        <v>20.9</v>
      </c>
      <c r="K619">
        <v>23</v>
      </c>
      <c r="L619">
        <v>20.9</v>
      </c>
      <c r="M619">
        <v>22.43</v>
      </c>
      <c r="N619">
        <v>6139800</v>
      </c>
      <c r="O619">
        <v>10.91</v>
      </c>
      <c r="Q619" s="5">
        <v>37249</v>
      </c>
      <c r="R619">
        <v>114.83</v>
      </c>
      <c r="S619">
        <v>116.75</v>
      </c>
      <c r="T619">
        <v>114.61</v>
      </c>
      <c r="U619">
        <v>116</v>
      </c>
      <c r="V619">
        <v>9008600</v>
      </c>
      <c r="W619">
        <v>92.32</v>
      </c>
    </row>
    <row r="620" spans="1:23" x14ac:dyDescent="0.3">
      <c r="A620" s="5">
        <v>37242</v>
      </c>
      <c r="B620">
        <v>67.17</v>
      </c>
      <c r="C620">
        <v>69.89</v>
      </c>
      <c r="D620">
        <v>66.62</v>
      </c>
      <c r="E620">
        <v>67.540000000000006</v>
      </c>
      <c r="F620">
        <v>64844700</v>
      </c>
      <c r="G620">
        <v>25.05</v>
      </c>
      <c r="I620" s="5">
        <v>37242</v>
      </c>
      <c r="J620">
        <v>20.399999999999999</v>
      </c>
      <c r="K620">
        <v>21.68</v>
      </c>
      <c r="L620">
        <v>20.190000000000001</v>
      </c>
      <c r="M620">
        <v>21</v>
      </c>
      <c r="N620">
        <v>8400700</v>
      </c>
      <c r="O620">
        <v>10.210000000000001</v>
      </c>
      <c r="Q620" s="5">
        <v>37242</v>
      </c>
      <c r="R620">
        <v>112.99</v>
      </c>
      <c r="S620">
        <v>115.92</v>
      </c>
      <c r="T620">
        <v>112.9</v>
      </c>
      <c r="U620">
        <v>114.95</v>
      </c>
      <c r="V620">
        <v>15327700</v>
      </c>
      <c r="W620">
        <v>91.48</v>
      </c>
    </row>
    <row r="621" spans="1:23" x14ac:dyDescent="0.3">
      <c r="A621" s="5">
        <v>37235</v>
      </c>
      <c r="B621">
        <v>67.52</v>
      </c>
      <c r="C621">
        <v>68.45</v>
      </c>
      <c r="D621">
        <v>65.930000000000007</v>
      </c>
      <c r="E621">
        <v>67.44</v>
      </c>
      <c r="F621">
        <v>47362800</v>
      </c>
      <c r="G621">
        <v>25.01</v>
      </c>
      <c r="I621" s="5">
        <v>37235</v>
      </c>
      <c r="J621">
        <v>22.29</v>
      </c>
      <c r="K621">
        <v>22.99</v>
      </c>
      <c r="L621">
        <v>20.09</v>
      </c>
      <c r="M621">
        <v>20.39</v>
      </c>
      <c r="N621">
        <v>6826200</v>
      </c>
      <c r="O621">
        <v>9.92</v>
      </c>
      <c r="Q621" s="5">
        <v>37235</v>
      </c>
      <c r="R621">
        <v>115.85</v>
      </c>
      <c r="S621">
        <v>116.39</v>
      </c>
      <c r="T621">
        <v>112</v>
      </c>
      <c r="U621">
        <v>113.13</v>
      </c>
      <c r="V621">
        <v>17323200</v>
      </c>
      <c r="W621">
        <v>89.73</v>
      </c>
    </row>
    <row r="622" spans="1:23" x14ac:dyDescent="0.3">
      <c r="A622" s="5">
        <v>37228</v>
      </c>
      <c r="B622">
        <v>63.83</v>
      </c>
      <c r="C622">
        <v>69</v>
      </c>
      <c r="D622">
        <v>63.8</v>
      </c>
      <c r="E622">
        <v>67.83</v>
      </c>
      <c r="F622">
        <v>54164300</v>
      </c>
      <c r="G622">
        <v>25.16</v>
      </c>
      <c r="I622" s="5">
        <v>37228</v>
      </c>
      <c r="J622">
        <v>21.06</v>
      </c>
      <c r="K622">
        <v>24.03</v>
      </c>
      <c r="L622">
        <v>20.6</v>
      </c>
      <c r="M622">
        <v>22.54</v>
      </c>
      <c r="N622">
        <v>11947200</v>
      </c>
      <c r="O622">
        <v>10.96</v>
      </c>
      <c r="Q622" s="5">
        <v>37228</v>
      </c>
      <c r="R622">
        <v>113.65</v>
      </c>
      <c r="S622">
        <v>118</v>
      </c>
      <c r="T622">
        <v>113.01</v>
      </c>
      <c r="U622">
        <v>116.56</v>
      </c>
      <c r="V622">
        <v>18899000</v>
      </c>
      <c r="W622">
        <v>92.45</v>
      </c>
    </row>
    <row r="623" spans="1:23" x14ac:dyDescent="0.3">
      <c r="A623" s="5">
        <v>37221</v>
      </c>
      <c r="B623">
        <v>64.989999999999995</v>
      </c>
      <c r="C623">
        <v>65.709999999999994</v>
      </c>
      <c r="D623">
        <v>62.73</v>
      </c>
      <c r="E623">
        <v>64.209999999999994</v>
      </c>
      <c r="F623">
        <v>57921500</v>
      </c>
      <c r="G623">
        <v>23.82</v>
      </c>
      <c r="I623" s="5">
        <v>37221</v>
      </c>
      <c r="J623">
        <v>19.940000000000001</v>
      </c>
      <c r="K623">
        <v>21.55</v>
      </c>
      <c r="L623">
        <v>19.88</v>
      </c>
      <c r="M623">
        <v>21.3</v>
      </c>
      <c r="N623">
        <v>10618000</v>
      </c>
      <c r="O623">
        <v>10.36</v>
      </c>
      <c r="Q623" s="5">
        <v>37221</v>
      </c>
      <c r="R623">
        <v>115.75</v>
      </c>
      <c r="S623">
        <v>116.9</v>
      </c>
      <c r="T623">
        <v>113</v>
      </c>
      <c r="U623">
        <v>114.05</v>
      </c>
      <c r="V623">
        <v>16643500</v>
      </c>
      <c r="W623">
        <v>90.46</v>
      </c>
    </row>
    <row r="624" spans="1:23" x14ac:dyDescent="0.3">
      <c r="A624" s="5">
        <v>37214</v>
      </c>
      <c r="B624">
        <v>66.25</v>
      </c>
      <c r="C624">
        <v>67.8</v>
      </c>
      <c r="D624">
        <v>63.48</v>
      </c>
      <c r="E624">
        <v>64.709999999999994</v>
      </c>
      <c r="F624">
        <v>47116600</v>
      </c>
      <c r="G624">
        <v>24</v>
      </c>
      <c r="I624" s="5">
        <v>37214</v>
      </c>
      <c r="J624">
        <v>19</v>
      </c>
      <c r="K624">
        <v>20.2</v>
      </c>
      <c r="L624">
        <v>18.96</v>
      </c>
      <c r="M624">
        <v>19.84</v>
      </c>
      <c r="N624">
        <v>7774600</v>
      </c>
      <c r="O624">
        <v>9.65</v>
      </c>
      <c r="Q624" s="5">
        <v>37214</v>
      </c>
      <c r="R624">
        <v>114.92</v>
      </c>
      <c r="S624">
        <v>115.85</v>
      </c>
      <c r="T624">
        <v>113.51</v>
      </c>
      <c r="U624">
        <v>115.68</v>
      </c>
      <c r="V624">
        <v>12005600</v>
      </c>
      <c r="W624">
        <v>91.75</v>
      </c>
    </row>
    <row r="625" spans="1:23" x14ac:dyDescent="0.3">
      <c r="A625" s="5">
        <v>37207</v>
      </c>
      <c r="B625">
        <v>64.7</v>
      </c>
      <c r="C625">
        <v>68.34</v>
      </c>
      <c r="D625">
        <v>63.65</v>
      </c>
      <c r="E625">
        <v>65.75</v>
      </c>
      <c r="F625">
        <v>68741800</v>
      </c>
      <c r="G625">
        <v>24.39</v>
      </c>
      <c r="I625" s="5">
        <v>37207</v>
      </c>
      <c r="J625">
        <v>18.66</v>
      </c>
      <c r="K625">
        <v>19.899999999999999</v>
      </c>
      <c r="L625">
        <v>17.96</v>
      </c>
      <c r="M625">
        <v>18.97</v>
      </c>
      <c r="N625">
        <v>7792900</v>
      </c>
      <c r="O625">
        <v>9.2200000000000006</v>
      </c>
      <c r="Q625" s="5">
        <v>37207</v>
      </c>
      <c r="R625">
        <v>111</v>
      </c>
      <c r="S625">
        <v>115.4</v>
      </c>
      <c r="T625">
        <v>110</v>
      </c>
      <c r="U625">
        <v>114.36</v>
      </c>
      <c r="V625">
        <v>19308200</v>
      </c>
      <c r="W625">
        <v>90.7</v>
      </c>
    </row>
    <row r="626" spans="1:23" x14ac:dyDescent="0.3">
      <c r="A626" s="5">
        <v>37200</v>
      </c>
      <c r="B626">
        <v>61.86</v>
      </c>
      <c r="C626">
        <v>66.06</v>
      </c>
      <c r="D626">
        <v>61.75</v>
      </c>
      <c r="E626">
        <v>65.209999999999994</v>
      </c>
      <c r="F626">
        <v>63230800</v>
      </c>
      <c r="G626">
        <v>24.19</v>
      </c>
      <c r="I626" s="5">
        <v>37200</v>
      </c>
      <c r="J626">
        <v>18.84</v>
      </c>
      <c r="K626">
        <v>20.13</v>
      </c>
      <c r="L626">
        <v>18.53</v>
      </c>
      <c r="M626">
        <v>18.71</v>
      </c>
      <c r="N626">
        <v>10080200</v>
      </c>
      <c r="O626">
        <v>9.1</v>
      </c>
      <c r="Q626" s="5">
        <v>37200</v>
      </c>
      <c r="R626">
        <v>110.12</v>
      </c>
      <c r="S626">
        <v>114.08</v>
      </c>
      <c r="T626">
        <v>109.85</v>
      </c>
      <c r="U626">
        <v>112.72</v>
      </c>
      <c r="V626">
        <v>19470100</v>
      </c>
      <c r="W626">
        <v>89.4</v>
      </c>
    </row>
    <row r="627" spans="1:23" x14ac:dyDescent="0.3">
      <c r="A627" s="5">
        <v>37193</v>
      </c>
      <c r="B627">
        <v>62.1</v>
      </c>
      <c r="C627">
        <v>63.02</v>
      </c>
      <c r="D627">
        <v>58.1</v>
      </c>
      <c r="E627">
        <v>61.4</v>
      </c>
      <c r="F627">
        <v>74051200</v>
      </c>
      <c r="G627">
        <v>22.77</v>
      </c>
      <c r="I627" s="5">
        <v>37193</v>
      </c>
      <c r="J627">
        <v>18.57</v>
      </c>
      <c r="K627">
        <v>18.86</v>
      </c>
      <c r="L627">
        <v>17.059999999999999</v>
      </c>
      <c r="M627">
        <v>18.57</v>
      </c>
      <c r="N627">
        <v>9284900</v>
      </c>
      <c r="O627">
        <v>9.0299999999999994</v>
      </c>
      <c r="Q627" s="5">
        <v>37193</v>
      </c>
      <c r="R627">
        <v>110.16</v>
      </c>
      <c r="S627">
        <v>110.55</v>
      </c>
      <c r="T627">
        <v>105.56</v>
      </c>
      <c r="U627">
        <v>109.25</v>
      </c>
      <c r="V627">
        <v>24082600</v>
      </c>
      <c r="W627">
        <v>86.65</v>
      </c>
    </row>
    <row r="628" spans="1:23" x14ac:dyDescent="0.3">
      <c r="A628" s="5">
        <v>37186</v>
      </c>
      <c r="B628">
        <v>57.9</v>
      </c>
      <c r="C628">
        <v>63.63</v>
      </c>
      <c r="D628">
        <v>57.47</v>
      </c>
      <c r="E628">
        <v>62.2</v>
      </c>
      <c r="F628">
        <v>74323500</v>
      </c>
      <c r="G628">
        <v>23.07</v>
      </c>
      <c r="I628" s="5">
        <v>37186</v>
      </c>
      <c r="J628">
        <v>18.21</v>
      </c>
      <c r="K628">
        <v>19.420000000000002</v>
      </c>
      <c r="L628">
        <v>17.75</v>
      </c>
      <c r="M628">
        <v>18.670000000000002</v>
      </c>
      <c r="N628">
        <v>14180400</v>
      </c>
      <c r="O628">
        <v>9.08</v>
      </c>
      <c r="Q628" s="5">
        <v>37186</v>
      </c>
      <c r="R628">
        <v>107.3</v>
      </c>
      <c r="S628">
        <v>111.79</v>
      </c>
      <c r="T628">
        <v>106.74</v>
      </c>
      <c r="U628">
        <v>110.32</v>
      </c>
      <c r="V628">
        <v>20351900</v>
      </c>
      <c r="W628">
        <v>87.5</v>
      </c>
    </row>
    <row r="629" spans="1:23" x14ac:dyDescent="0.3">
      <c r="A629" s="5">
        <v>37179</v>
      </c>
      <c r="B629">
        <v>55.9</v>
      </c>
      <c r="C629">
        <v>59.3</v>
      </c>
      <c r="D629">
        <v>55.5</v>
      </c>
      <c r="E629">
        <v>57.9</v>
      </c>
      <c r="F629">
        <v>75576800</v>
      </c>
      <c r="G629">
        <v>21.48</v>
      </c>
      <c r="I629" s="5">
        <v>37179</v>
      </c>
      <c r="J629">
        <v>17.95</v>
      </c>
      <c r="K629">
        <v>18.41</v>
      </c>
      <c r="L629">
        <v>16.96</v>
      </c>
      <c r="M629">
        <v>18.3</v>
      </c>
      <c r="N629">
        <v>11332800</v>
      </c>
      <c r="O629">
        <v>8.9</v>
      </c>
      <c r="Q629" s="5">
        <v>37179</v>
      </c>
      <c r="R629">
        <v>108.63</v>
      </c>
      <c r="S629">
        <v>111.15</v>
      </c>
      <c r="T629">
        <v>106.01</v>
      </c>
      <c r="U629">
        <v>107.35</v>
      </c>
      <c r="V629">
        <v>19942900</v>
      </c>
      <c r="W629">
        <v>85.14</v>
      </c>
    </row>
    <row r="630" spans="1:23" x14ac:dyDescent="0.3">
      <c r="A630" s="5">
        <v>37172</v>
      </c>
      <c r="B630">
        <v>56.8</v>
      </c>
      <c r="C630">
        <v>58.65</v>
      </c>
      <c r="D630">
        <v>53</v>
      </c>
      <c r="E630">
        <v>56.38</v>
      </c>
      <c r="F630">
        <v>78696400</v>
      </c>
      <c r="G630">
        <v>20.91</v>
      </c>
      <c r="I630" s="5">
        <v>37172</v>
      </c>
      <c r="J630">
        <v>15.57</v>
      </c>
      <c r="K630">
        <v>18.079999999999998</v>
      </c>
      <c r="L630">
        <v>15.5</v>
      </c>
      <c r="M630">
        <v>18.010000000000002</v>
      </c>
      <c r="N630">
        <v>9369600</v>
      </c>
      <c r="O630">
        <v>8.76</v>
      </c>
      <c r="Q630" s="5">
        <v>37172</v>
      </c>
      <c r="R630">
        <v>106.27</v>
      </c>
      <c r="S630">
        <v>110.3</v>
      </c>
      <c r="T630">
        <v>105.52</v>
      </c>
      <c r="U630">
        <v>109.5</v>
      </c>
      <c r="V630">
        <v>20660100</v>
      </c>
      <c r="W630">
        <v>86.85</v>
      </c>
    </row>
    <row r="631" spans="1:23" x14ac:dyDescent="0.3">
      <c r="A631" s="5">
        <v>37165</v>
      </c>
      <c r="B631">
        <v>50.94</v>
      </c>
      <c r="C631">
        <v>58.4</v>
      </c>
      <c r="D631">
        <v>50.41</v>
      </c>
      <c r="E631">
        <v>57.72</v>
      </c>
      <c r="F631">
        <v>86136400</v>
      </c>
      <c r="G631">
        <v>21.41</v>
      </c>
      <c r="I631" s="5">
        <v>37165</v>
      </c>
      <c r="J631">
        <v>15.49</v>
      </c>
      <c r="K631">
        <v>16.25</v>
      </c>
      <c r="L631">
        <v>14.83</v>
      </c>
      <c r="M631">
        <v>16.14</v>
      </c>
      <c r="N631">
        <v>13363800</v>
      </c>
      <c r="O631">
        <v>7.85</v>
      </c>
      <c r="Q631" s="5">
        <v>37165</v>
      </c>
      <c r="R631">
        <v>103.9</v>
      </c>
      <c r="S631">
        <v>108.97</v>
      </c>
      <c r="T631">
        <v>102.83</v>
      </c>
      <c r="U631">
        <v>107.23</v>
      </c>
      <c r="V631">
        <v>26961300</v>
      </c>
      <c r="W631">
        <v>85.05</v>
      </c>
    </row>
    <row r="632" spans="1:23" x14ac:dyDescent="0.3">
      <c r="A632" s="5">
        <v>37158</v>
      </c>
      <c r="B632">
        <v>50.65</v>
      </c>
      <c r="C632">
        <v>53</v>
      </c>
      <c r="D632">
        <v>48</v>
      </c>
      <c r="E632">
        <v>51.17</v>
      </c>
      <c r="F632">
        <v>85375500</v>
      </c>
      <c r="G632">
        <v>18.98</v>
      </c>
      <c r="I632" s="5">
        <v>37158</v>
      </c>
      <c r="J632">
        <v>16.11</v>
      </c>
      <c r="K632">
        <v>16.84</v>
      </c>
      <c r="L632">
        <v>14.93</v>
      </c>
      <c r="M632">
        <v>15.51</v>
      </c>
      <c r="N632">
        <v>13214900</v>
      </c>
      <c r="O632">
        <v>7.54</v>
      </c>
      <c r="Q632" s="5">
        <v>37158</v>
      </c>
      <c r="R632">
        <v>99.72</v>
      </c>
      <c r="S632">
        <v>109.62</v>
      </c>
      <c r="T632">
        <v>99.06</v>
      </c>
      <c r="U632">
        <v>104.44</v>
      </c>
      <c r="V632">
        <v>22365400</v>
      </c>
      <c r="W632">
        <v>82.83</v>
      </c>
    </row>
    <row r="633" spans="1:23" x14ac:dyDescent="0.3">
      <c r="A633" s="5">
        <v>37144</v>
      </c>
      <c r="B633">
        <v>54.92</v>
      </c>
      <c r="C633">
        <v>57.95</v>
      </c>
      <c r="D633">
        <v>47.5</v>
      </c>
      <c r="E633">
        <v>49.71</v>
      </c>
      <c r="F633">
        <v>120844400</v>
      </c>
      <c r="G633">
        <v>18.440000000000001</v>
      </c>
      <c r="I633" s="5">
        <v>37144</v>
      </c>
      <c r="J633">
        <v>17</v>
      </c>
      <c r="K633">
        <v>17.72</v>
      </c>
      <c r="L633">
        <v>14.68</v>
      </c>
      <c r="M633">
        <v>15.73</v>
      </c>
      <c r="N633">
        <v>14577100</v>
      </c>
      <c r="O633">
        <v>7.65</v>
      </c>
      <c r="Q633" s="5">
        <v>37144</v>
      </c>
      <c r="R633">
        <v>107.7</v>
      </c>
      <c r="S633">
        <v>110.35</v>
      </c>
      <c r="T633">
        <v>93.8</v>
      </c>
      <c r="U633">
        <v>97.28</v>
      </c>
      <c r="V633">
        <v>34431900</v>
      </c>
      <c r="W633">
        <v>77.150000000000006</v>
      </c>
    </row>
    <row r="634" spans="1:23" x14ac:dyDescent="0.3">
      <c r="A634" s="5">
        <v>37138</v>
      </c>
      <c r="B634">
        <v>57.19</v>
      </c>
      <c r="C634">
        <v>59.08</v>
      </c>
      <c r="D634">
        <v>55.31</v>
      </c>
      <c r="E634">
        <v>55.4</v>
      </c>
      <c r="F634">
        <v>89720100</v>
      </c>
      <c r="G634">
        <v>20.55</v>
      </c>
      <c r="I634" s="5">
        <v>37138</v>
      </c>
      <c r="J634">
        <v>18.5</v>
      </c>
      <c r="K634">
        <v>19.079999999999998</v>
      </c>
      <c r="L634">
        <v>17.2</v>
      </c>
      <c r="M634">
        <v>17.28</v>
      </c>
      <c r="N634">
        <v>11004200</v>
      </c>
      <c r="O634">
        <v>8.4</v>
      </c>
      <c r="Q634" s="5">
        <v>37138</v>
      </c>
      <c r="R634">
        <v>113.85</v>
      </c>
      <c r="S634">
        <v>116.17</v>
      </c>
      <c r="T634">
        <v>108.63</v>
      </c>
      <c r="U634">
        <v>108.72</v>
      </c>
      <c r="V634">
        <v>25184300</v>
      </c>
      <c r="W634">
        <v>85.9</v>
      </c>
    </row>
    <row r="635" spans="1:23" x14ac:dyDescent="0.3">
      <c r="A635" s="5">
        <v>37130</v>
      </c>
      <c r="B635">
        <v>61.9</v>
      </c>
      <c r="C635">
        <v>63.36</v>
      </c>
      <c r="D635">
        <v>56.3</v>
      </c>
      <c r="E635">
        <v>57.05</v>
      </c>
      <c r="F635">
        <v>59137600</v>
      </c>
      <c r="G635">
        <v>21.16</v>
      </c>
      <c r="I635" s="5">
        <v>37130</v>
      </c>
      <c r="J635">
        <v>18.600000000000001</v>
      </c>
      <c r="K635">
        <v>19.3</v>
      </c>
      <c r="L635">
        <v>17.28</v>
      </c>
      <c r="M635">
        <v>18.55</v>
      </c>
      <c r="N635">
        <v>8378200</v>
      </c>
      <c r="O635">
        <v>9.02</v>
      </c>
      <c r="Q635" s="5">
        <v>37130</v>
      </c>
      <c r="R635">
        <v>118.97</v>
      </c>
      <c r="S635">
        <v>119.2</v>
      </c>
      <c r="T635">
        <v>112.04</v>
      </c>
      <c r="U635">
        <v>114.15</v>
      </c>
      <c r="V635">
        <v>13865900</v>
      </c>
      <c r="W635">
        <v>90.2</v>
      </c>
    </row>
    <row r="636" spans="1:23" x14ac:dyDescent="0.3">
      <c r="A636" s="5">
        <v>37123</v>
      </c>
      <c r="B636">
        <v>61.66</v>
      </c>
      <c r="C636">
        <v>63.2</v>
      </c>
      <c r="D636">
        <v>59</v>
      </c>
      <c r="E636">
        <v>62.05</v>
      </c>
      <c r="F636">
        <v>57760400</v>
      </c>
      <c r="G636">
        <v>23.02</v>
      </c>
      <c r="I636" s="5">
        <v>37123</v>
      </c>
      <c r="J636">
        <v>18.14</v>
      </c>
      <c r="K636">
        <v>18.62</v>
      </c>
      <c r="L636">
        <v>17.579999999999998</v>
      </c>
      <c r="M636">
        <v>18.57</v>
      </c>
      <c r="N636">
        <v>7995600</v>
      </c>
      <c r="O636">
        <v>9.0299999999999994</v>
      </c>
      <c r="Q636" s="5">
        <v>37123</v>
      </c>
      <c r="R636">
        <v>116.8</v>
      </c>
      <c r="S636">
        <v>119.13</v>
      </c>
      <c r="T636">
        <v>115.78</v>
      </c>
      <c r="U636">
        <v>119.02</v>
      </c>
      <c r="V636">
        <v>11416400</v>
      </c>
      <c r="W636">
        <v>94.04</v>
      </c>
    </row>
    <row r="637" spans="1:23" x14ac:dyDescent="0.3">
      <c r="A637" s="5">
        <v>37116</v>
      </c>
      <c r="B637">
        <v>65.239999999999995</v>
      </c>
      <c r="C637">
        <v>66.09</v>
      </c>
      <c r="D637">
        <v>61.5</v>
      </c>
      <c r="E637">
        <v>61.88</v>
      </c>
      <c r="F637">
        <v>40959800</v>
      </c>
      <c r="G637">
        <v>22.95</v>
      </c>
      <c r="I637" s="5">
        <v>37116</v>
      </c>
      <c r="J637">
        <v>19.100000000000001</v>
      </c>
      <c r="K637">
        <v>19.36</v>
      </c>
      <c r="L637">
        <v>17.97</v>
      </c>
      <c r="M637">
        <v>18.07</v>
      </c>
      <c r="N637">
        <v>8305300</v>
      </c>
      <c r="O637">
        <v>8.7899999999999991</v>
      </c>
      <c r="Q637" s="5">
        <v>37116</v>
      </c>
      <c r="R637">
        <v>119.6</v>
      </c>
      <c r="S637">
        <v>120.35</v>
      </c>
      <c r="T637">
        <v>116.01</v>
      </c>
      <c r="U637">
        <v>116.75</v>
      </c>
      <c r="V637">
        <v>10293900</v>
      </c>
      <c r="W637">
        <v>92.25</v>
      </c>
    </row>
    <row r="638" spans="1:23" x14ac:dyDescent="0.3">
      <c r="A638" s="5">
        <v>37109</v>
      </c>
      <c r="B638">
        <v>66.53</v>
      </c>
      <c r="C638">
        <v>67.239999999999995</v>
      </c>
      <c r="D638">
        <v>62.9</v>
      </c>
      <c r="E638">
        <v>65.52</v>
      </c>
      <c r="F638">
        <v>42293600</v>
      </c>
      <c r="G638">
        <v>24.3</v>
      </c>
      <c r="I638" s="5">
        <v>37109</v>
      </c>
      <c r="J638">
        <v>19.04</v>
      </c>
      <c r="K638">
        <v>19.7</v>
      </c>
      <c r="L638">
        <v>18.54</v>
      </c>
      <c r="M638">
        <v>19.02</v>
      </c>
      <c r="N638">
        <v>6657100</v>
      </c>
      <c r="O638">
        <v>9.25</v>
      </c>
      <c r="Q638" s="5">
        <v>37109</v>
      </c>
      <c r="R638">
        <v>121.35</v>
      </c>
      <c r="S638">
        <v>121.51</v>
      </c>
      <c r="T638">
        <v>117.34</v>
      </c>
      <c r="U638">
        <v>119.29</v>
      </c>
      <c r="V638">
        <v>11578100</v>
      </c>
      <c r="W638">
        <v>94.26</v>
      </c>
    </row>
    <row r="639" spans="1:23" x14ac:dyDescent="0.3">
      <c r="A639" s="5">
        <v>37102</v>
      </c>
      <c r="B639">
        <v>65.650000000000006</v>
      </c>
      <c r="C639">
        <v>67.540000000000006</v>
      </c>
      <c r="D639">
        <v>65.540000000000006</v>
      </c>
      <c r="E639">
        <v>66.89</v>
      </c>
      <c r="F639">
        <v>50873100</v>
      </c>
      <c r="G639">
        <v>24.81</v>
      </c>
      <c r="I639" s="5">
        <v>37102</v>
      </c>
      <c r="J639">
        <v>19.12</v>
      </c>
      <c r="K639">
        <v>19.899999999999999</v>
      </c>
      <c r="L639">
        <v>18.510000000000002</v>
      </c>
      <c r="M639">
        <v>19.5</v>
      </c>
      <c r="N639">
        <v>8719000</v>
      </c>
      <c r="O639">
        <v>9.48</v>
      </c>
      <c r="Q639" s="5">
        <v>37102</v>
      </c>
      <c r="R639">
        <v>121.19</v>
      </c>
      <c r="S639">
        <v>123.25</v>
      </c>
      <c r="T639">
        <v>120.3</v>
      </c>
      <c r="U639">
        <v>121.94</v>
      </c>
      <c r="V639">
        <v>10858600</v>
      </c>
      <c r="W639">
        <v>96.35</v>
      </c>
    </row>
    <row r="640" spans="1:23" x14ac:dyDescent="0.3">
      <c r="A640" s="5">
        <v>37095</v>
      </c>
      <c r="B640">
        <v>69.239999999999995</v>
      </c>
      <c r="C640">
        <v>69.239999999999995</v>
      </c>
      <c r="D640">
        <v>65.05</v>
      </c>
      <c r="E640">
        <v>65.47</v>
      </c>
      <c r="F640">
        <v>72993000</v>
      </c>
      <c r="G640">
        <v>24.28</v>
      </c>
      <c r="I640" s="5">
        <v>37095</v>
      </c>
      <c r="J640">
        <v>20.09</v>
      </c>
      <c r="K640">
        <v>20.5</v>
      </c>
      <c r="L640">
        <v>17.850000000000001</v>
      </c>
      <c r="M640">
        <v>18.96</v>
      </c>
      <c r="N640">
        <v>12406300</v>
      </c>
      <c r="O640">
        <v>9.2200000000000006</v>
      </c>
      <c r="Q640" s="5">
        <v>37095</v>
      </c>
      <c r="R640">
        <v>121.8</v>
      </c>
      <c r="S640">
        <v>121.88</v>
      </c>
      <c r="T640">
        <v>116.75</v>
      </c>
      <c r="U640">
        <v>120.81</v>
      </c>
      <c r="V640">
        <v>10759900</v>
      </c>
      <c r="W640">
        <v>95.46</v>
      </c>
    </row>
    <row r="641" spans="1:23" x14ac:dyDescent="0.3">
      <c r="A641" s="5">
        <v>37088</v>
      </c>
      <c r="B641">
        <v>71.45</v>
      </c>
      <c r="C641">
        <v>73</v>
      </c>
      <c r="D641">
        <v>67.94</v>
      </c>
      <c r="E641">
        <v>69.180000000000007</v>
      </c>
      <c r="F641">
        <v>75515100</v>
      </c>
      <c r="G641">
        <v>25.66</v>
      </c>
      <c r="I641" s="5">
        <v>37088</v>
      </c>
      <c r="J641">
        <v>24.88</v>
      </c>
      <c r="K641">
        <v>25.22</v>
      </c>
      <c r="L641">
        <v>19.489999999999998</v>
      </c>
      <c r="M641">
        <v>19.98</v>
      </c>
      <c r="N641">
        <v>24065900</v>
      </c>
      <c r="O641">
        <v>9.7200000000000006</v>
      </c>
      <c r="Q641" s="5">
        <v>37088</v>
      </c>
      <c r="R641">
        <v>121.77</v>
      </c>
      <c r="S641">
        <v>122.98</v>
      </c>
      <c r="T641">
        <v>119.83</v>
      </c>
      <c r="U641">
        <v>121.34</v>
      </c>
      <c r="V641">
        <v>7776600</v>
      </c>
      <c r="W641">
        <v>95.88</v>
      </c>
    </row>
    <row r="642" spans="1:23" x14ac:dyDescent="0.3">
      <c r="A642" s="5">
        <v>37081</v>
      </c>
      <c r="B642">
        <v>66.2</v>
      </c>
      <c r="C642">
        <v>72.05</v>
      </c>
      <c r="D642">
        <v>64.2</v>
      </c>
      <c r="E642">
        <v>71.34</v>
      </c>
      <c r="F642">
        <v>78774800</v>
      </c>
      <c r="G642">
        <v>26.46</v>
      </c>
      <c r="I642" s="5">
        <v>37081</v>
      </c>
      <c r="J642">
        <v>22.09</v>
      </c>
      <c r="K642">
        <v>25.01</v>
      </c>
      <c r="L642">
        <v>20.84</v>
      </c>
      <c r="M642">
        <v>24.85</v>
      </c>
      <c r="N642">
        <v>16234200</v>
      </c>
      <c r="O642">
        <v>12.08</v>
      </c>
      <c r="Q642" s="5">
        <v>37081</v>
      </c>
      <c r="R642">
        <v>119.49</v>
      </c>
      <c r="S642">
        <v>122.32</v>
      </c>
      <c r="T642">
        <v>117.09</v>
      </c>
      <c r="U642">
        <v>122.24</v>
      </c>
      <c r="V642">
        <v>10947000</v>
      </c>
      <c r="W642">
        <v>96.59</v>
      </c>
    </row>
    <row r="643" spans="1:23" x14ac:dyDescent="0.3">
      <c r="A643" s="5">
        <v>37074</v>
      </c>
      <c r="B643">
        <v>72.05</v>
      </c>
      <c r="C643">
        <v>73.150000000000006</v>
      </c>
      <c r="D643">
        <v>65.67</v>
      </c>
      <c r="E643">
        <v>66.06</v>
      </c>
      <c r="F643">
        <v>54389500</v>
      </c>
      <c r="G643">
        <v>24.5</v>
      </c>
      <c r="I643" s="5">
        <v>37074</v>
      </c>
      <c r="J643">
        <v>23.64</v>
      </c>
      <c r="K643">
        <v>24.23</v>
      </c>
      <c r="L643">
        <v>21.72</v>
      </c>
      <c r="M643">
        <v>22.03</v>
      </c>
      <c r="N643">
        <v>7123200</v>
      </c>
      <c r="O643">
        <v>10.71</v>
      </c>
      <c r="Q643" s="5">
        <v>37074</v>
      </c>
      <c r="R643">
        <v>122.8</v>
      </c>
      <c r="S643">
        <v>124.32</v>
      </c>
      <c r="T643">
        <v>119.05</v>
      </c>
      <c r="U643">
        <v>119.05</v>
      </c>
      <c r="V643">
        <v>7252200</v>
      </c>
      <c r="W643">
        <v>94.07</v>
      </c>
    </row>
    <row r="644" spans="1:23" x14ac:dyDescent="0.3">
      <c r="A644" s="5">
        <v>37067</v>
      </c>
      <c r="B644">
        <v>69.099999999999994</v>
      </c>
      <c r="C644">
        <v>76.150000000000006</v>
      </c>
      <c r="D644">
        <v>67.7</v>
      </c>
      <c r="E644">
        <v>73</v>
      </c>
      <c r="F644">
        <v>80950300</v>
      </c>
      <c r="G644">
        <v>27.08</v>
      </c>
      <c r="I644" s="5">
        <v>37067</v>
      </c>
      <c r="J644">
        <v>22.5</v>
      </c>
      <c r="K644">
        <v>25.1</v>
      </c>
      <c r="L644">
        <v>22.45</v>
      </c>
      <c r="M644">
        <v>23.25</v>
      </c>
      <c r="N644">
        <v>13930400</v>
      </c>
      <c r="O644">
        <v>11.31</v>
      </c>
      <c r="Q644" s="5">
        <v>37067</v>
      </c>
      <c r="R644">
        <v>123.28</v>
      </c>
      <c r="S644">
        <v>124.01</v>
      </c>
      <c r="T644">
        <v>120.57</v>
      </c>
      <c r="U644">
        <v>122.6</v>
      </c>
      <c r="V644">
        <v>9322200</v>
      </c>
      <c r="W644">
        <v>96.87</v>
      </c>
    </row>
    <row r="645" spans="1:23" x14ac:dyDescent="0.3">
      <c r="A645" s="5">
        <v>37060</v>
      </c>
      <c r="B645">
        <v>67.95</v>
      </c>
      <c r="C645">
        <v>70.61</v>
      </c>
      <c r="D645">
        <v>66.010000000000005</v>
      </c>
      <c r="E645">
        <v>68.83</v>
      </c>
      <c r="F645">
        <v>61021600</v>
      </c>
      <c r="G645">
        <v>25.53</v>
      </c>
      <c r="I645" s="5">
        <v>37060</v>
      </c>
      <c r="J645">
        <v>20.41</v>
      </c>
      <c r="K645">
        <v>23</v>
      </c>
      <c r="L645">
        <v>19.98</v>
      </c>
      <c r="M645">
        <v>22.26</v>
      </c>
      <c r="N645">
        <v>12328400</v>
      </c>
      <c r="O645">
        <v>10.82</v>
      </c>
      <c r="Q645" s="5">
        <v>37060</v>
      </c>
      <c r="R645">
        <v>121.65</v>
      </c>
      <c r="S645">
        <v>124.31</v>
      </c>
      <c r="T645">
        <v>120.89</v>
      </c>
      <c r="U645">
        <v>122.85</v>
      </c>
      <c r="V645">
        <v>10471700</v>
      </c>
      <c r="W645">
        <v>97.07</v>
      </c>
    </row>
    <row r="646" spans="1:23" x14ac:dyDescent="0.3">
      <c r="A646" s="5">
        <v>37053</v>
      </c>
      <c r="B646">
        <v>72.849999999999994</v>
      </c>
      <c r="C646">
        <v>72.849999999999994</v>
      </c>
      <c r="D646">
        <v>66.400000000000006</v>
      </c>
      <c r="E646">
        <v>68.02</v>
      </c>
      <c r="F646">
        <v>69937800</v>
      </c>
      <c r="G646">
        <v>25.23</v>
      </c>
      <c r="I646" s="5">
        <v>37053</v>
      </c>
      <c r="J646">
        <v>21.05</v>
      </c>
      <c r="K646">
        <v>21.73</v>
      </c>
      <c r="L646">
        <v>19.350000000000001</v>
      </c>
      <c r="M646">
        <v>20.440000000000001</v>
      </c>
      <c r="N646">
        <v>13294600</v>
      </c>
      <c r="O646">
        <v>9.94</v>
      </c>
      <c r="Q646" s="5">
        <v>37053</v>
      </c>
      <c r="R646">
        <v>126.71</v>
      </c>
      <c r="S646">
        <v>126.99</v>
      </c>
      <c r="T646">
        <v>120.4</v>
      </c>
      <c r="U646">
        <v>121.85</v>
      </c>
      <c r="V646">
        <v>10686000</v>
      </c>
      <c r="W646">
        <v>96.28</v>
      </c>
    </row>
    <row r="647" spans="1:23" x14ac:dyDescent="0.3">
      <c r="A647" s="5">
        <v>37046</v>
      </c>
      <c r="B647">
        <v>70.55</v>
      </c>
      <c r="C647">
        <v>73.75</v>
      </c>
      <c r="D647">
        <v>69.8</v>
      </c>
      <c r="E647">
        <v>73.19</v>
      </c>
      <c r="F647">
        <v>66408100</v>
      </c>
      <c r="G647">
        <v>27.15</v>
      </c>
      <c r="I647" s="5">
        <v>37046</v>
      </c>
      <c r="J647">
        <v>21.08</v>
      </c>
      <c r="K647">
        <v>21.7</v>
      </c>
      <c r="L647">
        <v>20.329999999999998</v>
      </c>
      <c r="M647">
        <v>21.32</v>
      </c>
      <c r="N647">
        <v>11747800</v>
      </c>
      <c r="O647">
        <v>10.37</v>
      </c>
      <c r="Q647" s="5">
        <v>37046</v>
      </c>
      <c r="R647">
        <v>126.8</v>
      </c>
      <c r="S647">
        <v>129.22999999999999</v>
      </c>
      <c r="T647">
        <v>126.08</v>
      </c>
      <c r="U647">
        <v>127</v>
      </c>
      <c r="V647">
        <v>8465900</v>
      </c>
      <c r="W647">
        <v>100.06</v>
      </c>
    </row>
    <row r="648" spans="1:23" x14ac:dyDescent="0.3">
      <c r="A648" s="5">
        <v>37040</v>
      </c>
      <c r="B648">
        <v>70.8</v>
      </c>
      <c r="C648">
        <v>71.75</v>
      </c>
      <c r="D648">
        <v>68.400000000000006</v>
      </c>
      <c r="E648">
        <v>70.34</v>
      </c>
      <c r="F648">
        <v>71495700</v>
      </c>
      <c r="G648">
        <v>26.09</v>
      </c>
      <c r="I648" s="5">
        <v>37040</v>
      </c>
      <c r="J648">
        <v>22.32</v>
      </c>
      <c r="K648">
        <v>22.5</v>
      </c>
      <c r="L648">
        <v>19.3</v>
      </c>
      <c r="M648">
        <v>20.89</v>
      </c>
      <c r="N648">
        <v>19571700</v>
      </c>
      <c r="O648">
        <v>10.16</v>
      </c>
      <c r="Q648" s="5">
        <v>37040</v>
      </c>
      <c r="R648">
        <v>128.22</v>
      </c>
      <c r="S648">
        <v>128.35</v>
      </c>
      <c r="T648">
        <v>125</v>
      </c>
      <c r="U648">
        <v>126.73</v>
      </c>
      <c r="V648">
        <v>9442000</v>
      </c>
      <c r="W648">
        <v>99.85</v>
      </c>
    </row>
    <row r="649" spans="1:23" x14ac:dyDescent="0.3">
      <c r="A649" s="5">
        <v>37032</v>
      </c>
      <c r="B649">
        <v>68.05</v>
      </c>
      <c r="C649">
        <v>71.900000000000006</v>
      </c>
      <c r="D649">
        <v>67.75</v>
      </c>
      <c r="E649">
        <v>70.91</v>
      </c>
      <c r="F649">
        <v>82822700</v>
      </c>
      <c r="G649">
        <v>26.3</v>
      </c>
      <c r="I649" s="5">
        <v>37032</v>
      </c>
      <c r="J649">
        <v>23.63</v>
      </c>
      <c r="K649">
        <v>24.13</v>
      </c>
      <c r="L649">
        <v>22.5</v>
      </c>
      <c r="M649">
        <v>22.76</v>
      </c>
      <c r="N649">
        <v>11324600</v>
      </c>
      <c r="O649">
        <v>11.07</v>
      </c>
      <c r="Q649" s="5">
        <v>37032</v>
      </c>
      <c r="R649">
        <v>129.84</v>
      </c>
      <c r="S649">
        <v>132.09</v>
      </c>
      <c r="T649">
        <v>127.9</v>
      </c>
      <c r="U649">
        <v>128.1</v>
      </c>
      <c r="V649">
        <v>9506500</v>
      </c>
      <c r="W649">
        <v>100.93</v>
      </c>
    </row>
    <row r="650" spans="1:23" x14ac:dyDescent="0.3">
      <c r="A650" s="5">
        <v>37025</v>
      </c>
      <c r="B650">
        <v>69.13</v>
      </c>
      <c r="C650">
        <v>70.14</v>
      </c>
      <c r="D650">
        <v>67.25</v>
      </c>
      <c r="E650">
        <v>68.09</v>
      </c>
      <c r="F650">
        <v>79167500</v>
      </c>
      <c r="G650">
        <v>25.26</v>
      </c>
      <c r="I650" s="5">
        <v>37025</v>
      </c>
      <c r="J650">
        <v>22.89</v>
      </c>
      <c r="K650">
        <v>25.5</v>
      </c>
      <c r="L650">
        <v>22.75</v>
      </c>
      <c r="M650">
        <v>23.53</v>
      </c>
      <c r="N650">
        <v>9712400</v>
      </c>
      <c r="O650">
        <v>11.44</v>
      </c>
      <c r="Q650" s="5">
        <v>37025</v>
      </c>
      <c r="R650">
        <v>124.9</v>
      </c>
      <c r="S650">
        <v>130.08000000000001</v>
      </c>
      <c r="T650">
        <v>124.46</v>
      </c>
      <c r="U650">
        <v>129.74</v>
      </c>
      <c r="V650">
        <v>10222500</v>
      </c>
      <c r="W650">
        <v>102.22</v>
      </c>
    </row>
    <row r="651" spans="1:23" x14ac:dyDescent="0.3">
      <c r="A651" s="5">
        <v>37018</v>
      </c>
      <c r="B651">
        <v>70.83</v>
      </c>
      <c r="C651">
        <v>72.150000000000006</v>
      </c>
      <c r="D651">
        <v>68.650000000000006</v>
      </c>
      <c r="E651">
        <v>69.400000000000006</v>
      </c>
      <c r="F651">
        <v>75316000</v>
      </c>
      <c r="G651">
        <v>25.74</v>
      </c>
      <c r="I651" s="5">
        <v>37018</v>
      </c>
      <c r="J651">
        <v>25.62</v>
      </c>
      <c r="K651">
        <v>25.76</v>
      </c>
      <c r="L651">
        <v>22.76</v>
      </c>
      <c r="M651">
        <v>22.85</v>
      </c>
      <c r="N651">
        <v>10063500</v>
      </c>
      <c r="O651">
        <v>11.11</v>
      </c>
      <c r="Q651" s="5">
        <v>37018</v>
      </c>
      <c r="R651">
        <v>126.86</v>
      </c>
      <c r="S651">
        <v>127.5</v>
      </c>
      <c r="T651">
        <v>124.4</v>
      </c>
      <c r="U651">
        <v>125.15</v>
      </c>
      <c r="V651">
        <v>7650400</v>
      </c>
      <c r="W651">
        <v>98.61</v>
      </c>
    </row>
    <row r="652" spans="1:23" x14ac:dyDescent="0.3">
      <c r="A652" s="5">
        <v>37011</v>
      </c>
      <c r="B652">
        <v>68.53</v>
      </c>
      <c r="C652">
        <v>71.150000000000006</v>
      </c>
      <c r="D652">
        <v>67.599999999999994</v>
      </c>
      <c r="E652">
        <v>70.75</v>
      </c>
      <c r="F652">
        <v>87349400</v>
      </c>
      <c r="G652">
        <v>26.24</v>
      </c>
      <c r="I652" s="5">
        <v>37011</v>
      </c>
      <c r="J652">
        <v>26.7</v>
      </c>
      <c r="K652">
        <v>27.12</v>
      </c>
      <c r="L652">
        <v>23.96</v>
      </c>
      <c r="M652">
        <v>25.75</v>
      </c>
      <c r="N652">
        <v>13379600</v>
      </c>
      <c r="O652">
        <v>12.52</v>
      </c>
      <c r="Q652" s="5">
        <v>37011</v>
      </c>
      <c r="R652">
        <v>126.45</v>
      </c>
      <c r="S652">
        <v>127.69</v>
      </c>
      <c r="T652">
        <v>123.44</v>
      </c>
      <c r="U652">
        <v>127.34</v>
      </c>
      <c r="V652">
        <v>10597800</v>
      </c>
      <c r="W652">
        <v>100.33</v>
      </c>
    </row>
    <row r="653" spans="1:23" x14ac:dyDescent="0.3">
      <c r="A653" s="5">
        <v>37004</v>
      </c>
      <c r="B653">
        <v>68.11</v>
      </c>
      <c r="C653">
        <v>71</v>
      </c>
      <c r="D653">
        <v>66.209999999999994</v>
      </c>
      <c r="E653">
        <v>67.12</v>
      </c>
      <c r="F653">
        <v>99680300</v>
      </c>
      <c r="G653">
        <v>24.9</v>
      </c>
      <c r="I653" s="5">
        <v>37004</v>
      </c>
      <c r="J653">
        <v>24.34</v>
      </c>
      <c r="K653">
        <v>26.29</v>
      </c>
      <c r="L653">
        <v>23.51</v>
      </c>
      <c r="M653">
        <v>26.2</v>
      </c>
      <c r="N653">
        <v>17872500</v>
      </c>
      <c r="O653">
        <v>12.74</v>
      </c>
      <c r="Q653" s="5">
        <v>37004</v>
      </c>
      <c r="R653">
        <v>123.65</v>
      </c>
      <c r="S653">
        <v>125.84</v>
      </c>
      <c r="T653">
        <v>120.95</v>
      </c>
      <c r="U653">
        <v>125.78</v>
      </c>
      <c r="V653">
        <v>9054900</v>
      </c>
      <c r="W653">
        <v>99.1</v>
      </c>
    </row>
    <row r="654" spans="1:23" x14ac:dyDescent="0.3">
      <c r="A654" s="5">
        <v>36997</v>
      </c>
      <c r="B654">
        <v>61.4</v>
      </c>
      <c r="C654">
        <v>71.099999999999994</v>
      </c>
      <c r="D654">
        <v>60.04</v>
      </c>
      <c r="E654">
        <v>69</v>
      </c>
      <c r="F654">
        <v>131999600</v>
      </c>
      <c r="G654">
        <v>25.59</v>
      </c>
      <c r="I654" s="5">
        <v>36997</v>
      </c>
      <c r="J654">
        <v>22.09</v>
      </c>
      <c r="K654">
        <v>25.75</v>
      </c>
      <c r="L654">
        <v>19.600000000000001</v>
      </c>
      <c r="M654">
        <v>25.04</v>
      </c>
      <c r="N654">
        <v>33131000</v>
      </c>
      <c r="O654">
        <v>12.18</v>
      </c>
      <c r="Q654" s="5">
        <v>36997</v>
      </c>
      <c r="R654">
        <v>118.29</v>
      </c>
      <c r="S654">
        <v>126</v>
      </c>
      <c r="T654">
        <v>116.91</v>
      </c>
      <c r="U654">
        <v>124.5</v>
      </c>
      <c r="V654">
        <v>14438500</v>
      </c>
      <c r="W654">
        <v>98.09</v>
      </c>
    </row>
    <row r="655" spans="1:23" x14ac:dyDescent="0.3">
      <c r="A655" s="5">
        <v>36990</v>
      </c>
      <c r="B655">
        <v>56.57</v>
      </c>
      <c r="C655">
        <v>62.31</v>
      </c>
      <c r="D655">
        <v>55.66</v>
      </c>
      <c r="E655">
        <v>62.18</v>
      </c>
      <c r="F655">
        <v>90723600</v>
      </c>
      <c r="G655">
        <v>23.06</v>
      </c>
      <c r="I655" s="5">
        <v>36990</v>
      </c>
      <c r="J655">
        <v>20.69</v>
      </c>
      <c r="K655">
        <v>23.02</v>
      </c>
      <c r="L655">
        <v>20.059999999999999</v>
      </c>
      <c r="M655">
        <v>22.42</v>
      </c>
      <c r="N655">
        <v>12115900</v>
      </c>
      <c r="O655">
        <v>10.9</v>
      </c>
      <c r="Q655" s="5">
        <v>36990</v>
      </c>
      <c r="R655">
        <v>114</v>
      </c>
      <c r="S655">
        <v>118.99</v>
      </c>
      <c r="T655">
        <v>112.78</v>
      </c>
      <c r="U655">
        <v>118.85</v>
      </c>
      <c r="V655">
        <v>12215800</v>
      </c>
      <c r="W655">
        <v>93.64</v>
      </c>
    </row>
    <row r="656" spans="1:23" x14ac:dyDescent="0.3">
      <c r="A656" s="5">
        <v>36983</v>
      </c>
      <c r="B656">
        <v>54.81</v>
      </c>
      <c r="C656">
        <v>57.38</v>
      </c>
      <c r="D656">
        <v>51.06</v>
      </c>
      <c r="E656">
        <v>56.19</v>
      </c>
      <c r="F656">
        <v>96028800</v>
      </c>
      <c r="G656">
        <v>20.84</v>
      </c>
      <c r="I656" s="5">
        <v>36983</v>
      </c>
      <c r="J656">
        <v>22.09</v>
      </c>
      <c r="K656">
        <v>22.66</v>
      </c>
      <c r="L656">
        <v>18.75</v>
      </c>
      <c r="M656">
        <v>20.59</v>
      </c>
      <c r="N656">
        <v>15476600</v>
      </c>
      <c r="O656">
        <v>10.01</v>
      </c>
      <c r="Q656" s="5">
        <v>36983</v>
      </c>
      <c r="R656">
        <v>116.3</v>
      </c>
      <c r="S656">
        <v>117.38</v>
      </c>
      <c r="T656">
        <v>109.3</v>
      </c>
      <c r="U656">
        <v>113.3</v>
      </c>
      <c r="V656">
        <v>14948300</v>
      </c>
      <c r="W656">
        <v>89.27</v>
      </c>
    </row>
    <row r="657" spans="1:23" x14ac:dyDescent="0.3">
      <c r="A657" s="5">
        <v>36976</v>
      </c>
      <c r="B657">
        <v>57.13</v>
      </c>
      <c r="C657">
        <v>58.56</v>
      </c>
      <c r="D657">
        <v>53.88</v>
      </c>
      <c r="E657">
        <v>54.69</v>
      </c>
      <c r="F657">
        <v>83024400</v>
      </c>
      <c r="G657">
        <v>20.29</v>
      </c>
      <c r="I657" s="5">
        <v>36976</v>
      </c>
      <c r="J657">
        <v>23.13</v>
      </c>
      <c r="K657">
        <v>23.75</v>
      </c>
      <c r="L657">
        <v>21.13</v>
      </c>
      <c r="M657">
        <v>22.07</v>
      </c>
      <c r="N657">
        <v>20545300</v>
      </c>
      <c r="O657">
        <v>10.73</v>
      </c>
      <c r="Q657" s="5">
        <v>36976</v>
      </c>
      <c r="R657">
        <v>115.7</v>
      </c>
      <c r="S657">
        <v>118.65</v>
      </c>
      <c r="T657">
        <v>112.14</v>
      </c>
      <c r="U657">
        <v>116.69</v>
      </c>
      <c r="V657">
        <v>11004300</v>
      </c>
      <c r="W657">
        <v>91.94</v>
      </c>
    </row>
    <row r="658" spans="1:23" x14ac:dyDescent="0.3">
      <c r="A658" s="5">
        <v>36969</v>
      </c>
      <c r="B658">
        <v>54.5</v>
      </c>
      <c r="C658">
        <v>57</v>
      </c>
      <c r="D658">
        <v>49.75</v>
      </c>
      <c r="E658">
        <v>56.56</v>
      </c>
      <c r="F658">
        <v>100746100</v>
      </c>
      <c r="G658">
        <v>20.98</v>
      </c>
      <c r="I658" s="5">
        <v>36969</v>
      </c>
      <c r="J658">
        <v>19.75</v>
      </c>
      <c r="K658">
        <v>23.56</v>
      </c>
      <c r="L658">
        <v>19.37</v>
      </c>
      <c r="M658">
        <v>23</v>
      </c>
      <c r="N658">
        <v>20682000</v>
      </c>
      <c r="O658">
        <v>11.18</v>
      </c>
      <c r="Q658" s="5">
        <v>36969</v>
      </c>
      <c r="R658">
        <v>115.76</v>
      </c>
      <c r="S658">
        <v>118.46</v>
      </c>
      <c r="T658">
        <v>108.04</v>
      </c>
      <c r="U658">
        <v>114.48</v>
      </c>
      <c r="V658">
        <v>17128500</v>
      </c>
      <c r="W658">
        <v>90.2</v>
      </c>
    </row>
    <row r="659" spans="1:23" x14ac:dyDescent="0.3">
      <c r="A659" s="5">
        <v>36962</v>
      </c>
      <c r="B659">
        <v>54.69</v>
      </c>
      <c r="C659">
        <v>56.08</v>
      </c>
      <c r="D659">
        <v>51.63</v>
      </c>
      <c r="E659">
        <v>54.56</v>
      </c>
      <c r="F659">
        <v>96117000</v>
      </c>
      <c r="G659">
        <v>20.239999999999998</v>
      </c>
      <c r="I659" s="5">
        <v>36962</v>
      </c>
      <c r="J659">
        <v>19.690000000000001</v>
      </c>
      <c r="K659">
        <v>21.37</v>
      </c>
      <c r="L659">
        <v>18.12</v>
      </c>
      <c r="M659">
        <v>19.62</v>
      </c>
      <c r="N659">
        <v>16517400</v>
      </c>
      <c r="O659">
        <v>9.5399999999999991</v>
      </c>
      <c r="Q659" s="5">
        <v>36962</v>
      </c>
      <c r="R659">
        <v>122.34</v>
      </c>
      <c r="S659">
        <v>122.5</v>
      </c>
      <c r="T659">
        <v>114.81</v>
      </c>
      <c r="U659">
        <v>115.01</v>
      </c>
      <c r="V659">
        <v>23125800</v>
      </c>
      <c r="W659">
        <v>90.62</v>
      </c>
    </row>
    <row r="660" spans="1:23" x14ac:dyDescent="0.3">
      <c r="A660" s="5">
        <v>36955</v>
      </c>
      <c r="B660">
        <v>57.25</v>
      </c>
      <c r="C660">
        <v>61.13</v>
      </c>
      <c r="D660">
        <v>54.88</v>
      </c>
      <c r="E660">
        <v>56.69</v>
      </c>
      <c r="F660">
        <v>66865800</v>
      </c>
      <c r="G660">
        <v>21.03</v>
      </c>
      <c r="I660" s="5">
        <v>36955</v>
      </c>
      <c r="J660">
        <v>19.37</v>
      </c>
      <c r="K660">
        <v>22.06</v>
      </c>
      <c r="L660">
        <v>19.25</v>
      </c>
      <c r="M660">
        <v>20.25</v>
      </c>
      <c r="N660">
        <v>14145700</v>
      </c>
      <c r="O660">
        <v>9.85</v>
      </c>
      <c r="Q660" s="5">
        <v>36955</v>
      </c>
      <c r="R660">
        <v>124.15</v>
      </c>
      <c r="S660">
        <v>127.75</v>
      </c>
      <c r="T660">
        <v>123.11</v>
      </c>
      <c r="U660">
        <v>123.36</v>
      </c>
      <c r="V660">
        <v>6931400</v>
      </c>
      <c r="W660">
        <v>96.93</v>
      </c>
    </row>
    <row r="661" spans="1:23" x14ac:dyDescent="0.3">
      <c r="A661" s="5">
        <v>36948</v>
      </c>
      <c r="B661">
        <v>57.63</v>
      </c>
      <c r="C661">
        <v>61.19</v>
      </c>
      <c r="D661">
        <v>56.25</v>
      </c>
      <c r="E661">
        <v>56.69</v>
      </c>
      <c r="F661">
        <v>86655200</v>
      </c>
      <c r="G661">
        <v>21.03</v>
      </c>
      <c r="I661" s="5">
        <v>36948</v>
      </c>
      <c r="J661">
        <v>19.059999999999999</v>
      </c>
      <c r="K661">
        <v>20.440000000000001</v>
      </c>
      <c r="L661">
        <v>17.190000000000001</v>
      </c>
      <c r="M661">
        <v>19.25</v>
      </c>
      <c r="N661">
        <v>12860600</v>
      </c>
      <c r="O661">
        <v>9.36</v>
      </c>
      <c r="Q661" s="5">
        <v>36948</v>
      </c>
      <c r="R661">
        <v>125.8</v>
      </c>
      <c r="S661">
        <v>127.84</v>
      </c>
      <c r="T661">
        <v>121.75</v>
      </c>
      <c r="U661">
        <v>123.61</v>
      </c>
      <c r="V661">
        <v>12996100</v>
      </c>
      <c r="W661">
        <v>97.13</v>
      </c>
    </row>
    <row r="662" spans="1:23" x14ac:dyDescent="0.3">
      <c r="A662" s="5">
        <v>36942</v>
      </c>
      <c r="B662">
        <v>57.38</v>
      </c>
      <c r="C662">
        <v>58.25</v>
      </c>
      <c r="D662">
        <v>53.88</v>
      </c>
      <c r="E662">
        <v>56.75</v>
      </c>
      <c r="F662">
        <v>79528700</v>
      </c>
      <c r="G662">
        <v>21.05</v>
      </c>
      <c r="I662" s="5">
        <v>36942</v>
      </c>
      <c r="J662">
        <v>19.190000000000001</v>
      </c>
      <c r="K662">
        <v>19.940000000000001</v>
      </c>
      <c r="L662">
        <v>18</v>
      </c>
      <c r="M662">
        <v>18.809999999999999</v>
      </c>
      <c r="N662">
        <v>12783100</v>
      </c>
      <c r="O662">
        <v>9.15</v>
      </c>
      <c r="Q662" s="5">
        <v>36942</v>
      </c>
      <c r="R662">
        <v>131.04</v>
      </c>
      <c r="S662">
        <v>131.13999999999999</v>
      </c>
      <c r="T662">
        <v>121.8</v>
      </c>
      <c r="U662">
        <v>124.96</v>
      </c>
      <c r="V662">
        <v>14531300</v>
      </c>
      <c r="W662">
        <v>98.19</v>
      </c>
    </row>
    <row r="663" spans="1:23" x14ac:dyDescent="0.3">
      <c r="A663" s="5">
        <v>36934</v>
      </c>
      <c r="B663">
        <v>58.81</v>
      </c>
      <c r="C663">
        <v>61.06</v>
      </c>
      <c r="D663">
        <v>56.13</v>
      </c>
      <c r="E663">
        <v>57.31</v>
      </c>
      <c r="F663">
        <v>68334900</v>
      </c>
      <c r="G663">
        <v>21.26</v>
      </c>
      <c r="I663" s="5">
        <v>36934</v>
      </c>
      <c r="J663">
        <v>19.059999999999999</v>
      </c>
      <c r="K663">
        <v>20.56</v>
      </c>
      <c r="L663">
        <v>18.5</v>
      </c>
      <c r="M663">
        <v>19</v>
      </c>
      <c r="N663">
        <v>9971500</v>
      </c>
      <c r="O663">
        <v>9.24</v>
      </c>
      <c r="Q663" s="5">
        <v>36934</v>
      </c>
      <c r="R663">
        <v>131.69999999999999</v>
      </c>
      <c r="S663">
        <v>134.16999999999999</v>
      </c>
      <c r="T663">
        <v>129.30000000000001</v>
      </c>
      <c r="U663">
        <v>130.4</v>
      </c>
      <c r="V663">
        <v>6631300</v>
      </c>
      <c r="W663">
        <v>102.47</v>
      </c>
    </row>
    <row r="664" spans="1:23" x14ac:dyDescent="0.3">
      <c r="A664" s="5">
        <v>36927</v>
      </c>
      <c r="B664">
        <v>60.75</v>
      </c>
      <c r="C664">
        <v>65.06</v>
      </c>
      <c r="D664">
        <v>58.5</v>
      </c>
      <c r="E664">
        <v>59.13</v>
      </c>
      <c r="F664">
        <v>92503800</v>
      </c>
      <c r="G664">
        <v>21.93</v>
      </c>
      <c r="I664" s="5">
        <v>36927</v>
      </c>
      <c r="J664">
        <v>20.5</v>
      </c>
      <c r="K664">
        <v>21.39</v>
      </c>
      <c r="L664">
        <v>18.690000000000001</v>
      </c>
      <c r="M664">
        <v>19.12</v>
      </c>
      <c r="N664">
        <v>16699200</v>
      </c>
      <c r="O664">
        <v>9.3000000000000007</v>
      </c>
      <c r="Q664" s="5">
        <v>36927</v>
      </c>
      <c r="R664">
        <v>134.80000000000001</v>
      </c>
      <c r="S664">
        <v>136.69999999999999</v>
      </c>
      <c r="T664">
        <v>131.26</v>
      </c>
      <c r="U664">
        <v>131.84</v>
      </c>
      <c r="V664">
        <v>6612900</v>
      </c>
      <c r="W664">
        <v>103.6</v>
      </c>
    </row>
    <row r="665" spans="1:23" x14ac:dyDescent="0.3">
      <c r="A665" s="5">
        <v>36920</v>
      </c>
      <c r="B665">
        <v>63.56</v>
      </c>
      <c r="C665">
        <v>64.75</v>
      </c>
      <c r="D665">
        <v>60.38</v>
      </c>
      <c r="E665">
        <v>60.81</v>
      </c>
      <c r="F665">
        <v>73410400</v>
      </c>
      <c r="G665">
        <v>22.56</v>
      </c>
      <c r="I665" s="5">
        <v>36920</v>
      </c>
      <c r="J665">
        <v>19.559999999999999</v>
      </c>
      <c r="K665">
        <v>22.5</v>
      </c>
      <c r="L665">
        <v>19.559999999999999</v>
      </c>
      <c r="M665">
        <v>20.62</v>
      </c>
      <c r="N665">
        <v>21974400</v>
      </c>
      <c r="O665">
        <v>10.029999999999999</v>
      </c>
      <c r="Q665" s="5">
        <v>36920</v>
      </c>
      <c r="R665">
        <v>135.5</v>
      </c>
      <c r="S665">
        <v>138.69999999999999</v>
      </c>
      <c r="T665">
        <v>134.75</v>
      </c>
      <c r="U665">
        <v>134.80000000000001</v>
      </c>
      <c r="V665">
        <v>7999500</v>
      </c>
      <c r="W665">
        <v>105.92</v>
      </c>
    </row>
    <row r="666" spans="1:23" x14ac:dyDescent="0.3">
      <c r="A666" s="5">
        <v>36913</v>
      </c>
      <c r="B666">
        <v>60.75</v>
      </c>
      <c r="C666">
        <v>64.31</v>
      </c>
      <c r="D666">
        <v>58.94</v>
      </c>
      <c r="E666">
        <v>64</v>
      </c>
      <c r="F666">
        <v>87232100</v>
      </c>
      <c r="G666">
        <v>23.74</v>
      </c>
      <c r="I666" s="5">
        <v>36913</v>
      </c>
      <c r="J666">
        <v>19.059999999999999</v>
      </c>
      <c r="K666">
        <v>20.94</v>
      </c>
      <c r="L666">
        <v>18.440000000000001</v>
      </c>
      <c r="M666">
        <v>19.559999999999999</v>
      </c>
      <c r="N666">
        <v>22065300</v>
      </c>
      <c r="O666">
        <v>9.51</v>
      </c>
      <c r="Q666" s="5">
        <v>36913</v>
      </c>
      <c r="R666">
        <v>134.25</v>
      </c>
      <c r="S666">
        <v>137.31</v>
      </c>
      <c r="T666">
        <v>133.56</v>
      </c>
      <c r="U666">
        <v>135.88</v>
      </c>
      <c r="V666">
        <v>7933800</v>
      </c>
      <c r="W666">
        <v>106.77</v>
      </c>
    </row>
    <row r="667" spans="1:23" x14ac:dyDescent="0.3">
      <c r="A667" s="5">
        <v>36907</v>
      </c>
      <c r="B667">
        <v>53.38</v>
      </c>
      <c r="C667">
        <v>61.44</v>
      </c>
      <c r="D667">
        <v>51.13</v>
      </c>
      <c r="E667">
        <v>61</v>
      </c>
      <c r="F667">
        <v>115111000</v>
      </c>
      <c r="G667">
        <v>22.63</v>
      </c>
      <c r="I667" s="5">
        <v>36907</v>
      </c>
      <c r="J667">
        <v>17.440000000000001</v>
      </c>
      <c r="K667">
        <v>19.559999999999999</v>
      </c>
      <c r="L667">
        <v>16.5</v>
      </c>
      <c r="M667">
        <v>19.5</v>
      </c>
      <c r="N667">
        <v>28137100</v>
      </c>
      <c r="O667">
        <v>9.48</v>
      </c>
      <c r="Q667" s="5">
        <v>36907</v>
      </c>
      <c r="R667">
        <v>132</v>
      </c>
      <c r="S667">
        <v>136.19</v>
      </c>
      <c r="T667">
        <v>131.52000000000001</v>
      </c>
      <c r="U667">
        <v>134.02000000000001</v>
      </c>
      <c r="V667">
        <v>8070700</v>
      </c>
      <c r="W667">
        <v>105.31</v>
      </c>
    </row>
    <row r="668" spans="1:23" x14ac:dyDescent="0.3">
      <c r="A668" s="5">
        <v>36899</v>
      </c>
      <c r="B668">
        <v>48.94</v>
      </c>
      <c r="C668">
        <v>55.75</v>
      </c>
      <c r="D668">
        <v>46.69</v>
      </c>
      <c r="E668">
        <v>53.5</v>
      </c>
      <c r="F668">
        <v>92116000</v>
      </c>
      <c r="G668">
        <v>19.84</v>
      </c>
      <c r="I668" s="5">
        <v>36899</v>
      </c>
      <c r="J668">
        <v>16.940000000000001</v>
      </c>
      <c r="K668">
        <v>18.5</v>
      </c>
      <c r="L668">
        <v>15.94</v>
      </c>
      <c r="M668">
        <v>17.190000000000001</v>
      </c>
      <c r="N668">
        <v>19792500</v>
      </c>
      <c r="O668">
        <v>8.36</v>
      </c>
      <c r="Q668" s="5">
        <v>36899</v>
      </c>
      <c r="R668">
        <v>129.88</v>
      </c>
      <c r="S668">
        <v>133.72</v>
      </c>
      <c r="T668">
        <v>127.69</v>
      </c>
      <c r="U668">
        <v>132</v>
      </c>
      <c r="V668">
        <v>7112500</v>
      </c>
      <c r="W668">
        <v>103.72</v>
      </c>
    </row>
    <row r="669" spans="1:23" x14ac:dyDescent="0.3">
      <c r="A669" s="5">
        <v>36893</v>
      </c>
      <c r="B669">
        <v>44.13</v>
      </c>
      <c r="C669">
        <v>50.5</v>
      </c>
      <c r="D669">
        <v>42.88</v>
      </c>
      <c r="E669">
        <v>49.13</v>
      </c>
      <c r="F669">
        <v>106046700</v>
      </c>
      <c r="G669">
        <v>18.22</v>
      </c>
      <c r="I669" s="5">
        <v>36893</v>
      </c>
      <c r="J669">
        <v>14.88</v>
      </c>
      <c r="K669">
        <v>18.5</v>
      </c>
      <c r="L669">
        <v>14.44</v>
      </c>
      <c r="M669">
        <v>16.37</v>
      </c>
      <c r="N669">
        <v>21621400</v>
      </c>
      <c r="O669">
        <v>7.96</v>
      </c>
      <c r="Q669" s="5">
        <v>36893</v>
      </c>
      <c r="R669">
        <v>132</v>
      </c>
      <c r="S669">
        <v>136</v>
      </c>
      <c r="T669">
        <v>127.56</v>
      </c>
      <c r="U669">
        <v>129.19</v>
      </c>
      <c r="V669">
        <v>12574800</v>
      </c>
      <c r="W669">
        <v>101.52</v>
      </c>
    </row>
    <row r="670" spans="1:23" x14ac:dyDescent="0.3">
      <c r="A670" s="5">
        <v>36886</v>
      </c>
      <c r="B670">
        <v>46.88</v>
      </c>
      <c r="C670">
        <v>48.56</v>
      </c>
      <c r="D670">
        <v>43</v>
      </c>
      <c r="E670">
        <v>43.38</v>
      </c>
      <c r="F670">
        <v>78385500</v>
      </c>
      <c r="G670">
        <v>16.09</v>
      </c>
      <c r="I670" s="5">
        <v>36886</v>
      </c>
      <c r="J670">
        <v>14.88</v>
      </c>
      <c r="K670">
        <v>15</v>
      </c>
      <c r="L670">
        <v>14.19</v>
      </c>
      <c r="M670">
        <v>14.88</v>
      </c>
      <c r="N670">
        <v>13200000</v>
      </c>
      <c r="O670">
        <v>7.24</v>
      </c>
      <c r="Q670" s="5">
        <v>36886</v>
      </c>
      <c r="R670">
        <v>130.84</v>
      </c>
      <c r="S670">
        <v>134.28</v>
      </c>
      <c r="T670">
        <v>130.28</v>
      </c>
      <c r="U670">
        <v>131.19</v>
      </c>
      <c r="V670">
        <v>6663100</v>
      </c>
      <c r="W670">
        <v>103.09</v>
      </c>
    </row>
    <row r="671" spans="1:23" x14ac:dyDescent="0.3">
      <c r="A671" s="5">
        <v>36878</v>
      </c>
      <c r="B671">
        <v>49</v>
      </c>
      <c r="C671">
        <v>50</v>
      </c>
      <c r="D671">
        <v>40.31</v>
      </c>
      <c r="E671">
        <v>46.44</v>
      </c>
      <c r="F671">
        <v>129844300</v>
      </c>
      <c r="G671">
        <v>17.23</v>
      </c>
      <c r="I671" s="5">
        <v>36878</v>
      </c>
      <c r="J671">
        <v>14.56</v>
      </c>
      <c r="K671">
        <v>15.25</v>
      </c>
      <c r="L671">
        <v>13.63</v>
      </c>
      <c r="M671">
        <v>15</v>
      </c>
      <c r="N671">
        <v>13936100</v>
      </c>
      <c r="O671">
        <v>7.29</v>
      </c>
      <c r="Q671" s="5">
        <v>36878</v>
      </c>
      <c r="R671">
        <v>132.06</v>
      </c>
      <c r="S671">
        <v>134.97</v>
      </c>
      <c r="T671">
        <v>125.53</v>
      </c>
      <c r="U671">
        <v>130.94</v>
      </c>
      <c r="V671">
        <v>10272100</v>
      </c>
      <c r="W671">
        <v>102.89</v>
      </c>
    </row>
    <row r="672" spans="1:23" x14ac:dyDescent="0.3">
      <c r="A672" s="5">
        <v>36871</v>
      </c>
      <c r="B672">
        <v>55.5</v>
      </c>
      <c r="C672">
        <v>60.5</v>
      </c>
      <c r="D672">
        <v>47.75</v>
      </c>
      <c r="E672">
        <v>49.19</v>
      </c>
      <c r="F672">
        <v>89028700</v>
      </c>
      <c r="G672">
        <v>18.25</v>
      </c>
      <c r="I672" s="5">
        <v>36871</v>
      </c>
      <c r="J672">
        <v>15.19</v>
      </c>
      <c r="K672">
        <v>16</v>
      </c>
      <c r="L672">
        <v>14</v>
      </c>
      <c r="M672">
        <v>14.06</v>
      </c>
      <c r="N672">
        <v>13157000</v>
      </c>
      <c r="O672">
        <v>6.84</v>
      </c>
      <c r="Q672" s="5">
        <v>36871</v>
      </c>
      <c r="R672">
        <v>137.38</v>
      </c>
      <c r="S672">
        <v>139.56</v>
      </c>
      <c r="T672">
        <v>130.56</v>
      </c>
      <c r="U672">
        <v>130.97</v>
      </c>
      <c r="V672">
        <v>6848500</v>
      </c>
      <c r="W672">
        <v>102.91</v>
      </c>
    </row>
    <row r="673" spans="1:23" x14ac:dyDescent="0.3">
      <c r="A673" s="5">
        <v>36864</v>
      </c>
      <c r="B673">
        <v>57.25</v>
      </c>
      <c r="C673">
        <v>60.5</v>
      </c>
      <c r="D673">
        <v>52.25</v>
      </c>
      <c r="E673">
        <v>54.44</v>
      </c>
      <c r="F673">
        <v>107790100</v>
      </c>
      <c r="G673">
        <v>20.190000000000001</v>
      </c>
      <c r="I673" s="5">
        <v>36864</v>
      </c>
      <c r="J673">
        <v>17.190000000000001</v>
      </c>
      <c r="K673">
        <v>17.440000000000001</v>
      </c>
      <c r="L673">
        <v>14</v>
      </c>
      <c r="M673">
        <v>15.06</v>
      </c>
      <c r="N673">
        <v>22894500</v>
      </c>
      <c r="O673">
        <v>7.32</v>
      </c>
      <c r="Q673" s="5">
        <v>36864</v>
      </c>
      <c r="R673">
        <v>131.88</v>
      </c>
      <c r="S673">
        <v>139.47</v>
      </c>
      <c r="T673">
        <v>131.5</v>
      </c>
      <c r="U673">
        <v>133.97</v>
      </c>
      <c r="V673">
        <v>9114600</v>
      </c>
      <c r="W673">
        <v>104.99</v>
      </c>
    </row>
    <row r="674" spans="1:23" x14ac:dyDescent="0.3">
      <c r="A674" s="5">
        <v>36857</v>
      </c>
      <c r="B674">
        <v>71.44</v>
      </c>
      <c r="C674">
        <v>72.25</v>
      </c>
      <c r="D674">
        <v>56.06</v>
      </c>
      <c r="E674">
        <v>56.63</v>
      </c>
      <c r="F674">
        <v>123608900</v>
      </c>
      <c r="G674">
        <v>21.01</v>
      </c>
      <c r="I674" s="5">
        <v>36857</v>
      </c>
      <c r="J674">
        <v>19.87</v>
      </c>
      <c r="K674">
        <v>19.940000000000001</v>
      </c>
      <c r="L674">
        <v>16.12</v>
      </c>
      <c r="M674">
        <v>17.059999999999999</v>
      </c>
      <c r="N674">
        <v>15830800</v>
      </c>
      <c r="O674">
        <v>8.3000000000000007</v>
      </c>
      <c r="Q674" s="5">
        <v>36857</v>
      </c>
      <c r="R674">
        <v>136.47</v>
      </c>
      <c r="S674">
        <v>136.69</v>
      </c>
      <c r="T674">
        <v>129.75</v>
      </c>
      <c r="U674">
        <v>132.22</v>
      </c>
      <c r="V674">
        <v>7406200</v>
      </c>
      <c r="W674">
        <v>103.62</v>
      </c>
    </row>
    <row r="675" spans="1:23" x14ac:dyDescent="0.3">
      <c r="A675" s="5">
        <v>36850</v>
      </c>
      <c r="B675">
        <v>68.12</v>
      </c>
      <c r="C675">
        <v>70.44</v>
      </c>
      <c r="D675">
        <v>65.56</v>
      </c>
      <c r="E675">
        <v>69.94</v>
      </c>
      <c r="F675">
        <v>62606800</v>
      </c>
      <c r="G675">
        <v>25.94</v>
      </c>
      <c r="I675" s="5">
        <v>36850</v>
      </c>
      <c r="J675">
        <v>18.59</v>
      </c>
      <c r="K675">
        <v>19.5</v>
      </c>
      <c r="L675">
        <v>18.25</v>
      </c>
      <c r="M675">
        <v>19.309999999999999</v>
      </c>
      <c r="N675">
        <v>10287300</v>
      </c>
      <c r="O675">
        <v>9.39</v>
      </c>
      <c r="Q675" s="5">
        <v>36850</v>
      </c>
      <c r="R675">
        <v>135.75</v>
      </c>
      <c r="S675">
        <v>136.38</v>
      </c>
      <c r="T675">
        <v>132.13</v>
      </c>
      <c r="U675">
        <v>134.84</v>
      </c>
      <c r="V675">
        <v>5572800</v>
      </c>
      <c r="W675">
        <v>105.67</v>
      </c>
    </row>
    <row r="676" spans="1:23" x14ac:dyDescent="0.3">
      <c r="A676" s="5">
        <v>36843</v>
      </c>
      <c r="B676">
        <v>66.69</v>
      </c>
      <c r="C676">
        <v>71.5</v>
      </c>
      <c r="D676">
        <v>64.41</v>
      </c>
      <c r="E676">
        <v>69.06</v>
      </c>
      <c r="F676">
        <v>85331900</v>
      </c>
      <c r="G676">
        <v>25.62</v>
      </c>
      <c r="I676" s="5">
        <v>36843</v>
      </c>
      <c r="J676">
        <v>18.75</v>
      </c>
      <c r="K676">
        <v>20.5</v>
      </c>
      <c r="L676">
        <v>18.25</v>
      </c>
      <c r="M676">
        <v>18.5</v>
      </c>
      <c r="N676">
        <v>12923600</v>
      </c>
      <c r="O676">
        <v>9</v>
      </c>
      <c r="Q676" s="5">
        <v>36843</v>
      </c>
      <c r="R676">
        <v>135.63</v>
      </c>
      <c r="S676">
        <v>140.11000000000001</v>
      </c>
      <c r="T676">
        <v>133.02000000000001</v>
      </c>
      <c r="U676">
        <v>136.63999999999999</v>
      </c>
      <c r="V676">
        <v>9405400</v>
      </c>
      <c r="W676">
        <v>107.08</v>
      </c>
    </row>
    <row r="677" spans="1:23" x14ac:dyDescent="0.3">
      <c r="A677" s="5">
        <v>36836</v>
      </c>
      <c r="B677">
        <v>68.69</v>
      </c>
      <c r="C677">
        <v>72.37</v>
      </c>
      <c r="D677">
        <v>66.81</v>
      </c>
      <c r="E677">
        <v>67.37</v>
      </c>
      <c r="F677">
        <v>114027000</v>
      </c>
      <c r="G677">
        <v>24.99</v>
      </c>
      <c r="I677" s="5">
        <v>36836</v>
      </c>
      <c r="J677">
        <v>22.44</v>
      </c>
      <c r="K677">
        <v>22.62</v>
      </c>
      <c r="L677">
        <v>19.059999999999999</v>
      </c>
      <c r="M677">
        <v>19.059999999999999</v>
      </c>
      <c r="N677">
        <v>14409100</v>
      </c>
      <c r="O677">
        <v>9.27</v>
      </c>
      <c r="Q677" s="5">
        <v>36836</v>
      </c>
      <c r="R677">
        <v>143.16</v>
      </c>
      <c r="S677">
        <v>144.30000000000001</v>
      </c>
      <c r="T677">
        <v>136.53</v>
      </c>
      <c r="U677">
        <v>136.63</v>
      </c>
      <c r="V677">
        <v>6920300</v>
      </c>
      <c r="W677">
        <v>107.07</v>
      </c>
    </row>
    <row r="678" spans="1:23" x14ac:dyDescent="0.3">
      <c r="A678" s="5">
        <v>36829</v>
      </c>
      <c r="B678">
        <v>67.5</v>
      </c>
      <c r="C678">
        <v>70.84</v>
      </c>
      <c r="D678">
        <v>67.37</v>
      </c>
      <c r="E678">
        <v>68.25</v>
      </c>
      <c r="F678">
        <v>88507400</v>
      </c>
      <c r="G678">
        <v>25.32</v>
      </c>
      <c r="I678" s="5">
        <v>36829</v>
      </c>
      <c r="J678">
        <v>19.12</v>
      </c>
      <c r="K678">
        <v>23</v>
      </c>
      <c r="L678">
        <v>18.75</v>
      </c>
      <c r="M678">
        <v>22.25</v>
      </c>
      <c r="N678">
        <v>22912800</v>
      </c>
      <c r="O678">
        <v>10.82</v>
      </c>
      <c r="Q678" s="5">
        <v>36829</v>
      </c>
      <c r="R678">
        <v>138.44</v>
      </c>
      <c r="S678">
        <v>143.91</v>
      </c>
      <c r="T678">
        <v>138.16</v>
      </c>
      <c r="U678">
        <v>142.78</v>
      </c>
      <c r="V678">
        <v>8248400</v>
      </c>
      <c r="W678">
        <v>111.89</v>
      </c>
    </row>
    <row r="679" spans="1:23" x14ac:dyDescent="0.3">
      <c r="A679" s="5">
        <v>36822</v>
      </c>
      <c r="B679">
        <v>64.62</v>
      </c>
      <c r="C679">
        <v>69.19</v>
      </c>
      <c r="D679">
        <v>60.19</v>
      </c>
      <c r="E679">
        <v>67.69</v>
      </c>
      <c r="F679">
        <v>137264100</v>
      </c>
      <c r="G679">
        <v>25.11</v>
      </c>
      <c r="I679" s="5">
        <v>36822</v>
      </c>
      <c r="J679">
        <v>20.27</v>
      </c>
      <c r="K679">
        <v>20.87</v>
      </c>
      <c r="L679">
        <v>17.5</v>
      </c>
      <c r="M679">
        <v>18.559999999999999</v>
      </c>
      <c r="N679">
        <v>24905200</v>
      </c>
      <c r="O679">
        <v>9.0299999999999994</v>
      </c>
      <c r="Q679" s="5">
        <v>36822</v>
      </c>
      <c r="R679">
        <v>139.94</v>
      </c>
      <c r="S679">
        <v>141.94</v>
      </c>
      <c r="T679">
        <v>134.03</v>
      </c>
      <c r="U679">
        <v>139.28</v>
      </c>
      <c r="V679">
        <v>7857400</v>
      </c>
      <c r="W679">
        <v>109.15</v>
      </c>
    </row>
    <row r="680" spans="1:23" x14ac:dyDescent="0.3">
      <c r="A680" s="5">
        <v>36815</v>
      </c>
      <c r="B680">
        <v>53.5</v>
      </c>
      <c r="C680">
        <v>66.12</v>
      </c>
      <c r="D680">
        <v>48.44</v>
      </c>
      <c r="E680">
        <v>65.19</v>
      </c>
      <c r="F680">
        <v>145788700</v>
      </c>
      <c r="G680">
        <v>24.18</v>
      </c>
      <c r="I680" s="5">
        <v>36815</v>
      </c>
      <c r="J680">
        <v>22.31</v>
      </c>
      <c r="K680">
        <v>23.25</v>
      </c>
      <c r="L680">
        <v>18.309999999999999</v>
      </c>
      <c r="M680">
        <v>19.5</v>
      </c>
      <c r="N680">
        <v>32537300</v>
      </c>
      <c r="O680">
        <v>9.48</v>
      </c>
      <c r="Q680" s="5">
        <v>36815</v>
      </c>
      <c r="R680">
        <v>137.41</v>
      </c>
      <c r="S680">
        <v>141.19</v>
      </c>
      <c r="T680">
        <v>130.16</v>
      </c>
      <c r="U680">
        <v>139.91</v>
      </c>
      <c r="V680">
        <v>8105700</v>
      </c>
      <c r="W680">
        <v>109.65</v>
      </c>
    </row>
    <row r="681" spans="1:23" x14ac:dyDescent="0.3">
      <c r="A681" s="5">
        <v>36808</v>
      </c>
      <c r="B681">
        <v>55.63</v>
      </c>
      <c r="C681">
        <v>56.94</v>
      </c>
      <c r="D681">
        <v>52.13</v>
      </c>
      <c r="E681">
        <v>53.75</v>
      </c>
      <c r="F681">
        <v>83267200</v>
      </c>
      <c r="G681">
        <v>19.940000000000001</v>
      </c>
      <c r="I681" s="5">
        <v>36808</v>
      </c>
      <c r="J681">
        <v>22.62</v>
      </c>
      <c r="K681">
        <v>22.87</v>
      </c>
      <c r="L681">
        <v>19.12</v>
      </c>
      <c r="M681">
        <v>22.06</v>
      </c>
      <c r="N681">
        <v>35187800</v>
      </c>
      <c r="O681">
        <v>10.73</v>
      </c>
      <c r="Q681" s="5">
        <v>36808</v>
      </c>
      <c r="R681">
        <v>141.31</v>
      </c>
      <c r="S681">
        <v>141.31</v>
      </c>
      <c r="T681">
        <v>132.78</v>
      </c>
      <c r="U681">
        <v>137.56</v>
      </c>
      <c r="V681">
        <v>9014800</v>
      </c>
      <c r="W681">
        <v>107.8</v>
      </c>
    </row>
    <row r="682" spans="1:23" x14ac:dyDescent="0.3">
      <c r="A682" s="5">
        <v>36801</v>
      </c>
      <c r="B682">
        <v>60.5</v>
      </c>
      <c r="C682">
        <v>60.81</v>
      </c>
      <c r="D682">
        <v>54.5</v>
      </c>
      <c r="E682">
        <v>55.56</v>
      </c>
      <c r="F682">
        <v>84656600</v>
      </c>
      <c r="G682">
        <v>20.61</v>
      </c>
      <c r="I682" s="5">
        <v>36801</v>
      </c>
      <c r="J682">
        <v>26.69</v>
      </c>
      <c r="K682">
        <v>26.75</v>
      </c>
      <c r="L682">
        <v>21</v>
      </c>
      <c r="M682">
        <v>22.19</v>
      </c>
      <c r="N682">
        <v>52968900</v>
      </c>
      <c r="O682">
        <v>10.79</v>
      </c>
      <c r="Q682" s="5">
        <v>36801</v>
      </c>
      <c r="R682">
        <v>144.28</v>
      </c>
      <c r="S682">
        <v>145.75</v>
      </c>
      <c r="T682">
        <v>139.75</v>
      </c>
      <c r="U682">
        <v>141.06</v>
      </c>
      <c r="V682">
        <v>7119100</v>
      </c>
      <c r="W682">
        <v>110.55</v>
      </c>
    </row>
    <row r="683" spans="1:23" x14ac:dyDescent="0.3">
      <c r="A683" s="5">
        <v>36794</v>
      </c>
      <c r="B683">
        <v>63.25</v>
      </c>
      <c r="C683">
        <v>65.87</v>
      </c>
      <c r="D683">
        <v>58.63</v>
      </c>
      <c r="E683">
        <v>60.31</v>
      </c>
      <c r="F683">
        <v>88351700</v>
      </c>
      <c r="G683">
        <v>22.37</v>
      </c>
      <c r="I683" s="5">
        <v>36794</v>
      </c>
      <c r="J683">
        <v>52.75</v>
      </c>
      <c r="K683">
        <v>55.5</v>
      </c>
      <c r="L683">
        <v>25.37</v>
      </c>
      <c r="M683">
        <v>25.75</v>
      </c>
      <c r="N683">
        <v>68077500</v>
      </c>
      <c r="O683">
        <v>12.52</v>
      </c>
      <c r="Q683" s="5">
        <v>36794</v>
      </c>
      <c r="R683">
        <v>145.94</v>
      </c>
      <c r="S683">
        <v>146.33000000000001</v>
      </c>
      <c r="T683">
        <v>142.13</v>
      </c>
      <c r="U683">
        <v>143.63</v>
      </c>
      <c r="V683">
        <v>7716900</v>
      </c>
      <c r="W683">
        <v>112.56</v>
      </c>
    </row>
    <row r="684" spans="1:23" x14ac:dyDescent="0.3">
      <c r="A684" s="5">
        <v>36787</v>
      </c>
      <c r="B684">
        <v>64.25</v>
      </c>
      <c r="C684">
        <v>65.75</v>
      </c>
      <c r="D684">
        <v>61</v>
      </c>
      <c r="E684">
        <v>63.25</v>
      </c>
      <c r="F684">
        <v>69913800</v>
      </c>
      <c r="G684">
        <v>23.46</v>
      </c>
      <c r="I684" s="5">
        <v>36787</v>
      </c>
      <c r="J684">
        <v>55.25</v>
      </c>
      <c r="K684">
        <v>61.44</v>
      </c>
      <c r="L684">
        <v>50</v>
      </c>
      <c r="M684">
        <v>52.19</v>
      </c>
      <c r="N684">
        <v>15438100</v>
      </c>
      <c r="O684">
        <v>25.38</v>
      </c>
      <c r="Q684" s="5">
        <v>36787</v>
      </c>
      <c r="R684">
        <v>146.38</v>
      </c>
      <c r="S684">
        <v>146.97</v>
      </c>
      <c r="T684">
        <v>142.41999999999999</v>
      </c>
      <c r="U684">
        <v>145.28</v>
      </c>
      <c r="V684">
        <v>6393800</v>
      </c>
      <c r="W684">
        <v>113.85</v>
      </c>
    </row>
    <row r="685" spans="1:23" x14ac:dyDescent="0.3">
      <c r="A685" s="5">
        <v>36780</v>
      </c>
      <c r="B685">
        <v>69.12</v>
      </c>
      <c r="C685">
        <v>69.69</v>
      </c>
      <c r="D685">
        <v>63.31</v>
      </c>
      <c r="E685">
        <v>64.19</v>
      </c>
      <c r="F685">
        <v>62887800</v>
      </c>
      <c r="G685">
        <v>23.81</v>
      </c>
      <c r="I685" s="5">
        <v>36780</v>
      </c>
      <c r="J685">
        <v>58.69</v>
      </c>
      <c r="K685">
        <v>60.38</v>
      </c>
      <c r="L685">
        <v>54.25</v>
      </c>
      <c r="M685">
        <v>55.23</v>
      </c>
      <c r="N685">
        <v>10738200</v>
      </c>
      <c r="O685">
        <v>26.86</v>
      </c>
      <c r="Q685" s="5">
        <v>36780</v>
      </c>
      <c r="R685">
        <v>149.75</v>
      </c>
      <c r="S685">
        <v>151.19</v>
      </c>
      <c r="T685">
        <v>146</v>
      </c>
      <c r="U685">
        <v>146</v>
      </c>
      <c r="V685">
        <v>4776200</v>
      </c>
      <c r="W685">
        <v>114.42</v>
      </c>
    </row>
    <row r="686" spans="1:23" x14ac:dyDescent="0.3">
      <c r="A686" s="5">
        <v>36774</v>
      </c>
      <c r="B686">
        <v>70</v>
      </c>
      <c r="C686">
        <v>72.06</v>
      </c>
      <c r="D686">
        <v>69.19</v>
      </c>
      <c r="E686">
        <v>69.31</v>
      </c>
      <c r="F686">
        <v>70534200</v>
      </c>
      <c r="G686">
        <v>25.71</v>
      </c>
      <c r="I686" s="5">
        <v>36774</v>
      </c>
      <c r="J686">
        <v>62.66</v>
      </c>
      <c r="K686">
        <v>64.12</v>
      </c>
      <c r="L686">
        <v>57.75</v>
      </c>
      <c r="M686">
        <v>58.88</v>
      </c>
      <c r="N686">
        <v>9531000</v>
      </c>
      <c r="O686">
        <v>28.63</v>
      </c>
      <c r="Q686" s="5">
        <v>36774</v>
      </c>
      <c r="R686">
        <v>151.88</v>
      </c>
      <c r="S686">
        <v>152.19999999999999</v>
      </c>
      <c r="T686">
        <v>149.33000000000001</v>
      </c>
      <c r="U686">
        <v>149.81</v>
      </c>
      <c r="V686">
        <v>3894100</v>
      </c>
      <c r="W686">
        <v>117.11</v>
      </c>
    </row>
    <row r="687" spans="1:23" x14ac:dyDescent="0.3">
      <c r="A687" s="5">
        <v>36766</v>
      </c>
      <c r="B687">
        <v>70.19</v>
      </c>
      <c r="C687">
        <v>72.75</v>
      </c>
      <c r="D687">
        <v>69.69</v>
      </c>
      <c r="E687">
        <v>70.19</v>
      </c>
      <c r="F687">
        <v>55905100</v>
      </c>
      <c r="G687">
        <v>26.03</v>
      </c>
      <c r="I687" s="5">
        <v>36766</v>
      </c>
      <c r="J687">
        <v>57.25</v>
      </c>
      <c r="K687">
        <v>63.63</v>
      </c>
      <c r="L687">
        <v>57.06</v>
      </c>
      <c r="M687">
        <v>63.44</v>
      </c>
      <c r="N687">
        <v>11347800</v>
      </c>
      <c r="O687">
        <v>30.85</v>
      </c>
      <c r="Q687" s="5">
        <v>36766</v>
      </c>
      <c r="R687">
        <v>151.25</v>
      </c>
      <c r="S687">
        <v>153.59</v>
      </c>
      <c r="T687">
        <v>150.34</v>
      </c>
      <c r="U687">
        <v>152.5</v>
      </c>
      <c r="V687">
        <v>4219900</v>
      </c>
      <c r="W687">
        <v>119.21</v>
      </c>
    </row>
    <row r="688" spans="1:23" x14ac:dyDescent="0.3">
      <c r="A688" s="5">
        <v>36759</v>
      </c>
      <c r="B688">
        <v>70.69</v>
      </c>
      <c r="C688">
        <v>72.44</v>
      </c>
      <c r="D688">
        <v>69.94</v>
      </c>
      <c r="E688">
        <v>70.62</v>
      </c>
      <c r="F688">
        <v>44081800</v>
      </c>
      <c r="G688">
        <v>26.19</v>
      </c>
      <c r="I688" s="5">
        <v>36759</v>
      </c>
      <c r="J688">
        <v>50.25</v>
      </c>
      <c r="K688">
        <v>57.5</v>
      </c>
      <c r="L688">
        <v>49.63</v>
      </c>
      <c r="M688">
        <v>56.81</v>
      </c>
      <c r="N688">
        <v>9244000</v>
      </c>
      <c r="O688">
        <v>27.63</v>
      </c>
      <c r="Q688" s="5">
        <v>36759</v>
      </c>
      <c r="R688">
        <v>150.03</v>
      </c>
      <c r="S688">
        <v>151.63</v>
      </c>
      <c r="T688">
        <v>149.28</v>
      </c>
      <c r="U688">
        <v>151.25</v>
      </c>
      <c r="V688">
        <v>3658000</v>
      </c>
      <c r="W688">
        <v>118.24</v>
      </c>
    </row>
    <row r="689" spans="1:23" x14ac:dyDescent="0.3">
      <c r="A689" s="5">
        <v>36752</v>
      </c>
      <c r="B689">
        <v>72.31</v>
      </c>
      <c r="C689">
        <v>73.37</v>
      </c>
      <c r="D689">
        <v>70</v>
      </c>
      <c r="E689">
        <v>71</v>
      </c>
      <c r="F689">
        <v>45933800</v>
      </c>
      <c r="G689">
        <v>26.34</v>
      </c>
      <c r="I689" s="5">
        <v>36752</v>
      </c>
      <c r="J689">
        <v>47.59</v>
      </c>
      <c r="K689">
        <v>52.44</v>
      </c>
      <c r="L689">
        <v>46.31</v>
      </c>
      <c r="M689">
        <v>50</v>
      </c>
      <c r="N689">
        <v>6262400</v>
      </c>
      <c r="O689">
        <v>24.31</v>
      </c>
      <c r="Q689" s="5">
        <v>36752</v>
      </c>
      <c r="R689">
        <v>147.78</v>
      </c>
      <c r="S689">
        <v>150.44</v>
      </c>
      <c r="T689">
        <v>147.06</v>
      </c>
      <c r="U689">
        <v>149.69</v>
      </c>
      <c r="V689">
        <v>4800300</v>
      </c>
      <c r="W689">
        <v>117.02</v>
      </c>
    </row>
    <row r="690" spans="1:23" x14ac:dyDescent="0.3">
      <c r="A690" s="5">
        <v>36745</v>
      </c>
      <c r="B690">
        <v>70.19</v>
      </c>
      <c r="C690">
        <v>74.87</v>
      </c>
      <c r="D690">
        <v>69.75</v>
      </c>
      <c r="E690">
        <v>72.44</v>
      </c>
      <c r="F690">
        <v>67868300</v>
      </c>
      <c r="G690">
        <v>26.87</v>
      </c>
      <c r="I690" s="5">
        <v>36745</v>
      </c>
      <c r="J690">
        <v>47.88</v>
      </c>
      <c r="K690">
        <v>49.06</v>
      </c>
      <c r="L690">
        <v>45.56</v>
      </c>
      <c r="M690">
        <v>47.69</v>
      </c>
      <c r="N690">
        <v>8816000</v>
      </c>
      <c r="O690">
        <v>23.19</v>
      </c>
      <c r="Q690" s="5">
        <v>36745</v>
      </c>
      <c r="R690">
        <v>146.72</v>
      </c>
      <c r="S690">
        <v>149.22</v>
      </c>
      <c r="T690">
        <v>145.56</v>
      </c>
      <c r="U690">
        <v>147.41</v>
      </c>
      <c r="V690">
        <v>4497000</v>
      </c>
      <c r="W690">
        <v>115.23</v>
      </c>
    </row>
    <row r="691" spans="1:23" x14ac:dyDescent="0.3">
      <c r="A691" s="5">
        <v>36738</v>
      </c>
      <c r="B691">
        <v>70.19</v>
      </c>
      <c r="C691">
        <v>71.12</v>
      </c>
      <c r="D691">
        <v>68.12</v>
      </c>
      <c r="E691">
        <v>69.12</v>
      </c>
      <c r="F691">
        <v>51673400</v>
      </c>
      <c r="G691">
        <v>25.64</v>
      </c>
      <c r="I691" s="5">
        <v>36738</v>
      </c>
      <c r="J691">
        <v>49.16</v>
      </c>
      <c r="K691">
        <v>51.63</v>
      </c>
      <c r="L691">
        <v>44.25</v>
      </c>
      <c r="M691">
        <v>47.38</v>
      </c>
      <c r="N691">
        <v>7564000</v>
      </c>
      <c r="O691">
        <v>23.04</v>
      </c>
      <c r="Q691" s="5">
        <v>36738</v>
      </c>
      <c r="R691">
        <v>142.94</v>
      </c>
      <c r="S691">
        <v>146.72</v>
      </c>
      <c r="T691">
        <v>142.06</v>
      </c>
      <c r="U691">
        <v>146.38</v>
      </c>
      <c r="V691">
        <v>4989100</v>
      </c>
      <c r="W691">
        <v>114.43</v>
      </c>
    </row>
    <row r="692" spans="1:23" x14ac:dyDescent="0.3">
      <c r="A692" s="5">
        <v>36731</v>
      </c>
      <c r="B692">
        <v>72.06</v>
      </c>
      <c r="C692">
        <v>72.12</v>
      </c>
      <c r="D692">
        <v>67.25</v>
      </c>
      <c r="E692">
        <v>69.69</v>
      </c>
      <c r="F692">
        <v>71148400</v>
      </c>
      <c r="G692">
        <v>25.85</v>
      </c>
      <c r="I692" s="5">
        <v>36731</v>
      </c>
      <c r="J692">
        <v>52.56</v>
      </c>
      <c r="K692">
        <v>53.25</v>
      </c>
      <c r="L692">
        <v>46.88</v>
      </c>
      <c r="M692">
        <v>48.31</v>
      </c>
      <c r="N692">
        <v>9772600</v>
      </c>
      <c r="O692">
        <v>23.49</v>
      </c>
      <c r="Q692" s="5">
        <v>36731</v>
      </c>
      <c r="R692">
        <v>148.13</v>
      </c>
      <c r="S692">
        <v>148.86000000000001</v>
      </c>
      <c r="T692">
        <v>141.52000000000001</v>
      </c>
      <c r="U692">
        <v>142.09</v>
      </c>
      <c r="V692">
        <v>7266000</v>
      </c>
      <c r="W692">
        <v>111.07</v>
      </c>
    </row>
    <row r="693" spans="1:23" x14ac:dyDescent="0.3">
      <c r="A693" s="5">
        <v>36724</v>
      </c>
      <c r="B693">
        <v>78.25</v>
      </c>
      <c r="C693">
        <v>79.56</v>
      </c>
      <c r="D693">
        <v>71.87</v>
      </c>
      <c r="E693">
        <v>72.31</v>
      </c>
      <c r="F693">
        <v>75065100</v>
      </c>
      <c r="G693">
        <v>26.82</v>
      </c>
      <c r="I693" s="5">
        <v>36724</v>
      </c>
      <c r="J693">
        <v>58.25</v>
      </c>
      <c r="K693">
        <v>58.88</v>
      </c>
      <c r="L693">
        <v>51.75</v>
      </c>
      <c r="M693">
        <v>53.56</v>
      </c>
      <c r="N693">
        <v>12134300</v>
      </c>
      <c r="O693">
        <v>26.04</v>
      </c>
      <c r="Q693" s="5">
        <v>36724</v>
      </c>
      <c r="R693">
        <v>150.97999999999999</v>
      </c>
      <c r="S693">
        <v>151.97999999999999</v>
      </c>
      <c r="T693">
        <v>147.69</v>
      </c>
      <c r="U693">
        <v>147.69</v>
      </c>
      <c r="V693">
        <v>5434600</v>
      </c>
      <c r="W693">
        <v>115.45</v>
      </c>
    </row>
    <row r="694" spans="1:23" x14ac:dyDescent="0.3">
      <c r="A694" s="5">
        <v>36717</v>
      </c>
      <c r="B694">
        <v>80.69</v>
      </c>
      <c r="C694">
        <v>81.31</v>
      </c>
      <c r="D694">
        <v>77.19</v>
      </c>
      <c r="E694">
        <v>78.94</v>
      </c>
      <c r="F694">
        <v>56049700</v>
      </c>
      <c r="G694">
        <v>29.28</v>
      </c>
      <c r="I694" s="5">
        <v>36717</v>
      </c>
      <c r="J694">
        <v>54.09</v>
      </c>
      <c r="K694">
        <v>60.63</v>
      </c>
      <c r="L694">
        <v>53.75</v>
      </c>
      <c r="M694">
        <v>57.69</v>
      </c>
      <c r="N694">
        <v>11556300</v>
      </c>
      <c r="O694">
        <v>28.05</v>
      </c>
      <c r="Q694" s="5">
        <v>36717</v>
      </c>
      <c r="R694">
        <v>147.88</v>
      </c>
      <c r="S694">
        <v>151.25</v>
      </c>
      <c r="T694">
        <v>147.16</v>
      </c>
      <c r="U694">
        <v>151.25</v>
      </c>
      <c r="V694">
        <v>4965700</v>
      </c>
      <c r="W694">
        <v>118.24</v>
      </c>
    </row>
    <row r="695" spans="1:23" x14ac:dyDescent="0.3">
      <c r="A695" s="5">
        <v>36710</v>
      </c>
      <c r="B695">
        <v>79.69</v>
      </c>
      <c r="C695">
        <v>82.87</v>
      </c>
      <c r="D695">
        <v>78.25</v>
      </c>
      <c r="E695">
        <v>82</v>
      </c>
      <c r="F695">
        <v>38146400</v>
      </c>
      <c r="G695">
        <v>30.42</v>
      </c>
      <c r="I695" s="5">
        <v>36710</v>
      </c>
      <c r="J695">
        <v>52.13</v>
      </c>
      <c r="K695">
        <v>55.19</v>
      </c>
      <c r="L695">
        <v>49.63</v>
      </c>
      <c r="M695">
        <v>54.44</v>
      </c>
      <c r="N695">
        <v>8125000</v>
      </c>
      <c r="O695">
        <v>26.47</v>
      </c>
      <c r="Q695" s="5">
        <v>36710</v>
      </c>
      <c r="R695">
        <v>145.44</v>
      </c>
      <c r="S695">
        <v>148.78</v>
      </c>
      <c r="T695">
        <v>144.22</v>
      </c>
      <c r="U695">
        <v>148.09</v>
      </c>
      <c r="V695">
        <v>3295700</v>
      </c>
      <c r="W695">
        <v>115.77</v>
      </c>
    </row>
    <row r="696" spans="1:23" x14ac:dyDescent="0.3">
      <c r="A696" s="5">
        <v>36703</v>
      </c>
      <c r="B696">
        <v>77.5</v>
      </c>
      <c r="C696">
        <v>80.12</v>
      </c>
      <c r="D696">
        <v>76.69</v>
      </c>
      <c r="E696">
        <v>80</v>
      </c>
      <c r="F696">
        <v>41524500</v>
      </c>
      <c r="G696">
        <v>29.67</v>
      </c>
      <c r="I696" s="5">
        <v>36703</v>
      </c>
      <c r="J696">
        <v>52.5</v>
      </c>
      <c r="K696">
        <v>55.5</v>
      </c>
      <c r="L696">
        <v>51.06</v>
      </c>
      <c r="M696">
        <v>52.38</v>
      </c>
      <c r="N696">
        <v>8593500</v>
      </c>
      <c r="O696">
        <v>25.47</v>
      </c>
      <c r="Q696" s="5">
        <v>36703</v>
      </c>
      <c r="R696">
        <v>145.38</v>
      </c>
      <c r="S696">
        <v>146.97999999999999</v>
      </c>
      <c r="T696">
        <v>143.52000000000001</v>
      </c>
      <c r="U696">
        <v>145.28</v>
      </c>
      <c r="V696">
        <v>5694800</v>
      </c>
      <c r="W696">
        <v>113.57</v>
      </c>
    </row>
    <row r="697" spans="1:23" x14ac:dyDescent="0.3">
      <c r="A697" s="5">
        <v>36696</v>
      </c>
      <c r="B697">
        <v>72.56</v>
      </c>
      <c r="C697">
        <v>82.19</v>
      </c>
      <c r="D697">
        <v>72</v>
      </c>
      <c r="E697">
        <v>77.69</v>
      </c>
      <c r="F697">
        <v>81281200</v>
      </c>
      <c r="G697">
        <v>28.82</v>
      </c>
      <c r="I697" s="5">
        <v>36696</v>
      </c>
      <c r="J697">
        <v>90.56</v>
      </c>
      <c r="K697">
        <v>103.94</v>
      </c>
      <c r="L697">
        <v>50.31</v>
      </c>
      <c r="M697">
        <v>51.69</v>
      </c>
      <c r="N697">
        <v>14707500</v>
      </c>
      <c r="O697">
        <v>25.14</v>
      </c>
      <c r="Q697" s="5">
        <v>36696</v>
      </c>
      <c r="R697">
        <v>146.47</v>
      </c>
      <c r="S697">
        <v>149.16</v>
      </c>
      <c r="T697">
        <v>143.88</v>
      </c>
      <c r="U697">
        <v>144.38</v>
      </c>
      <c r="V697">
        <v>5411100</v>
      </c>
      <c r="W697">
        <v>112.86</v>
      </c>
    </row>
    <row r="698" spans="1:23" x14ac:dyDescent="0.3">
      <c r="A698" s="5">
        <v>36689</v>
      </c>
      <c r="B698">
        <v>69</v>
      </c>
      <c r="C698">
        <v>73.12</v>
      </c>
      <c r="D698">
        <v>66.12</v>
      </c>
      <c r="E698">
        <v>72.56</v>
      </c>
      <c r="F698">
        <v>61569000</v>
      </c>
      <c r="G698">
        <v>26.91</v>
      </c>
      <c r="I698" s="5">
        <v>36689</v>
      </c>
      <c r="J698">
        <v>96.37</v>
      </c>
      <c r="K698">
        <v>96.44</v>
      </c>
      <c r="L698">
        <v>88.19</v>
      </c>
      <c r="M698">
        <v>91.19</v>
      </c>
      <c r="N698">
        <v>10522100</v>
      </c>
      <c r="O698">
        <v>22.17</v>
      </c>
      <c r="Q698" s="5">
        <v>36689</v>
      </c>
      <c r="R698">
        <v>146.97</v>
      </c>
      <c r="S698">
        <v>148.88</v>
      </c>
      <c r="T698">
        <v>144.63</v>
      </c>
      <c r="U698">
        <v>146.59</v>
      </c>
      <c r="V698">
        <v>5621400</v>
      </c>
      <c r="W698">
        <v>114.59</v>
      </c>
    </row>
    <row r="699" spans="1:23" x14ac:dyDescent="0.3">
      <c r="A699" s="5">
        <v>36682</v>
      </c>
      <c r="B699">
        <v>66.02</v>
      </c>
      <c r="C699">
        <v>72.12</v>
      </c>
      <c r="D699">
        <v>66</v>
      </c>
      <c r="E699">
        <v>68.81</v>
      </c>
      <c r="F699">
        <v>74041000</v>
      </c>
      <c r="G699">
        <v>25.52</v>
      </c>
      <c r="I699" s="5">
        <v>36682</v>
      </c>
      <c r="J699">
        <v>93.31</v>
      </c>
      <c r="K699">
        <v>98.5</v>
      </c>
      <c r="L699">
        <v>89.69</v>
      </c>
      <c r="M699">
        <v>95.75</v>
      </c>
      <c r="N699">
        <v>11994100</v>
      </c>
      <c r="O699">
        <v>23.28</v>
      </c>
      <c r="Q699" s="5">
        <v>36682</v>
      </c>
      <c r="R699">
        <v>147.47</v>
      </c>
      <c r="S699">
        <v>148.22</v>
      </c>
      <c r="T699">
        <v>145.63</v>
      </c>
      <c r="U699">
        <v>146.59</v>
      </c>
      <c r="V699">
        <v>5116900</v>
      </c>
      <c r="W699">
        <v>114.32</v>
      </c>
    </row>
    <row r="700" spans="1:23" x14ac:dyDescent="0.3">
      <c r="A700" s="5">
        <v>36676</v>
      </c>
      <c r="B700">
        <v>62.44</v>
      </c>
      <c r="C700">
        <v>66.75</v>
      </c>
      <c r="D700">
        <v>62</v>
      </c>
      <c r="E700">
        <v>66.31</v>
      </c>
      <c r="F700">
        <v>74618700</v>
      </c>
      <c r="G700">
        <v>24.6</v>
      </c>
      <c r="I700" s="5">
        <v>36676</v>
      </c>
      <c r="J700">
        <v>87.62</v>
      </c>
      <c r="K700">
        <v>99.75</v>
      </c>
      <c r="L700">
        <v>80.37</v>
      </c>
      <c r="M700">
        <v>92.56</v>
      </c>
      <c r="N700">
        <v>25395300</v>
      </c>
      <c r="O700">
        <v>22.5</v>
      </c>
      <c r="Q700" s="5">
        <v>36676</v>
      </c>
      <c r="R700">
        <v>140</v>
      </c>
      <c r="S700">
        <v>149.09</v>
      </c>
      <c r="T700">
        <v>139.47</v>
      </c>
      <c r="U700">
        <v>147.84</v>
      </c>
      <c r="V700">
        <v>7335700</v>
      </c>
      <c r="W700">
        <v>115.3</v>
      </c>
    </row>
    <row r="701" spans="1:23" x14ac:dyDescent="0.3">
      <c r="A701" s="5">
        <v>36668</v>
      </c>
      <c r="B701">
        <v>65.12</v>
      </c>
      <c r="C701">
        <v>66.56</v>
      </c>
      <c r="D701">
        <v>60.38</v>
      </c>
      <c r="E701">
        <v>61.44</v>
      </c>
      <c r="F701">
        <v>72714200</v>
      </c>
      <c r="G701">
        <v>22.79</v>
      </c>
      <c r="I701" s="5">
        <v>36668</v>
      </c>
      <c r="J701">
        <v>93.75</v>
      </c>
      <c r="K701">
        <v>93.75</v>
      </c>
      <c r="L701">
        <v>83</v>
      </c>
      <c r="M701">
        <v>86.37</v>
      </c>
      <c r="N701">
        <v>18149600</v>
      </c>
      <c r="O701">
        <v>21</v>
      </c>
      <c r="Q701" s="5">
        <v>36668</v>
      </c>
      <c r="R701">
        <v>141.25</v>
      </c>
      <c r="S701">
        <v>141.81</v>
      </c>
      <c r="T701">
        <v>136.5</v>
      </c>
      <c r="U701">
        <v>138</v>
      </c>
      <c r="V701">
        <v>8598600</v>
      </c>
      <c r="W701">
        <v>107.62</v>
      </c>
    </row>
    <row r="702" spans="1:23" x14ac:dyDescent="0.3">
      <c r="A702" s="5">
        <v>36661</v>
      </c>
      <c r="B702">
        <v>69</v>
      </c>
      <c r="C702">
        <v>70.62</v>
      </c>
      <c r="D702">
        <v>64.5</v>
      </c>
      <c r="E702">
        <v>65.06</v>
      </c>
      <c r="F702">
        <v>51154100</v>
      </c>
      <c r="G702">
        <v>24.13</v>
      </c>
      <c r="I702" s="5">
        <v>36661</v>
      </c>
      <c r="J702">
        <v>108.06</v>
      </c>
      <c r="K702">
        <v>109.06</v>
      </c>
      <c r="L702">
        <v>93.37</v>
      </c>
      <c r="M702">
        <v>94</v>
      </c>
      <c r="N702">
        <v>18808100</v>
      </c>
      <c r="O702">
        <v>22.85</v>
      </c>
      <c r="Q702" s="5">
        <v>36661</v>
      </c>
      <c r="R702">
        <v>142.75</v>
      </c>
      <c r="S702">
        <v>147.72</v>
      </c>
      <c r="T702">
        <v>140.41</v>
      </c>
      <c r="U702">
        <v>141.13</v>
      </c>
      <c r="V702">
        <v>5876900</v>
      </c>
      <c r="W702">
        <v>110.07</v>
      </c>
    </row>
    <row r="703" spans="1:23" x14ac:dyDescent="0.3">
      <c r="A703" s="5">
        <v>36654</v>
      </c>
      <c r="B703">
        <v>70.94</v>
      </c>
      <c r="C703">
        <v>71.37</v>
      </c>
      <c r="D703">
        <v>65.75</v>
      </c>
      <c r="E703">
        <v>68.81</v>
      </c>
      <c r="F703">
        <v>52196500</v>
      </c>
      <c r="G703">
        <v>25.52</v>
      </c>
      <c r="I703" s="5">
        <v>36654</v>
      </c>
      <c r="J703">
        <v>112.09</v>
      </c>
      <c r="K703">
        <v>113.69</v>
      </c>
      <c r="L703">
        <v>98.75</v>
      </c>
      <c r="M703">
        <v>107.62</v>
      </c>
      <c r="N703">
        <v>13246600</v>
      </c>
      <c r="O703">
        <v>26.17</v>
      </c>
      <c r="Q703" s="5">
        <v>36654</v>
      </c>
      <c r="R703">
        <v>142.75</v>
      </c>
      <c r="S703">
        <v>143.47</v>
      </c>
      <c r="T703">
        <v>137.75</v>
      </c>
      <c r="U703">
        <v>142.81</v>
      </c>
      <c r="V703">
        <v>6806000</v>
      </c>
      <c r="W703">
        <v>111.38</v>
      </c>
    </row>
    <row r="704" spans="1:23" x14ac:dyDescent="0.3">
      <c r="A704" s="5">
        <v>36647</v>
      </c>
      <c r="B704">
        <v>72.87</v>
      </c>
      <c r="C704">
        <v>74</v>
      </c>
      <c r="D704">
        <v>68.81</v>
      </c>
      <c r="E704">
        <v>71.12</v>
      </c>
      <c r="F704">
        <v>68120200</v>
      </c>
      <c r="G704">
        <v>26.38</v>
      </c>
      <c r="I704" s="5">
        <v>36647</v>
      </c>
      <c r="J704">
        <v>124.87</v>
      </c>
      <c r="K704">
        <v>126.25</v>
      </c>
      <c r="L704">
        <v>110.56</v>
      </c>
      <c r="M704">
        <v>113.12</v>
      </c>
      <c r="N704">
        <v>11698100</v>
      </c>
      <c r="O704">
        <v>27.5</v>
      </c>
      <c r="Q704" s="5">
        <v>36647</v>
      </c>
      <c r="R704">
        <v>146.56</v>
      </c>
      <c r="S704">
        <v>148.47999999999999</v>
      </c>
      <c r="T704">
        <v>139.78</v>
      </c>
      <c r="U704">
        <v>143.53</v>
      </c>
      <c r="V704">
        <v>8639300</v>
      </c>
      <c r="W704">
        <v>111.94</v>
      </c>
    </row>
    <row r="705" spans="1:23" x14ac:dyDescent="0.3">
      <c r="A705" s="5">
        <v>36640</v>
      </c>
      <c r="B705">
        <v>67.25</v>
      </c>
      <c r="C705">
        <v>71.12</v>
      </c>
      <c r="D705">
        <v>65</v>
      </c>
      <c r="E705">
        <v>69.75</v>
      </c>
      <c r="F705">
        <v>147201300</v>
      </c>
      <c r="G705">
        <v>25.87</v>
      </c>
      <c r="I705" s="5">
        <v>36640</v>
      </c>
      <c r="J705">
        <v>115</v>
      </c>
      <c r="K705">
        <v>128.75</v>
      </c>
      <c r="L705">
        <v>114.75</v>
      </c>
      <c r="M705">
        <v>124.06</v>
      </c>
      <c r="N705">
        <v>12715200</v>
      </c>
      <c r="O705">
        <v>30.16</v>
      </c>
      <c r="Q705" s="5">
        <v>36640</v>
      </c>
      <c r="R705">
        <v>141.5</v>
      </c>
      <c r="S705">
        <v>148.75</v>
      </c>
      <c r="T705">
        <v>140.5</v>
      </c>
      <c r="U705">
        <v>145.09</v>
      </c>
      <c r="V705">
        <v>11808900</v>
      </c>
      <c r="W705">
        <v>113.15</v>
      </c>
    </row>
    <row r="706" spans="1:23" x14ac:dyDescent="0.3">
      <c r="A706" s="5">
        <v>36633</v>
      </c>
      <c r="B706">
        <v>74.25</v>
      </c>
      <c r="C706">
        <v>81.94</v>
      </c>
      <c r="D706">
        <v>73</v>
      </c>
      <c r="E706">
        <v>78.94</v>
      </c>
      <c r="F706">
        <v>79417400</v>
      </c>
      <c r="G706">
        <v>29.28</v>
      </c>
      <c r="I706" s="5">
        <v>36633</v>
      </c>
      <c r="J706">
        <v>109.5</v>
      </c>
      <c r="K706">
        <v>130.25</v>
      </c>
      <c r="L706">
        <v>109.06</v>
      </c>
      <c r="M706">
        <v>118.87</v>
      </c>
      <c r="N706">
        <v>18249500</v>
      </c>
      <c r="O706">
        <v>28.9</v>
      </c>
      <c r="Q706" s="5">
        <v>36633</v>
      </c>
      <c r="R706">
        <v>135.19</v>
      </c>
      <c r="S706">
        <v>145.13</v>
      </c>
      <c r="T706">
        <v>134.69</v>
      </c>
      <c r="U706">
        <v>143.81</v>
      </c>
      <c r="V706">
        <v>12519600</v>
      </c>
      <c r="W706">
        <v>112.16</v>
      </c>
    </row>
    <row r="707" spans="1:23" x14ac:dyDescent="0.3">
      <c r="A707" s="5">
        <v>36626</v>
      </c>
      <c r="B707">
        <v>88.62</v>
      </c>
      <c r="C707">
        <v>88.62</v>
      </c>
      <c r="D707">
        <v>73.25</v>
      </c>
      <c r="E707">
        <v>74.12</v>
      </c>
      <c r="F707">
        <v>106237000</v>
      </c>
      <c r="G707">
        <v>27.49</v>
      </c>
      <c r="I707" s="5">
        <v>36626</v>
      </c>
      <c r="J707">
        <v>131.69</v>
      </c>
      <c r="K707">
        <v>132.75</v>
      </c>
      <c r="L707">
        <v>104.87</v>
      </c>
      <c r="M707">
        <v>111.87</v>
      </c>
      <c r="N707">
        <v>20669600</v>
      </c>
      <c r="O707">
        <v>27.2</v>
      </c>
      <c r="Q707" s="5">
        <v>36626</v>
      </c>
      <c r="R707">
        <v>151.75</v>
      </c>
      <c r="S707">
        <v>153.11000000000001</v>
      </c>
      <c r="T707">
        <v>133.5</v>
      </c>
      <c r="U707">
        <v>136</v>
      </c>
      <c r="V707">
        <v>14247900</v>
      </c>
      <c r="W707">
        <v>106.06</v>
      </c>
    </row>
    <row r="708" spans="1:23" x14ac:dyDescent="0.3">
      <c r="A708" s="5">
        <v>36619</v>
      </c>
      <c r="B708">
        <v>94.44</v>
      </c>
      <c r="C708">
        <v>96.5</v>
      </c>
      <c r="D708">
        <v>84.94</v>
      </c>
      <c r="E708">
        <v>89.06</v>
      </c>
      <c r="F708">
        <v>134657000</v>
      </c>
      <c r="G708">
        <v>33.03</v>
      </c>
      <c r="I708" s="5">
        <v>36619</v>
      </c>
      <c r="J708">
        <v>135.5</v>
      </c>
      <c r="K708">
        <v>139.5</v>
      </c>
      <c r="L708">
        <v>116.75</v>
      </c>
      <c r="M708">
        <v>131.75</v>
      </c>
      <c r="N708">
        <v>13931500</v>
      </c>
      <c r="O708">
        <v>32.03</v>
      </c>
      <c r="Q708" s="5">
        <v>36619</v>
      </c>
      <c r="R708">
        <v>150.13</v>
      </c>
      <c r="S708">
        <v>153</v>
      </c>
      <c r="T708">
        <v>141.38999999999999</v>
      </c>
      <c r="U708">
        <v>151.44</v>
      </c>
      <c r="V708">
        <v>9776600</v>
      </c>
      <c r="W708">
        <v>118.11</v>
      </c>
    </row>
    <row r="709" spans="1:23" x14ac:dyDescent="0.3">
      <c r="A709" s="5">
        <v>36612</v>
      </c>
      <c r="B709">
        <v>107.77</v>
      </c>
      <c r="C709">
        <v>108.94</v>
      </c>
      <c r="D709">
        <v>102.37</v>
      </c>
      <c r="E709">
        <v>106.25</v>
      </c>
      <c r="F709">
        <v>77074400</v>
      </c>
      <c r="G709">
        <v>39.409999999999997</v>
      </c>
      <c r="I709" s="5">
        <v>36612</v>
      </c>
      <c r="J709">
        <v>137.63</v>
      </c>
      <c r="K709">
        <v>144.75</v>
      </c>
      <c r="L709">
        <v>125.44</v>
      </c>
      <c r="M709">
        <v>135.81</v>
      </c>
      <c r="N709">
        <v>11011300</v>
      </c>
      <c r="O709">
        <v>33.020000000000003</v>
      </c>
      <c r="Q709" s="5">
        <v>36612</v>
      </c>
      <c r="R709">
        <v>153.38</v>
      </c>
      <c r="S709">
        <v>153.78</v>
      </c>
      <c r="T709">
        <v>147.13</v>
      </c>
      <c r="U709">
        <v>150.38</v>
      </c>
      <c r="V709">
        <v>8124300</v>
      </c>
      <c r="W709">
        <v>117.28</v>
      </c>
    </row>
    <row r="710" spans="1:23" x14ac:dyDescent="0.3">
      <c r="A710" s="5">
        <v>36605</v>
      </c>
      <c r="B710">
        <v>98.75</v>
      </c>
      <c r="C710">
        <v>115</v>
      </c>
      <c r="D710">
        <v>96.5</v>
      </c>
      <c r="E710">
        <v>111.69</v>
      </c>
      <c r="F710">
        <v>96763600</v>
      </c>
      <c r="G710">
        <v>41.43</v>
      </c>
      <c r="I710" s="5">
        <v>36605</v>
      </c>
      <c r="J710">
        <v>123.5</v>
      </c>
      <c r="K710">
        <v>150.38</v>
      </c>
      <c r="L710">
        <v>121.62</v>
      </c>
      <c r="M710">
        <v>138.69</v>
      </c>
      <c r="N710">
        <v>16478800</v>
      </c>
      <c r="O710">
        <v>33.72</v>
      </c>
      <c r="Q710" s="5">
        <v>36605</v>
      </c>
      <c r="R710">
        <v>146.88</v>
      </c>
      <c r="S710">
        <v>155.75</v>
      </c>
      <c r="T710">
        <v>144.5</v>
      </c>
      <c r="U710">
        <v>153.56</v>
      </c>
      <c r="V710">
        <v>11498400</v>
      </c>
      <c r="W710">
        <v>119.76</v>
      </c>
    </row>
    <row r="711" spans="1:23" x14ac:dyDescent="0.3">
      <c r="A711" s="5">
        <v>36598</v>
      </c>
      <c r="B711">
        <v>97.62</v>
      </c>
      <c r="C711">
        <v>100.25</v>
      </c>
      <c r="D711">
        <v>93.25</v>
      </c>
      <c r="E711">
        <v>99.37</v>
      </c>
      <c r="F711">
        <v>69398200</v>
      </c>
      <c r="G711">
        <v>36.86</v>
      </c>
      <c r="I711" s="5">
        <v>36598</v>
      </c>
      <c r="J711">
        <v>122.12</v>
      </c>
      <c r="K711">
        <v>126.5</v>
      </c>
      <c r="L711">
        <v>114</v>
      </c>
      <c r="M711">
        <v>125</v>
      </c>
      <c r="N711">
        <v>13290000</v>
      </c>
      <c r="O711">
        <v>30.39</v>
      </c>
      <c r="Q711" s="5">
        <v>36598</v>
      </c>
      <c r="R711">
        <v>136.69</v>
      </c>
      <c r="S711">
        <v>148</v>
      </c>
      <c r="T711">
        <v>135.69</v>
      </c>
      <c r="U711">
        <v>146.94</v>
      </c>
      <c r="V711">
        <v>12995900</v>
      </c>
      <c r="W711">
        <v>114.6</v>
      </c>
    </row>
    <row r="712" spans="1:23" x14ac:dyDescent="0.3">
      <c r="A712" s="5">
        <v>36591</v>
      </c>
      <c r="B712">
        <v>96</v>
      </c>
      <c r="C712">
        <v>102.5</v>
      </c>
      <c r="D712">
        <v>90.12</v>
      </c>
      <c r="E712">
        <v>101</v>
      </c>
      <c r="F712">
        <v>99349600</v>
      </c>
      <c r="G712">
        <v>37.46</v>
      </c>
      <c r="I712" s="5">
        <v>36591</v>
      </c>
      <c r="J712">
        <v>126</v>
      </c>
      <c r="K712">
        <v>129.13</v>
      </c>
      <c r="L712">
        <v>118.25</v>
      </c>
      <c r="M712">
        <v>125.75</v>
      </c>
      <c r="N712">
        <v>9152700</v>
      </c>
      <c r="O712">
        <v>30.57</v>
      </c>
      <c r="Q712" s="5">
        <v>36591</v>
      </c>
      <c r="R712">
        <v>140.81</v>
      </c>
      <c r="S712">
        <v>142</v>
      </c>
      <c r="T712">
        <v>135.03</v>
      </c>
      <c r="U712">
        <v>140.13</v>
      </c>
      <c r="V712">
        <v>11452600</v>
      </c>
      <c r="W712">
        <v>109.01</v>
      </c>
    </row>
    <row r="713" spans="1:23" x14ac:dyDescent="0.3">
      <c r="A713" s="5">
        <v>36584</v>
      </c>
      <c r="B713">
        <v>90.25</v>
      </c>
      <c r="C713">
        <v>98.87</v>
      </c>
      <c r="D713">
        <v>88.12</v>
      </c>
      <c r="E713">
        <v>96.12</v>
      </c>
      <c r="F713">
        <v>89965300</v>
      </c>
      <c r="G713">
        <v>35.65</v>
      </c>
      <c r="I713" s="5">
        <v>36584</v>
      </c>
      <c r="J713">
        <v>110.12</v>
      </c>
      <c r="K713">
        <v>132.06</v>
      </c>
      <c r="L713">
        <v>108.37</v>
      </c>
      <c r="M713">
        <v>128</v>
      </c>
      <c r="N713">
        <v>17219200</v>
      </c>
      <c r="O713">
        <v>31.12</v>
      </c>
      <c r="Q713" s="5">
        <v>36584</v>
      </c>
      <c r="R713">
        <v>133.38</v>
      </c>
      <c r="S713">
        <v>141.72</v>
      </c>
      <c r="T713">
        <v>132.72</v>
      </c>
      <c r="U713">
        <v>141.13</v>
      </c>
      <c r="V713">
        <v>9775700</v>
      </c>
      <c r="W713">
        <v>109.79</v>
      </c>
    </row>
    <row r="714" spans="1:23" x14ac:dyDescent="0.3">
      <c r="A714" s="5">
        <v>36578</v>
      </c>
      <c r="B714">
        <v>95.12</v>
      </c>
      <c r="C714">
        <v>97.12</v>
      </c>
      <c r="D714">
        <v>90.5</v>
      </c>
      <c r="E714">
        <v>91.31</v>
      </c>
      <c r="F714">
        <v>69294500</v>
      </c>
      <c r="G714">
        <v>33.869999999999997</v>
      </c>
      <c r="I714" s="5">
        <v>36578</v>
      </c>
      <c r="J714">
        <v>110.12</v>
      </c>
      <c r="K714">
        <v>119.12</v>
      </c>
      <c r="L714">
        <v>106.69</v>
      </c>
      <c r="M714">
        <v>110.37</v>
      </c>
      <c r="N714">
        <v>13585800</v>
      </c>
      <c r="O714">
        <v>26.84</v>
      </c>
      <c r="Q714" s="5">
        <v>36578</v>
      </c>
      <c r="R714">
        <v>135.19</v>
      </c>
      <c r="S714">
        <v>137.47</v>
      </c>
      <c r="T714">
        <v>133.09</v>
      </c>
      <c r="U714">
        <v>133.33000000000001</v>
      </c>
      <c r="V714">
        <v>14117300</v>
      </c>
      <c r="W714">
        <v>103.72</v>
      </c>
    </row>
    <row r="715" spans="1:23" x14ac:dyDescent="0.3">
      <c r="A715" s="5">
        <v>36570</v>
      </c>
      <c r="B715">
        <v>101.23</v>
      </c>
      <c r="C715">
        <v>101.75</v>
      </c>
      <c r="D715">
        <v>94.87</v>
      </c>
      <c r="E715">
        <v>95.06</v>
      </c>
      <c r="F715">
        <v>75333000</v>
      </c>
      <c r="G715">
        <v>35.26</v>
      </c>
      <c r="I715" s="5">
        <v>36570</v>
      </c>
      <c r="J715">
        <v>109.31</v>
      </c>
      <c r="K715">
        <v>119.94</v>
      </c>
      <c r="L715">
        <v>108.62</v>
      </c>
      <c r="M715">
        <v>111.25</v>
      </c>
      <c r="N715">
        <v>12543100</v>
      </c>
      <c r="O715">
        <v>27.05</v>
      </c>
      <c r="Q715" s="5">
        <v>36570</v>
      </c>
      <c r="R715">
        <v>139.78</v>
      </c>
      <c r="S715">
        <v>141.22</v>
      </c>
      <c r="T715">
        <v>134.63</v>
      </c>
      <c r="U715">
        <v>135.31</v>
      </c>
      <c r="V715">
        <v>9089100</v>
      </c>
      <c r="W715">
        <v>105.26</v>
      </c>
    </row>
    <row r="716" spans="1:23" x14ac:dyDescent="0.3">
      <c r="A716" s="5">
        <v>36563</v>
      </c>
      <c r="B716">
        <v>106.81</v>
      </c>
      <c r="C716">
        <v>110</v>
      </c>
      <c r="D716">
        <v>99.12</v>
      </c>
      <c r="E716">
        <v>99.94</v>
      </c>
      <c r="F716">
        <v>64282300</v>
      </c>
      <c r="G716">
        <v>37.07</v>
      </c>
      <c r="I716" s="5">
        <v>36563</v>
      </c>
      <c r="J716">
        <v>108</v>
      </c>
      <c r="K716">
        <v>117.12</v>
      </c>
      <c r="L716">
        <v>105.94</v>
      </c>
      <c r="M716">
        <v>108.75</v>
      </c>
      <c r="N716">
        <v>11901300</v>
      </c>
      <c r="O716">
        <v>26.44</v>
      </c>
      <c r="Q716" s="5">
        <v>36563</v>
      </c>
      <c r="R716">
        <v>142.56</v>
      </c>
      <c r="S716">
        <v>144.56</v>
      </c>
      <c r="T716">
        <v>138.03</v>
      </c>
      <c r="U716">
        <v>138.69</v>
      </c>
      <c r="V716">
        <v>7166800</v>
      </c>
      <c r="W716">
        <v>107.89</v>
      </c>
    </row>
    <row r="717" spans="1:23" x14ac:dyDescent="0.3">
      <c r="A717" s="5">
        <v>36556</v>
      </c>
      <c r="B717">
        <v>97.62</v>
      </c>
      <c r="C717">
        <v>108</v>
      </c>
      <c r="D717">
        <v>94.87</v>
      </c>
      <c r="E717">
        <v>106.56</v>
      </c>
      <c r="F717">
        <v>59571500</v>
      </c>
      <c r="G717">
        <v>39.520000000000003</v>
      </c>
      <c r="I717" s="5">
        <v>36556</v>
      </c>
      <c r="J717">
        <v>101</v>
      </c>
      <c r="K717">
        <v>110</v>
      </c>
      <c r="L717">
        <v>94.5</v>
      </c>
      <c r="M717">
        <v>108</v>
      </c>
      <c r="N717">
        <v>17044800</v>
      </c>
      <c r="O717">
        <v>26.26</v>
      </c>
      <c r="Q717" s="5">
        <v>36556</v>
      </c>
      <c r="R717">
        <v>135.81</v>
      </c>
      <c r="S717">
        <v>144</v>
      </c>
      <c r="T717">
        <v>135</v>
      </c>
      <c r="U717">
        <v>142.59</v>
      </c>
      <c r="V717">
        <v>7663400</v>
      </c>
      <c r="W717">
        <v>110.92</v>
      </c>
    </row>
    <row r="718" spans="1:23" x14ac:dyDescent="0.3">
      <c r="A718" s="5">
        <v>36549</v>
      </c>
      <c r="B718">
        <v>103.8</v>
      </c>
      <c r="C718">
        <v>105.69</v>
      </c>
      <c r="D718">
        <v>97.25</v>
      </c>
      <c r="E718">
        <v>98.25</v>
      </c>
      <c r="F718">
        <v>58933200</v>
      </c>
      <c r="G718">
        <v>36.44</v>
      </c>
      <c r="I718" s="5">
        <v>36549</v>
      </c>
      <c r="J718">
        <v>108.44</v>
      </c>
      <c r="K718">
        <v>114.19</v>
      </c>
      <c r="L718">
        <v>100.62</v>
      </c>
      <c r="M718">
        <v>101.62</v>
      </c>
      <c r="N718">
        <v>14794400</v>
      </c>
      <c r="O718">
        <v>24.71</v>
      </c>
      <c r="Q718" s="5">
        <v>36549</v>
      </c>
      <c r="R718">
        <v>145.66</v>
      </c>
      <c r="S718">
        <v>145.84</v>
      </c>
      <c r="T718">
        <v>135.53</v>
      </c>
      <c r="U718">
        <v>135.88</v>
      </c>
      <c r="V718">
        <v>9167200</v>
      </c>
      <c r="W718">
        <v>105.7</v>
      </c>
    </row>
    <row r="719" spans="1:23" x14ac:dyDescent="0.3">
      <c r="A719" s="5">
        <v>36543</v>
      </c>
      <c r="B719">
        <v>111.81</v>
      </c>
      <c r="C719">
        <v>116.5</v>
      </c>
      <c r="D719">
        <v>103.25</v>
      </c>
      <c r="E719">
        <v>103.75</v>
      </c>
      <c r="F719">
        <v>75954400</v>
      </c>
      <c r="G719">
        <v>38.479999999999997</v>
      </c>
      <c r="I719" s="5">
        <v>36543</v>
      </c>
      <c r="J719">
        <v>101</v>
      </c>
      <c r="K719">
        <v>121.5</v>
      </c>
      <c r="L719">
        <v>100.44</v>
      </c>
      <c r="M719">
        <v>111.31</v>
      </c>
      <c r="N719">
        <v>30231800</v>
      </c>
      <c r="O719">
        <v>27.06</v>
      </c>
      <c r="Q719" s="5">
        <v>36543</v>
      </c>
      <c r="R719">
        <v>145.34</v>
      </c>
      <c r="S719">
        <v>147</v>
      </c>
      <c r="T719">
        <v>143.81</v>
      </c>
      <c r="U719">
        <v>144.44</v>
      </c>
      <c r="V719">
        <v>6172800</v>
      </c>
      <c r="W719">
        <v>112.36</v>
      </c>
    </row>
    <row r="720" spans="1:23" x14ac:dyDescent="0.3">
      <c r="A720" s="5">
        <v>36535</v>
      </c>
      <c r="B720">
        <v>113.44</v>
      </c>
      <c r="C720">
        <v>114.25</v>
      </c>
      <c r="D720">
        <v>101.5</v>
      </c>
      <c r="E720">
        <v>112.25</v>
      </c>
      <c r="F720">
        <v>62960000</v>
      </c>
      <c r="G720">
        <v>41.64</v>
      </c>
      <c r="I720" s="5">
        <v>36535</v>
      </c>
      <c r="J720">
        <v>102</v>
      </c>
      <c r="K720">
        <v>102.25</v>
      </c>
      <c r="L720">
        <v>86.5</v>
      </c>
      <c r="M720">
        <v>100.44</v>
      </c>
      <c r="N720">
        <v>23908400</v>
      </c>
      <c r="O720">
        <v>24.42</v>
      </c>
      <c r="Q720" s="5">
        <v>36535</v>
      </c>
      <c r="R720">
        <v>146.25</v>
      </c>
      <c r="S720">
        <v>147.47</v>
      </c>
      <c r="T720">
        <v>142.88</v>
      </c>
      <c r="U720">
        <v>146.97</v>
      </c>
      <c r="V720">
        <v>6549700</v>
      </c>
      <c r="W720">
        <v>114.33</v>
      </c>
    </row>
    <row r="721" spans="1:23" x14ac:dyDescent="0.3">
      <c r="A721" s="5">
        <v>36528</v>
      </c>
      <c r="B721">
        <v>117.37</v>
      </c>
      <c r="C721">
        <v>118.62</v>
      </c>
      <c r="D721">
        <v>107.31</v>
      </c>
      <c r="E721">
        <v>111.44</v>
      </c>
      <c r="F721">
        <v>57679400</v>
      </c>
      <c r="G721">
        <v>41.33</v>
      </c>
      <c r="I721" s="5">
        <v>36528</v>
      </c>
      <c r="J721">
        <v>104.87</v>
      </c>
      <c r="K721">
        <v>112.5</v>
      </c>
      <c r="L721">
        <v>95</v>
      </c>
      <c r="M721">
        <v>99.5</v>
      </c>
      <c r="N721">
        <v>21835700</v>
      </c>
      <c r="O721">
        <v>24.19</v>
      </c>
      <c r="Q721" s="5">
        <v>36528</v>
      </c>
      <c r="R721">
        <v>148.25</v>
      </c>
      <c r="S721">
        <v>148.25</v>
      </c>
      <c r="T721">
        <v>137.25</v>
      </c>
      <c r="U721">
        <v>145.75</v>
      </c>
      <c r="V721">
        <v>8545100</v>
      </c>
      <c r="W721">
        <v>113.38</v>
      </c>
    </row>
    <row r="722" spans="1:23" x14ac:dyDescent="0.3">
      <c r="A722" s="5">
        <v>36521</v>
      </c>
      <c r="B722">
        <v>118.44</v>
      </c>
      <c r="C722">
        <v>119.94</v>
      </c>
      <c r="D722">
        <v>116.12</v>
      </c>
      <c r="E722">
        <v>116.75</v>
      </c>
      <c r="F722">
        <v>21824000</v>
      </c>
      <c r="G722">
        <v>43.3</v>
      </c>
      <c r="I722" s="5">
        <v>36521</v>
      </c>
      <c r="J722">
        <v>104.37</v>
      </c>
      <c r="K722">
        <v>104.44</v>
      </c>
      <c r="L722">
        <v>95</v>
      </c>
      <c r="M722">
        <v>102.81</v>
      </c>
      <c r="N722">
        <v>7660400</v>
      </c>
      <c r="O722">
        <v>25</v>
      </c>
      <c r="Q722" s="5">
        <v>36521</v>
      </c>
      <c r="R722">
        <v>146.5</v>
      </c>
      <c r="S722">
        <v>147.56</v>
      </c>
      <c r="T722">
        <v>145.06</v>
      </c>
      <c r="U722">
        <v>146.88</v>
      </c>
      <c r="V722">
        <v>3318100</v>
      </c>
      <c r="W722">
        <v>114.26</v>
      </c>
    </row>
    <row r="723" spans="1:23" x14ac:dyDescent="0.3">
      <c r="A723" s="5">
        <v>36514</v>
      </c>
      <c r="B723">
        <v>114.81</v>
      </c>
      <c r="C723">
        <v>119.25</v>
      </c>
      <c r="D723">
        <v>110.62</v>
      </c>
      <c r="E723">
        <v>117.44</v>
      </c>
      <c r="F723">
        <v>41618300</v>
      </c>
      <c r="G723">
        <v>43.56</v>
      </c>
      <c r="I723" s="5">
        <v>36514</v>
      </c>
      <c r="J723">
        <v>99.56</v>
      </c>
      <c r="K723">
        <v>104.56</v>
      </c>
      <c r="L723">
        <v>96.62</v>
      </c>
      <c r="M723">
        <v>103.5</v>
      </c>
      <c r="N723">
        <v>10264000</v>
      </c>
      <c r="O723">
        <v>25.16</v>
      </c>
      <c r="Q723" s="5">
        <v>36514</v>
      </c>
      <c r="R723">
        <v>142.56</v>
      </c>
      <c r="S723">
        <v>146.47999999999999</v>
      </c>
      <c r="T723">
        <v>141.09</v>
      </c>
      <c r="U723">
        <v>146.47999999999999</v>
      </c>
      <c r="V723">
        <v>5922300</v>
      </c>
      <c r="W723">
        <v>113.95</v>
      </c>
    </row>
    <row r="724" spans="1:23" x14ac:dyDescent="0.3">
      <c r="A724" s="5">
        <v>36507</v>
      </c>
      <c r="B724">
        <v>93.61</v>
      </c>
      <c r="C724">
        <v>117.12</v>
      </c>
      <c r="D724">
        <v>92.75</v>
      </c>
      <c r="E724">
        <v>115.25</v>
      </c>
      <c r="F724">
        <v>117387600</v>
      </c>
      <c r="G724">
        <v>42.75</v>
      </c>
      <c r="I724" s="5">
        <v>36507</v>
      </c>
      <c r="J724">
        <v>102.39</v>
      </c>
      <c r="K724">
        <v>102.5</v>
      </c>
      <c r="L724">
        <v>91.06</v>
      </c>
      <c r="M724">
        <v>100</v>
      </c>
      <c r="N724">
        <v>18205000</v>
      </c>
      <c r="O724">
        <v>24.31</v>
      </c>
      <c r="Q724" s="5">
        <v>36507</v>
      </c>
      <c r="R724">
        <v>141.44</v>
      </c>
      <c r="S724">
        <v>143.31</v>
      </c>
      <c r="T724">
        <v>140.03</v>
      </c>
      <c r="U724">
        <v>142.69</v>
      </c>
      <c r="V724">
        <v>5491800</v>
      </c>
      <c r="W724">
        <v>111</v>
      </c>
    </row>
    <row r="725" spans="1:23" x14ac:dyDescent="0.3">
      <c r="A725" s="5">
        <v>36500</v>
      </c>
      <c r="B725">
        <v>95.25</v>
      </c>
      <c r="C725">
        <v>97.19</v>
      </c>
      <c r="D725">
        <v>91.44</v>
      </c>
      <c r="E725">
        <v>93.87</v>
      </c>
      <c r="F725">
        <v>46001400</v>
      </c>
      <c r="G725">
        <v>34.82</v>
      </c>
      <c r="I725" s="5">
        <v>36500</v>
      </c>
      <c r="J725">
        <v>114.56</v>
      </c>
      <c r="K725">
        <v>118</v>
      </c>
      <c r="L725">
        <v>99</v>
      </c>
      <c r="M725">
        <v>103</v>
      </c>
      <c r="N725">
        <v>20132400</v>
      </c>
      <c r="O725">
        <v>25.04</v>
      </c>
      <c r="Q725" s="5">
        <v>36500</v>
      </c>
      <c r="R725">
        <v>143.53</v>
      </c>
      <c r="S725">
        <v>143.72</v>
      </c>
      <c r="T725">
        <v>139.38</v>
      </c>
      <c r="U725">
        <v>141.88</v>
      </c>
      <c r="V725">
        <v>6013300</v>
      </c>
      <c r="W725">
        <v>110.1</v>
      </c>
    </row>
    <row r="726" spans="1:23" x14ac:dyDescent="0.3">
      <c r="A726" s="5">
        <v>36493</v>
      </c>
      <c r="B726">
        <v>90.12</v>
      </c>
      <c r="C726">
        <v>97.12</v>
      </c>
      <c r="D726">
        <v>89.5</v>
      </c>
      <c r="E726">
        <v>96.12</v>
      </c>
      <c r="F726">
        <v>56808800</v>
      </c>
      <c r="G726">
        <v>35.65</v>
      </c>
      <c r="I726" s="5">
        <v>36493</v>
      </c>
      <c r="J726">
        <v>94.25</v>
      </c>
      <c r="K726">
        <v>115.56</v>
      </c>
      <c r="L726">
        <v>93.25</v>
      </c>
      <c r="M726">
        <v>115</v>
      </c>
      <c r="N726">
        <v>22448800</v>
      </c>
      <c r="O726">
        <v>27.96</v>
      </c>
      <c r="Q726" s="5">
        <v>36493</v>
      </c>
      <c r="R726">
        <v>140.88</v>
      </c>
      <c r="S726">
        <v>145.34</v>
      </c>
      <c r="T726">
        <v>139</v>
      </c>
      <c r="U726">
        <v>143.84</v>
      </c>
      <c r="V726">
        <v>7750900</v>
      </c>
      <c r="W726">
        <v>111.62</v>
      </c>
    </row>
    <row r="727" spans="1:23" x14ac:dyDescent="0.3">
      <c r="A727" s="5">
        <v>36486</v>
      </c>
      <c r="B727">
        <v>89.62</v>
      </c>
      <c r="C727">
        <v>93.37</v>
      </c>
      <c r="D727">
        <v>88.37</v>
      </c>
      <c r="E727">
        <v>91.12</v>
      </c>
      <c r="F727">
        <v>60917300</v>
      </c>
      <c r="G727">
        <v>33.799999999999997</v>
      </c>
      <c r="I727" s="5">
        <v>36486</v>
      </c>
      <c r="J727">
        <v>91.75</v>
      </c>
      <c r="K727">
        <v>95.5</v>
      </c>
      <c r="L727">
        <v>88.5</v>
      </c>
      <c r="M727">
        <v>95.06</v>
      </c>
      <c r="N727">
        <v>9767500</v>
      </c>
      <c r="O727">
        <v>23.11</v>
      </c>
      <c r="Q727" s="5">
        <v>36486</v>
      </c>
      <c r="R727">
        <v>142.44</v>
      </c>
      <c r="S727">
        <v>143</v>
      </c>
      <c r="T727">
        <v>140</v>
      </c>
      <c r="U727">
        <v>141.44</v>
      </c>
      <c r="V727">
        <v>4056700</v>
      </c>
      <c r="W727">
        <v>109.76</v>
      </c>
    </row>
    <row r="728" spans="1:23" x14ac:dyDescent="0.3">
      <c r="A728" s="5">
        <v>36479</v>
      </c>
      <c r="B728">
        <v>88.25</v>
      </c>
      <c r="C728">
        <v>88.5</v>
      </c>
      <c r="D728">
        <v>84.37</v>
      </c>
      <c r="E728">
        <v>86</v>
      </c>
      <c r="F728">
        <v>59156700</v>
      </c>
      <c r="G728">
        <v>31.9</v>
      </c>
      <c r="I728" s="5">
        <v>36479</v>
      </c>
      <c r="J728">
        <v>89.62</v>
      </c>
      <c r="K728">
        <v>94.75</v>
      </c>
      <c r="L728">
        <v>88.06</v>
      </c>
      <c r="M728">
        <v>92.44</v>
      </c>
      <c r="N728">
        <v>10978200</v>
      </c>
      <c r="O728">
        <v>22.48</v>
      </c>
      <c r="Q728" s="5">
        <v>36479</v>
      </c>
      <c r="R728">
        <v>139.84</v>
      </c>
      <c r="S728">
        <v>143</v>
      </c>
      <c r="T728">
        <v>139.41</v>
      </c>
      <c r="U728">
        <v>142.5</v>
      </c>
      <c r="V728">
        <v>5702800</v>
      </c>
      <c r="W728">
        <v>110.58</v>
      </c>
    </row>
    <row r="729" spans="1:23" x14ac:dyDescent="0.3">
      <c r="A729" s="5">
        <v>36472</v>
      </c>
      <c r="B729">
        <v>84.81</v>
      </c>
      <c r="C729">
        <v>90.75</v>
      </c>
      <c r="D729">
        <v>84.37</v>
      </c>
      <c r="E729">
        <v>89.19</v>
      </c>
      <c r="F729">
        <v>108332600</v>
      </c>
      <c r="G729">
        <v>33.08</v>
      </c>
      <c r="I729" s="5">
        <v>36472</v>
      </c>
      <c r="J729">
        <v>87.75</v>
      </c>
      <c r="K729">
        <v>97.73</v>
      </c>
      <c r="L729">
        <v>86.75</v>
      </c>
      <c r="M729">
        <v>90.62</v>
      </c>
      <c r="N729">
        <v>20632700</v>
      </c>
      <c r="O729">
        <v>22.03</v>
      </c>
      <c r="Q729" s="5">
        <v>36472</v>
      </c>
      <c r="R729">
        <v>137</v>
      </c>
      <c r="S729">
        <v>139.97999999999999</v>
      </c>
      <c r="T729">
        <v>136.08000000000001</v>
      </c>
      <c r="U729">
        <v>139.75</v>
      </c>
      <c r="V729">
        <v>6437100</v>
      </c>
      <c r="W729">
        <v>108.45</v>
      </c>
    </row>
    <row r="730" spans="1:23" x14ac:dyDescent="0.3">
      <c r="A730" s="5">
        <v>36465</v>
      </c>
      <c r="B730">
        <v>93.25</v>
      </c>
      <c r="C730">
        <v>94.5</v>
      </c>
      <c r="D730">
        <v>90.31</v>
      </c>
      <c r="E730">
        <v>91.56</v>
      </c>
      <c r="F730">
        <v>53706800</v>
      </c>
      <c r="G730">
        <v>33.96</v>
      </c>
      <c r="I730" s="5">
        <v>36465</v>
      </c>
      <c r="J730">
        <v>80</v>
      </c>
      <c r="K730">
        <v>88.37</v>
      </c>
      <c r="L730">
        <v>77.31</v>
      </c>
      <c r="M730">
        <v>88.31</v>
      </c>
      <c r="N730">
        <v>12881900</v>
      </c>
      <c r="O730">
        <v>21.47</v>
      </c>
      <c r="Q730" s="5">
        <v>36465</v>
      </c>
      <c r="R730">
        <v>136.5</v>
      </c>
      <c r="S730">
        <v>139.11000000000001</v>
      </c>
      <c r="T730">
        <v>134.59</v>
      </c>
      <c r="U730">
        <v>137.88</v>
      </c>
      <c r="V730">
        <v>6616900</v>
      </c>
      <c r="W730">
        <v>107</v>
      </c>
    </row>
    <row r="731" spans="1:23" x14ac:dyDescent="0.3">
      <c r="A731" s="5">
        <v>36458</v>
      </c>
      <c r="B731">
        <v>92</v>
      </c>
      <c r="C731">
        <v>95.25</v>
      </c>
      <c r="D731">
        <v>89.31</v>
      </c>
      <c r="E731">
        <v>92.56</v>
      </c>
      <c r="F731">
        <v>57479800</v>
      </c>
      <c r="G731">
        <v>34.33</v>
      </c>
      <c r="I731" s="5">
        <v>36458</v>
      </c>
      <c r="J731">
        <v>74.25</v>
      </c>
      <c r="K731">
        <v>81.06</v>
      </c>
      <c r="L731">
        <v>73.31</v>
      </c>
      <c r="M731">
        <v>80.12</v>
      </c>
      <c r="N731">
        <v>15425100</v>
      </c>
      <c r="O731">
        <v>19.48</v>
      </c>
      <c r="Q731" s="5">
        <v>36458</v>
      </c>
      <c r="R731">
        <v>129.31</v>
      </c>
      <c r="S731">
        <v>137.69</v>
      </c>
      <c r="T731">
        <v>127.81</v>
      </c>
      <c r="U731">
        <v>137</v>
      </c>
      <c r="V731">
        <v>8260400</v>
      </c>
      <c r="W731">
        <v>106.31</v>
      </c>
    </row>
    <row r="732" spans="1:23" x14ac:dyDescent="0.3">
      <c r="A732" s="5">
        <v>36451</v>
      </c>
      <c r="B732">
        <v>87.19</v>
      </c>
      <c r="C732">
        <v>93.87</v>
      </c>
      <c r="D732">
        <v>85.06</v>
      </c>
      <c r="E732">
        <v>92.69</v>
      </c>
      <c r="F732">
        <v>67560100</v>
      </c>
      <c r="G732">
        <v>34.380000000000003</v>
      </c>
      <c r="I732" s="5">
        <v>36451</v>
      </c>
      <c r="J732">
        <v>73.87</v>
      </c>
      <c r="K732">
        <v>77.25</v>
      </c>
      <c r="L732">
        <v>68.44</v>
      </c>
      <c r="M732">
        <v>73.94</v>
      </c>
      <c r="N732">
        <v>29246200</v>
      </c>
      <c r="O732">
        <v>17.98</v>
      </c>
      <c r="Q732" s="5">
        <v>36451</v>
      </c>
      <c r="R732">
        <v>124.94</v>
      </c>
      <c r="S732">
        <v>131.22</v>
      </c>
      <c r="T732">
        <v>123.44</v>
      </c>
      <c r="U732">
        <v>130.09</v>
      </c>
      <c r="V732">
        <v>10265200</v>
      </c>
      <c r="W732">
        <v>100.95</v>
      </c>
    </row>
    <row r="733" spans="1:23" x14ac:dyDescent="0.3">
      <c r="A733" s="5">
        <v>36444</v>
      </c>
      <c r="B733">
        <v>94.62</v>
      </c>
      <c r="C733">
        <v>95</v>
      </c>
      <c r="D733">
        <v>87.31</v>
      </c>
      <c r="E733">
        <v>88.06</v>
      </c>
      <c r="F733">
        <v>40447300</v>
      </c>
      <c r="G733">
        <v>32.659999999999997</v>
      </c>
      <c r="I733" s="5">
        <v>36444</v>
      </c>
      <c r="J733">
        <v>66</v>
      </c>
      <c r="K733">
        <v>75.81</v>
      </c>
      <c r="L733">
        <v>63.75</v>
      </c>
      <c r="M733">
        <v>74.56</v>
      </c>
      <c r="N733">
        <v>32408800</v>
      </c>
      <c r="O733">
        <v>18.13</v>
      </c>
      <c r="Q733" s="5">
        <v>36444</v>
      </c>
      <c r="R733">
        <v>133.59</v>
      </c>
      <c r="S733">
        <v>134.13</v>
      </c>
      <c r="T733">
        <v>124.5</v>
      </c>
      <c r="U733">
        <v>124.87</v>
      </c>
      <c r="V733">
        <v>9647600</v>
      </c>
      <c r="W733">
        <v>96.9</v>
      </c>
    </row>
    <row r="734" spans="1:23" x14ac:dyDescent="0.3">
      <c r="A734" s="5">
        <v>36437</v>
      </c>
      <c r="B734">
        <v>90.5</v>
      </c>
      <c r="C734">
        <v>95.19</v>
      </c>
      <c r="D734">
        <v>89.5</v>
      </c>
      <c r="E734">
        <v>94.94</v>
      </c>
      <c r="F734">
        <v>38125700</v>
      </c>
      <c r="G734">
        <v>35.21</v>
      </c>
      <c r="I734" s="5">
        <v>36437</v>
      </c>
      <c r="J734">
        <v>62.38</v>
      </c>
      <c r="K734">
        <v>69.62</v>
      </c>
      <c r="L734">
        <v>62.38</v>
      </c>
      <c r="M734">
        <v>65.56</v>
      </c>
      <c r="N734">
        <v>21917200</v>
      </c>
      <c r="O734">
        <v>15.94</v>
      </c>
      <c r="Q734" s="5">
        <v>36437</v>
      </c>
      <c r="R734">
        <v>129.19</v>
      </c>
      <c r="S734">
        <v>133.88</v>
      </c>
      <c r="T734">
        <v>128.69</v>
      </c>
      <c r="U734">
        <v>133.88</v>
      </c>
      <c r="V734">
        <v>8967100</v>
      </c>
      <c r="W734">
        <v>103.89</v>
      </c>
    </row>
    <row r="735" spans="1:23" x14ac:dyDescent="0.3">
      <c r="A735" s="5">
        <v>36430</v>
      </c>
      <c r="B735">
        <v>92</v>
      </c>
      <c r="C735">
        <v>92.94</v>
      </c>
      <c r="D735">
        <v>88.31</v>
      </c>
      <c r="E735">
        <v>89.98</v>
      </c>
      <c r="F735">
        <v>41862300</v>
      </c>
      <c r="G735">
        <v>33.380000000000003</v>
      </c>
      <c r="I735" s="5">
        <v>36430</v>
      </c>
      <c r="J735">
        <v>66.37</v>
      </c>
      <c r="K735">
        <v>66.75</v>
      </c>
      <c r="L735">
        <v>57.44</v>
      </c>
      <c r="M735">
        <v>61.72</v>
      </c>
      <c r="N735">
        <v>32468000</v>
      </c>
      <c r="O735">
        <v>15.01</v>
      </c>
      <c r="Q735" s="5">
        <v>36430</v>
      </c>
      <c r="R735">
        <v>128.75</v>
      </c>
      <c r="S735">
        <v>129.75</v>
      </c>
      <c r="T735">
        <v>125.56</v>
      </c>
      <c r="U735">
        <v>128.47</v>
      </c>
      <c r="V735">
        <v>8848000</v>
      </c>
      <c r="W735">
        <v>99.69</v>
      </c>
    </row>
    <row r="736" spans="1:23" x14ac:dyDescent="0.3">
      <c r="A736" s="5">
        <v>36423</v>
      </c>
      <c r="B736">
        <v>96</v>
      </c>
      <c r="C736">
        <v>97.87</v>
      </c>
      <c r="D736">
        <v>88.87</v>
      </c>
      <c r="E736">
        <v>90.94</v>
      </c>
      <c r="F736">
        <v>57113300</v>
      </c>
      <c r="G736">
        <v>33.729999999999997</v>
      </c>
      <c r="I736" s="5">
        <v>36423</v>
      </c>
      <c r="J736">
        <v>77</v>
      </c>
      <c r="K736">
        <v>80.12</v>
      </c>
      <c r="L736">
        <v>63</v>
      </c>
      <c r="M736">
        <v>64.94</v>
      </c>
      <c r="N736">
        <v>51878300</v>
      </c>
      <c r="O736">
        <v>15.79</v>
      </c>
      <c r="Q736" s="5">
        <v>36423</v>
      </c>
      <c r="R736">
        <v>133.94</v>
      </c>
      <c r="S736">
        <v>134</v>
      </c>
      <c r="T736">
        <v>126.31</v>
      </c>
      <c r="U736">
        <v>127.75</v>
      </c>
      <c r="V736">
        <v>10229000</v>
      </c>
      <c r="W736">
        <v>99.13</v>
      </c>
    </row>
    <row r="737" spans="1:23" x14ac:dyDescent="0.3">
      <c r="A737" s="5">
        <v>36416</v>
      </c>
      <c r="B737">
        <v>94.5</v>
      </c>
      <c r="C737">
        <v>96.5</v>
      </c>
      <c r="D737">
        <v>90.62</v>
      </c>
      <c r="E737">
        <v>96.44</v>
      </c>
      <c r="F737">
        <v>48412300</v>
      </c>
      <c r="G737">
        <v>35.770000000000003</v>
      </c>
      <c r="I737" s="5">
        <v>36416</v>
      </c>
      <c r="J737">
        <v>77.06</v>
      </c>
      <c r="K737">
        <v>79.12</v>
      </c>
      <c r="L737">
        <v>73.87</v>
      </c>
      <c r="M737">
        <v>76.94</v>
      </c>
      <c r="N737">
        <v>12287100</v>
      </c>
      <c r="O737">
        <v>18.71</v>
      </c>
      <c r="Q737" s="5">
        <v>36416</v>
      </c>
      <c r="R737">
        <v>135.13</v>
      </c>
      <c r="S737">
        <v>135.47</v>
      </c>
      <c r="T737">
        <v>130.31</v>
      </c>
      <c r="U737">
        <v>133.75</v>
      </c>
      <c r="V737">
        <v>7392100</v>
      </c>
      <c r="W737">
        <v>103.79</v>
      </c>
    </row>
    <row r="738" spans="1:23" x14ac:dyDescent="0.3">
      <c r="A738" s="5">
        <v>36410</v>
      </c>
      <c r="B738">
        <v>94.87</v>
      </c>
      <c r="C738">
        <v>96.69</v>
      </c>
      <c r="D738">
        <v>91.8</v>
      </c>
      <c r="E738">
        <v>95</v>
      </c>
      <c r="F738">
        <v>40631600</v>
      </c>
      <c r="G738">
        <v>35.24</v>
      </c>
      <c r="I738" s="5">
        <v>36410</v>
      </c>
      <c r="J738">
        <v>73.75</v>
      </c>
      <c r="K738">
        <v>77.94</v>
      </c>
      <c r="L738">
        <v>73.5</v>
      </c>
      <c r="M738">
        <v>77.44</v>
      </c>
      <c r="N738">
        <v>24475700</v>
      </c>
      <c r="O738">
        <v>18.829999999999998</v>
      </c>
      <c r="Q738" s="5">
        <v>36410</v>
      </c>
      <c r="R738">
        <v>136.06</v>
      </c>
      <c r="S738">
        <v>136.63</v>
      </c>
      <c r="T738">
        <v>133.69</v>
      </c>
      <c r="U738">
        <v>135.88</v>
      </c>
      <c r="V738">
        <v>4958100</v>
      </c>
      <c r="W738">
        <v>105.16</v>
      </c>
    </row>
    <row r="739" spans="1:23" x14ac:dyDescent="0.3">
      <c r="A739" s="5">
        <v>36402</v>
      </c>
      <c r="B739">
        <v>92.87</v>
      </c>
      <c r="C739">
        <v>96.44</v>
      </c>
      <c r="D739">
        <v>90.12</v>
      </c>
      <c r="E739">
        <v>95.87</v>
      </c>
      <c r="F739">
        <v>40445900</v>
      </c>
      <c r="G739">
        <v>35.56</v>
      </c>
      <c r="I739" s="5">
        <v>36402</v>
      </c>
      <c r="J739">
        <v>65</v>
      </c>
      <c r="K739">
        <v>75.25</v>
      </c>
      <c r="L739">
        <v>62</v>
      </c>
      <c r="M739">
        <v>73.5</v>
      </c>
      <c r="N739">
        <v>30651000</v>
      </c>
      <c r="O739">
        <v>17.87</v>
      </c>
      <c r="Q739" s="5">
        <v>36402</v>
      </c>
      <c r="R739">
        <v>135.34</v>
      </c>
      <c r="S739">
        <v>136.5</v>
      </c>
      <c r="T739">
        <v>130.66</v>
      </c>
      <c r="U739">
        <v>135.97</v>
      </c>
      <c r="V739">
        <v>8605300</v>
      </c>
      <c r="W739">
        <v>105.23</v>
      </c>
    </row>
    <row r="740" spans="1:23" x14ac:dyDescent="0.3">
      <c r="A740" s="5">
        <v>36395</v>
      </c>
      <c r="B740">
        <v>84.31</v>
      </c>
      <c r="C740">
        <v>96.37</v>
      </c>
      <c r="D740">
        <v>83.87</v>
      </c>
      <c r="E740">
        <v>93.25</v>
      </c>
      <c r="F740">
        <v>73193800</v>
      </c>
      <c r="G740">
        <v>34.590000000000003</v>
      </c>
      <c r="I740" s="5">
        <v>36395</v>
      </c>
      <c r="J740">
        <v>59.38</v>
      </c>
      <c r="K740">
        <v>65</v>
      </c>
      <c r="L740">
        <v>59.31</v>
      </c>
      <c r="M740">
        <v>64.75</v>
      </c>
      <c r="N740">
        <v>14328000</v>
      </c>
      <c r="O740">
        <v>15.74</v>
      </c>
      <c r="Q740" s="5">
        <v>36395</v>
      </c>
      <c r="R740">
        <v>134.81</v>
      </c>
      <c r="S740">
        <v>138.78</v>
      </c>
      <c r="T740">
        <v>134.66</v>
      </c>
      <c r="U740">
        <v>135.06</v>
      </c>
      <c r="V740">
        <v>6298400</v>
      </c>
      <c r="W740">
        <v>104.53</v>
      </c>
    </row>
    <row r="741" spans="1:23" x14ac:dyDescent="0.3">
      <c r="A741" s="5">
        <v>36388</v>
      </c>
      <c r="B741">
        <v>85.06</v>
      </c>
      <c r="C741">
        <v>86.19</v>
      </c>
      <c r="D741">
        <v>82.31</v>
      </c>
      <c r="E741">
        <v>83.37</v>
      </c>
      <c r="F741">
        <v>56996600</v>
      </c>
      <c r="G741">
        <v>30.92</v>
      </c>
      <c r="I741" s="5">
        <v>36388</v>
      </c>
      <c r="J741">
        <v>59.81</v>
      </c>
      <c r="K741">
        <v>62</v>
      </c>
      <c r="L741">
        <v>58.19</v>
      </c>
      <c r="M741">
        <v>59.19</v>
      </c>
      <c r="N741">
        <v>13898000</v>
      </c>
      <c r="O741">
        <v>14.39</v>
      </c>
      <c r="Q741" s="5">
        <v>36388</v>
      </c>
      <c r="R741">
        <v>133.13</v>
      </c>
      <c r="S741">
        <v>134.84</v>
      </c>
      <c r="T741">
        <v>131.69</v>
      </c>
      <c r="U741">
        <v>133.91</v>
      </c>
      <c r="V741">
        <v>4640400</v>
      </c>
      <c r="W741">
        <v>103.64</v>
      </c>
    </row>
    <row r="742" spans="1:23" x14ac:dyDescent="0.3">
      <c r="A742" s="5">
        <v>36381</v>
      </c>
      <c r="B742">
        <v>85.62</v>
      </c>
      <c r="C742">
        <v>85.81</v>
      </c>
      <c r="D742">
        <v>81.62</v>
      </c>
      <c r="E742">
        <v>84.69</v>
      </c>
      <c r="F742">
        <v>58868700</v>
      </c>
      <c r="G742">
        <v>31.41</v>
      </c>
      <c r="I742" s="5">
        <v>36381</v>
      </c>
      <c r="J742">
        <v>54.34</v>
      </c>
      <c r="K742">
        <v>62</v>
      </c>
      <c r="L742">
        <v>53.63</v>
      </c>
      <c r="M742">
        <v>60.06</v>
      </c>
      <c r="N742">
        <v>17613300</v>
      </c>
      <c r="O742">
        <v>14.6</v>
      </c>
      <c r="Q742" s="5">
        <v>36381</v>
      </c>
      <c r="R742">
        <v>130.59</v>
      </c>
      <c r="S742">
        <v>133.25</v>
      </c>
      <c r="T742">
        <v>127</v>
      </c>
      <c r="U742">
        <v>133.16</v>
      </c>
      <c r="V742">
        <v>7251400</v>
      </c>
      <c r="W742">
        <v>103.06</v>
      </c>
    </row>
    <row r="743" spans="1:23" x14ac:dyDescent="0.3">
      <c r="A743" s="5">
        <v>36374</v>
      </c>
      <c r="B743">
        <v>85.69</v>
      </c>
      <c r="C743">
        <v>87.19</v>
      </c>
      <c r="D743">
        <v>84.37</v>
      </c>
      <c r="E743">
        <v>85.12</v>
      </c>
      <c r="F743">
        <v>64503000</v>
      </c>
      <c r="G743">
        <v>31.57</v>
      </c>
      <c r="I743" s="5">
        <v>36374</v>
      </c>
      <c r="J743">
        <v>55.63</v>
      </c>
      <c r="K743">
        <v>58</v>
      </c>
      <c r="L743">
        <v>52.13</v>
      </c>
      <c r="M743">
        <v>54.13</v>
      </c>
      <c r="N743">
        <v>13306100</v>
      </c>
      <c r="O743">
        <v>13.16</v>
      </c>
      <c r="Q743" s="5">
        <v>36374</v>
      </c>
      <c r="R743">
        <v>132.75</v>
      </c>
      <c r="S743">
        <v>134.75</v>
      </c>
      <c r="T743">
        <v>128.84</v>
      </c>
      <c r="U743">
        <v>130.38</v>
      </c>
      <c r="V743">
        <v>7173700</v>
      </c>
      <c r="W743">
        <v>100.9</v>
      </c>
    </row>
    <row r="744" spans="1:23" x14ac:dyDescent="0.3">
      <c r="A744" s="5">
        <v>36367</v>
      </c>
      <c r="B744">
        <v>88.87</v>
      </c>
      <c r="C744">
        <v>90.5</v>
      </c>
      <c r="D744">
        <v>85.5</v>
      </c>
      <c r="E744">
        <v>85.81</v>
      </c>
      <c r="F744">
        <v>57541700</v>
      </c>
      <c r="G744">
        <v>31.83</v>
      </c>
      <c r="I744" s="5">
        <v>36367</v>
      </c>
      <c r="J744">
        <v>52.88</v>
      </c>
      <c r="K744">
        <v>56.13</v>
      </c>
      <c r="L744">
        <v>50.88</v>
      </c>
      <c r="M744">
        <v>55.69</v>
      </c>
      <c r="N744">
        <v>12402700</v>
      </c>
      <c r="O744">
        <v>13.54</v>
      </c>
      <c r="Q744" s="5">
        <v>36367</v>
      </c>
      <c r="R744">
        <v>134.88</v>
      </c>
      <c r="S744">
        <v>137.31</v>
      </c>
      <c r="T744">
        <v>132.56</v>
      </c>
      <c r="U744">
        <v>132.75</v>
      </c>
      <c r="V744">
        <v>5590400</v>
      </c>
      <c r="W744">
        <v>102.74</v>
      </c>
    </row>
    <row r="745" spans="1:23" x14ac:dyDescent="0.3">
      <c r="A745" s="5">
        <v>36360</v>
      </c>
      <c r="B745">
        <v>100</v>
      </c>
      <c r="C745">
        <v>100.75</v>
      </c>
      <c r="D745">
        <v>89.69</v>
      </c>
      <c r="E745">
        <v>90.25</v>
      </c>
      <c r="F745">
        <v>71451400</v>
      </c>
      <c r="G745">
        <v>33.479999999999997</v>
      </c>
      <c r="I745" s="5">
        <v>36360</v>
      </c>
      <c r="J745">
        <v>53.94</v>
      </c>
      <c r="K745">
        <v>55.81</v>
      </c>
      <c r="L745">
        <v>51.13</v>
      </c>
      <c r="M745">
        <v>53.31</v>
      </c>
      <c r="N745">
        <v>16845800</v>
      </c>
      <c r="O745">
        <v>12.96</v>
      </c>
      <c r="Q745" s="5">
        <v>36360</v>
      </c>
      <c r="R745">
        <v>142.19</v>
      </c>
      <c r="S745">
        <v>142.25</v>
      </c>
      <c r="T745">
        <v>135.13</v>
      </c>
      <c r="U745">
        <v>135.75</v>
      </c>
      <c r="V745">
        <v>5709500</v>
      </c>
      <c r="W745">
        <v>105.06</v>
      </c>
    </row>
    <row r="746" spans="1:23" x14ac:dyDescent="0.3">
      <c r="A746" s="5">
        <v>36353</v>
      </c>
      <c r="B746">
        <v>93.19</v>
      </c>
      <c r="C746">
        <v>99.87</v>
      </c>
      <c r="D746">
        <v>92.37</v>
      </c>
      <c r="E746">
        <v>99.44</v>
      </c>
      <c r="F746">
        <v>53794800</v>
      </c>
      <c r="G746">
        <v>36.880000000000003</v>
      </c>
      <c r="I746" s="5">
        <v>36353</v>
      </c>
      <c r="J746">
        <v>55.5</v>
      </c>
      <c r="K746">
        <v>56.63</v>
      </c>
      <c r="L746">
        <v>51.31</v>
      </c>
      <c r="M746">
        <v>53.06</v>
      </c>
      <c r="N746">
        <v>23691600</v>
      </c>
      <c r="O746">
        <v>12.9</v>
      </c>
      <c r="Q746" s="5">
        <v>36353</v>
      </c>
      <c r="R746">
        <v>140.94</v>
      </c>
      <c r="S746">
        <v>142.16</v>
      </c>
      <c r="T746">
        <v>138.66</v>
      </c>
      <c r="U746">
        <v>141.81</v>
      </c>
      <c r="V746">
        <v>4185300</v>
      </c>
      <c r="W746">
        <v>109.75</v>
      </c>
    </row>
    <row r="747" spans="1:23" x14ac:dyDescent="0.3">
      <c r="A747" s="5">
        <v>36347</v>
      </c>
      <c r="B747">
        <v>92.25</v>
      </c>
      <c r="C747">
        <v>93.31</v>
      </c>
      <c r="D747">
        <v>89.25</v>
      </c>
      <c r="E747">
        <v>93.25</v>
      </c>
      <c r="F747">
        <v>37732100</v>
      </c>
      <c r="G747">
        <v>34.590000000000003</v>
      </c>
      <c r="I747" s="5">
        <v>36347</v>
      </c>
      <c r="J747">
        <v>45.94</v>
      </c>
      <c r="K747">
        <v>55.63</v>
      </c>
      <c r="L747">
        <v>45.81</v>
      </c>
      <c r="M747">
        <v>55.63</v>
      </c>
      <c r="N747">
        <v>33821100</v>
      </c>
      <c r="O747">
        <v>13.53</v>
      </c>
      <c r="Q747" s="5">
        <v>36347</v>
      </c>
      <c r="R747">
        <v>139.25</v>
      </c>
      <c r="S747">
        <v>140.75</v>
      </c>
      <c r="T747">
        <v>138.52000000000001</v>
      </c>
      <c r="U747">
        <v>140.5</v>
      </c>
      <c r="V747">
        <v>6132500</v>
      </c>
      <c r="W747">
        <v>108.74</v>
      </c>
    </row>
    <row r="748" spans="1:23" x14ac:dyDescent="0.3">
      <c r="A748" s="5">
        <v>36339</v>
      </c>
      <c r="B748">
        <v>85.5</v>
      </c>
      <c r="C748">
        <v>92.12</v>
      </c>
      <c r="D748">
        <v>84.94</v>
      </c>
      <c r="E748">
        <v>92</v>
      </c>
      <c r="F748">
        <v>41623400</v>
      </c>
      <c r="G748">
        <v>34.119999999999997</v>
      </c>
      <c r="I748" s="5">
        <v>36339</v>
      </c>
      <c r="J748">
        <v>42.44</v>
      </c>
      <c r="K748">
        <v>46.94</v>
      </c>
      <c r="L748">
        <v>42.38</v>
      </c>
      <c r="M748">
        <v>46.31</v>
      </c>
      <c r="N748">
        <v>9114000</v>
      </c>
      <c r="O748">
        <v>11.26</v>
      </c>
      <c r="Q748" s="5">
        <v>36339</v>
      </c>
      <c r="R748">
        <v>132.69</v>
      </c>
      <c r="S748">
        <v>139.5</v>
      </c>
      <c r="T748">
        <v>132.5</v>
      </c>
      <c r="U748">
        <v>139.41</v>
      </c>
      <c r="V748">
        <v>8510700</v>
      </c>
      <c r="W748">
        <v>107.89</v>
      </c>
    </row>
    <row r="749" spans="1:23" x14ac:dyDescent="0.3">
      <c r="A749" s="5">
        <v>36332</v>
      </c>
      <c r="B749">
        <v>84.87</v>
      </c>
      <c r="C749">
        <v>89</v>
      </c>
      <c r="D749">
        <v>84</v>
      </c>
      <c r="E749">
        <v>84.94</v>
      </c>
      <c r="F749">
        <v>37475800</v>
      </c>
      <c r="G749">
        <v>31.51</v>
      </c>
      <c r="I749" s="5">
        <v>36332</v>
      </c>
      <c r="J749">
        <v>47</v>
      </c>
      <c r="K749">
        <v>47.25</v>
      </c>
      <c r="L749">
        <v>42.06</v>
      </c>
      <c r="M749">
        <v>42.19</v>
      </c>
      <c r="N749">
        <v>11053700</v>
      </c>
      <c r="O749">
        <v>10.26</v>
      </c>
      <c r="Q749" s="5">
        <v>36332</v>
      </c>
      <c r="R749">
        <v>134.47</v>
      </c>
      <c r="S749">
        <v>135.25</v>
      </c>
      <c r="T749">
        <v>130.66</v>
      </c>
      <c r="U749">
        <v>131.69999999999999</v>
      </c>
      <c r="V749">
        <v>6680300</v>
      </c>
      <c r="W749">
        <v>101.93</v>
      </c>
    </row>
    <row r="750" spans="1:23" x14ac:dyDescent="0.3">
      <c r="A750" s="5">
        <v>36325</v>
      </c>
      <c r="B750">
        <v>78.75</v>
      </c>
      <c r="C750">
        <v>85</v>
      </c>
      <c r="D750">
        <v>76.69</v>
      </c>
      <c r="E750">
        <v>85</v>
      </c>
      <c r="F750">
        <v>45453400</v>
      </c>
      <c r="G750">
        <v>31.53</v>
      </c>
      <c r="I750" s="5">
        <v>36325</v>
      </c>
      <c r="J750">
        <v>46.5</v>
      </c>
      <c r="K750">
        <v>48.06</v>
      </c>
      <c r="L750">
        <v>45.13</v>
      </c>
      <c r="M750">
        <v>47.13</v>
      </c>
      <c r="N750">
        <v>6761800</v>
      </c>
      <c r="O750">
        <v>11.46</v>
      </c>
      <c r="Q750" s="5">
        <v>36325</v>
      </c>
      <c r="R750">
        <v>130.69</v>
      </c>
      <c r="S750">
        <v>135.56</v>
      </c>
      <c r="T750">
        <v>129.55000000000001</v>
      </c>
      <c r="U750">
        <v>134.31</v>
      </c>
      <c r="V750">
        <v>6285600</v>
      </c>
      <c r="W750">
        <v>103.95</v>
      </c>
    </row>
    <row r="751" spans="1:23" x14ac:dyDescent="0.3">
      <c r="A751" s="5">
        <v>36318</v>
      </c>
      <c r="B751">
        <v>79.94</v>
      </c>
      <c r="C751">
        <v>82.62</v>
      </c>
      <c r="D751">
        <v>77.56</v>
      </c>
      <c r="E751">
        <v>78.12</v>
      </c>
      <c r="F751">
        <v>39407900</v>
      </c>
      <c r="G751">
        <v>28.98</v>
      </c>
      <c r="I751" s="5">
        <v>36318</v>
      </c>
      <c r="J751">
        <v>48.13</v>
      </c>
      <c r="K751">
        <v>49</v>
      </c>
      <c r="L751">
        <v>46.25</v>
      </c>
      <c r="M751">
        <v>46.44</v>
      </c>
      <c r="N751">
        <v>11349200</v>
      </c>
      <c r="O751">
        <v>11.29</v>
      </c>
      <c r="Q751" s="5">
        <v>36318</v>
      </c>
      <c r="R751">
        <v>133.44</v>
      </c>
      <c r="S751">
        <v>134.19</v>
      </c>
      <c r="T751">
        <v>129.09</v>
      </c>
      <c r="U751">
        <v>129.81</v>
      </c>
      <c r="V751">
        <v>7494000</v>
      </c>
      <c r="W751">
        <v>100.2</v>
      </c>
    </row>
    <row r="752" spans="1:23" x14ac:dyDescent="0.3">
      <c r="A752" s="5">
        <v>36312</v>
      </c>
      <c r="B752">
        <v>80.62</v>
      </c>
      <c r="C752">
        <v>80.75</v>
      </c>
      <c r="D752">
        <v>76.12</v>
      </c>
      <c r="E752">
        <v>79.56</v>
      </c>
      <c r="F752">
        <v>36865400</v>
      </c>
      <c r="G752">
        <v>29.51</v>
      </c>
      <c r="I752" s="5">
        <v>36312</v>
      </c>
      <c r="J752">
        <v>45</v>
      </c>
      <c r="K752">
        <v>48.19</v>
      </c>
      <c r="L752">
        <v>44</v>
      </c>
      <c r="M752">
        <v>48.13</v>
      </c>
      <c r="N752">
        <v>16428900</v>
      </c>
      <c r="O752">
        <v>11.7</v>
      </c>
      <c r="Q752" s="5">
        <v>36312</v>
      </c>
      <c r="R752">
        <v>130.13</v>
      </c>
      <c r="S752">
        <v>133.36000000000001</v>
      </c>
      <c r="T752">
        <v>128.02000000000001</v>
      </c>
      <c r="U752">
        <v>133.22</v>
      </c>
      <c r="V752">
        <v>7387700</v>
      </c>
      <c r="W752">
        <v>102.83</v>
      </c>
    </row>
    <row r="753" spans="1:23" x14ac:dyDescent="0.3">
      <c r="A753" s="5">
        <v>36304</v>
      </c>
      <c r="B753">
        <v>77.87</v>
      </c>
      <c r="C753">
        <v>80.87</v>
      </c>
      <c r="D753">
        <v>75.5</v>
      </c>
      <c r="E753">
        <v>80.69</v>
      </c>
      <c r="F753">
        <v>48010900</v>
      </c>
      <c r="G753">
        <v>29.93</v>
      </c>
      <c r="I753" s="5">
        <v>36304</v>
      </c>
      <c r="J753">
        <v>43.63</v>
      </c>
      <c r="K753">
        <v>44.38</v>
      </c>
      <c r="L753">
        <v>40.94</v>
      </c>
      <c r="M753">
        <v>44.06</v>
      </c>
      <c r="N753">
        <v>11463300</v>
      </c>
      <c r="O753">
        <v>10.71</v>
      </c>
      <c r="Q753" s="5">
        <v>36304</v>
      </c>
      <c r="R753">
        <v>133.84</v>
      </c>
      <c r="S753">
        <v>133.84</v>
      </c>
      <c r="T753">
        <v>128</v>
      </c>
      <c r="U753">
        <v>130.19999999999999</v>
      </c>
      <c r="V753">
        <v>11839500</v>
      </c>
      <c r="W753">
        <v>100.5</v>
      </c>
    </row>
    <row r="754" spans="1:23" x14ac:dyDescent="0.3">
      <c r="A754" s="5">
        <v>36297</v>
      </c>
      <c r="B754">
        <v>77.37</v>
      </c>
      <c r="C754">
        <v>80.25</v>
      </c>
      <c r="D754">
        <v>77</v>
      </c>
      <c r="E754">
        <v>77.56</v>
      </c>
      <c r="F754">
        <v>55234800</v>
      </c>
      <c r="G754">
        <v>28.77</v>
      </c>
      <c r="I754" s="5">
        <v>36297</v>
      </c>
      <c r="J754">
        <v>43.75</v>
      </c>
      <c r="K754">
        <v>46</v>
      </c>
      <c r="L754">
        <v>42.5</v>
      </c>
      <c r="M754">
        <v>43.94</v>
      </c>
      <c r="N754">
        <v>12928100</v>
      </c>
      <c r="O754">
        <v>10.68</v>
      </c>
      <c r="Q754" s="5">
        <v>36297</v>
      </c>
      <c r="R754">
        <v>133.63</v>
      </c>
      <c r="S754">
        <v>135.59</v>
      </c>
      <c r="T754">
        <v>132.38</v>
      </c>
      <c r="U754">
        <v>133.34</v>
      </c>
      <c r="V754">
        <v>6125500</v>
      </c>
      <c r="W754">
        <v>102.92</v>
      </c>
    </row>
    <row r="755" spans="1:23" x14ac:dyDescent="0.3">
      <c r="A755" s="5">
        <v>36290</v>
      </c>
      <c r="B755">
        <v>79.87</v>
      </c>
      <c r="C755">
        <v>81.75</v>
      </c>
      <c r="D755">
        <v>76.62</v>
      </c>
      <c r="E755">
        <v>76.87</v>
      </c>
      <c r="F755">
        <v>57057000</v>
      </c>
      <c r="G755">
        <v>28.51</v>
      </c>
      <c r="I755" s="5">
        <v>36290</v>
      </c>
      <c r="J755">
        <v>46.75</v>
      </c>
      <c r="K755">
        <v>46.94</v>
      </c>
      <c r="L755">
        <v>43.56</v>
      </c>
      <c r="M755">
        <v>44.38</v>
      </c>
      <c r="N755">
        <v>12649800</v>
      </c>
      <c r="O755">
        <v>10.79</v>
      </c>
      <c r="Q755" s="5">
        <v>36290</v>
      </c>
      <c r="R755">
        <v>134.84</v>
      </c>
      <c r="S755">
        <v>138</v>
      </c>
      <c r="T755">
        <v>131.5</v>
      </c>
      <c r="U755">
        <v>133.78</v>
      </c>
      <c r="V755">
        <v>7860400</v>
      </c>
      <c r="W755">
        <v>103.26</v>
      </c>
    </row>
    <row r="756" spans="1:23" x14ac:dyDescent="0.3">
      <c r="A756" s="5">
        <v>36283</v>
      </c>
      <c r="B756">
        <v>81.44</v>
      </c>
      <c r="C756">
        <v>81.81</v>
      </c>
      <c r="D756">
        <v>76.44</v>
      </c>
      <c r="E756">
        <v>79.06</v>
      </c>
      <c r="F756">
        <v>64548600</v>
      </c>
      <c r="G756">
        <v>29.32</v>
      </c>
      <c r="I756" s="5">
        <v>36283</v>
      </c>
      <c r="J756">
        <v>46.06</v>
      </c>
      <c r="K756">
        <v>50</v>
      </c>
      <c r="L756">
        <v>42.75</v>
      </c>
      <c r="M756">
        <v>45.88</v>
      </c>
      <c r="N756">
        <v>26645000</v>
      </c>
      <c r="O756">
        <v>11.16</v>
      </c>
      <c r="Q756" s="5">
        <v>36283</v>
      </c>
      <c r="R756">
        <v>133.44</v>
      </c>
      <c r="S756">
        <v>135.84</v>
      </c>
      <c r="T756">
        <v>131.84</v>
      </c>
      <c r="U756">
        <v>135</v>
      </c>
      <c r="V756">
        <v>10687800</v>
      </c>
      <c r="W756">
        <v>104.2</v>
      </c>
    </row>
    <row r="757" spans="1:23" x14ac:dyDescent="0.3">
      <c r="A757" s="5">
        <v>36276</v>
      </c>
      <c r="B757">
        <v>87.19</v>
      </c>
      <c r="C757">
        <v>88.94</v>
      </c>
      <c r="D757">
        <v>79.87</v>
      </c>
      <c r="E757">
        <v>81.31</v>
      </c>
      <c r="F757">
        <v>56483600</v>
      </c>
      <c r="G757">
        <v>30.16</v>
      </c>
      <c r="I757" s="5">
        <v>36276</v>
      </c>
      <c r="J757">
        <v>39.5</v>
      </c>
      <c r="K757">
        <v>47.13</v>
      </c>
      <c r="L757">
        <v>39.25</v>
      </c>
      <c r="M757">
        <v>46</v>
      </c>
      <c r="N757">
        <v>44660400</v>
      </c>
      <c r="O757">
        <v>11.18</v>
      </c>
      <c r="Q757" s="5">
        <v>36276</v>
      </c>
      <c r="R757">
        <v>136.5</v>
      </c>
      <c r="S757">
        <v>137.5</v>
      </c>
      <c r="T757">
        <v>131.5</v>
      </c>
      <c r="U757">
        <v>133.25</v>
      </c>
      <c r="V757">
        <v>7022800</v>
      </c>
      <c r="W757">
        <v>102.85</v>
      </c>
    </row>
    <row r="758" spans="1:23" x14ac:dyDescent="0.3">
      <c r="A758" s="5">
        <v>36269</v>
      </c>
      <c r="B758">
        <v>86.87</v>
      </c>
      <c r="C758">
        <v>88.12</v>
      </c>
      <c r="D758">
        <v>80</v>
      </c>
      <c r="E758">
        <v>86</v>
      </c>
      <c r="F758">
        <v>77653900</v>
      </c>
      <c r="G758">
        <v>31.9</v>
      </c>
      <c r="I758" s="5">
        <v>36269</v>
      </c>
      <c r="J758">
        <v>35.69</v>
      </c>
      <c r="K758">
        <v>39.44</v>
      </c>
      <c r="L758">
        <v>33.5</v>
      </c>
      <c r="M758">
        <v>39.19</v>
      </c>
      <c r="N758">
        <v>25614400</v>
      </c>
      <c r="O758">
        <v>9.5299999999999994</v>
      </c>
      <c r="Q758" s="5">
        <v>36269</v>
      </c>
      <c r="R758">
        <v>132.69</v>
      </c>
      <c r="S758">
        <v>136.75</v>
      </c>
      <c r="T758">
        <v>128.38</v>
      </c>
      <c r="U758">
        <v>135.81</v>
      </c>
      <c r="V758">
        <v>7759900</v>
      </c>
      <c r="W758">
        <v>104.83</v>
      </c>
    </row>
    <row r="759" spans="1:23" x14ac:dyDescent="0.3">
      <c r="A759" s="5">
        <v>36262</v>
      </c>
      <c r="B759">
        <v>91.62</v>
      </c>
      <c r="C759">
        <v>93.62</v>
      </c>
      <c r="D759">
        <v>83.87</v>
      </c>
      <c r="E759">
        <v>86.62</v>
      </c>
      <c r="F759">
        <v>50983600</v>
      </c>
      <c r="G759">
        <v>32.130000000000003</v>
      </c>
      <c r="I759" s="5">
        <v>36262</v>
      </c>
      <c r="J759">
        <v>35</v>
      </c>
      <c r="K759">
        <v>37.06</v>
      </c>
      <c r="L759">
        <v>34.31</v>
      </c>
      <c r="M759">
        <v>35.44</v>
      </c>
      <c r="N759">
        <v>26621400</v>
      </c>
      <c r="O759">
        <v>8.6199999999999992</v>
      </c>
      <c r="Q759" s="5">
        <v>36262</v>
      </c>
      <c r="R759">
        <v>133.47</v>
      </c>
      <c r="S759">
        <v>136.47</v>
      </c>
      <c r="T759">
        <v>131</v>
      </c>
      <c r="U759">
        <v>131.53</v>
      </c>
      <c r="V759">
        <v>9492500</v>
      </c>
      <c r="W759">
        <v>101.52</v>
      </c>
    </row>
    <row r="760" spans="1:23" x14ac:dyDescent="0.3">
      <c r="A760" s="5">
        <v>36255</v>
      </c>
      <c r="B760">
        <v>94.31</v>
      </c>
      <c r="C760">
        <v>95.62</v>
      </c>
      <c r="D760">
        <v>91</v>
      </c>
      <c r="E760">
        <v>94.25</v>
      </c>
      <c r="F760">
        <v>39377400</v>
      </c>
      <c r="G760">
        <v>34.96</v>
      </c>
      <c r="I760" s="5">
        <v>36255</v>
      </c>
      <c r="J760">
        <v>36</v>
      </c>
      <c r="K760">
        <v>38.31</v>
      </c>
      <c r="L760">
        <v>35.94</v>
      </c>
      <c r="M760">
        <v>36.75</v>
      </c>
      <c r="N760">
        <v>14772300</v>
      </c>
      <c r="O760">
        <v>8.94</v>
      </c>
      <c r="Q760" s="5">
        <v>36255</v>
      </c>
      <c r="R760">
        <v>130.94</v>
      </c>
      <c r="S760">
        <v>135.5</v>
      </c>
      <c r="T760">
        <v>130.25</v>
      </c>
      <c r="U760">
        <v>134.88</v>
      </c>
      <c r="V760">
        <v>5539100</v>
      </c>
      <c r="W760">
        <v>104.11</v>
      </c>
    </row>
    <row r="761" spans="1:23" x14ac:dyDescent="0.3">
      <c r="A761" s="5">
        <v>36248</v>
      </c>
      <c r="B761">
        <v>90.12</v>
      </c>
      <c r="C761">
        <v>94.62</v>
      </c>
      <c r="D761">
        <v>87.87</v>
      </c>
      <c r="E761">
        <v>92.69</v>
      </c>
      <c r="F761">
        <v>61784500</v>
      </c>
      <c r="G761">
        <v>34.380000000000003</v>
      </c>
      <c r="I761" s="5">
        <v>36248</v>
      </c>
      <c r="J761">
        <v>33.5</v>
      </c>
      <c r="K761">
        <v>37.130000000000003</v>
      </c>
      <c r="L761">
        <v>33.44</v>
      </c>
      <c r="M761">
        <v>36.06</v>
      </c>
      <c r="N761">
        <v>16153000</v>
      </c>
      <c r="O761">
        <v>8.77</v>
      </c>
      <c r="Q761" s="5">
        <v>36248</v>
      </c>
      <c r="R761">
        <v>129.16</v>
      </c>
      <c r="S761">
        <v>131.61000000000001</v>
      </c>
      <c r="T761">
        <v>128.13</v>
      </c>
      <c r="U761">
        <v>129.34</v>
      </c>
      <c r="V761">
        <v>6590600</v>
      </c>
      <c r="W761">
        <v>99.83</v>
      </c>
    </row>
    <row r="762" spans="1:23" x14ac:dyDescent="0.3">
      <c r="A762" s="5">
        <v>36241</v>
      </c>
      <c r="B762">
        <v>172.94</v>
      </c>
      <c r="C762">
        <v>180.38</v>
      </c>
      <c r="D762">
        <v>163.13</v>
      </c>
      <c r="E762">
        <v>178.13</v>
      </c>
      <c r="F762">
        <v>82414000</v>
      </c>
      <c r="G762">
        <v>33.04</v>
      </c>
      <c r="I762" s="5">
        <v>36241</v>
      </c>
      <c r="J762">
        <v>34</v>
      </c>
      <c r="K762">
        <v>35.19</v>
      </c>
      <c r="L762">
        <v>32.5</v>
      </c>
      <c r="M762">
        <v>33.25</v>
      </c>
      <c r="N762">
        <v>14741400</v>
      </c>
      <c r="O762">
        <v>8.08</v>
      </c>
      <c r="Q762" s="5">
        <v>36241</v>
      </c>
      <c r="R762">
        <v>130.06</v>
      </c>
      <c r="S762">
        <v>130.59</v>
      </c>
      <c r="T762">
        <v>125.62</v>
      </c>
      <c r="U762">
        <v>128.56</v>
      </c>
      <c r="V762">
        <v>6679500</v>
      </c>
      <c r="W762">
        <v>99.23</v>
      </c>
    </row>
    <row r="763" spans="1:23" x14ac:dyDescent="0.3">
      <c r="A763" s="5">
        <v>36234</v>
      </c>
      <c r="B763">
        <v>160.56</v>
      </c>
      <c r="C763">
        <v>174.13</v>
      </c>
      <c r="D763">
        <v>157.88</v>
      </c>
      <c r="E763">
        <v>171.19</v>
      </c>
      <c r="F763">
        <v>64458900</v>
      </c>
      <c r="G763">
        <v>31.75</v>
      </c>
      <c r="I763" s="5">
        <v>36234</v>
      </c>
      <c r="J763">
        <v>33.31</v>
      </c>
      <c r="K763">
        <v>36.06</v>
      </c>
      <c r="L763">
        <v>32.880000000000003</v>
      </c>
      <c r="M763">
        <v>33.5</v>
      </c>
      <c r="N763">
        <v>13452200</v>
      </c>
      <c r="O763">
        <v>8.15</v>
      </c>
      <c r="Q763" s="5">
        <v>36234</v>
      </c>
      <c r="R763">
        <v>129.94</v>
      </c>
      <c r="S763">
        <v>132.63</v>
      </c>
      <c r="T763">
        <v>129.5</v>
      </c>
      <c r="U763">
        <v>129.69</v>
      </c>
      <c r="V763">
        <v>4699800</v>
      </c>
      <c r="W763">
        <v>100.1</v>
      </c>
    </row>
    <row r="764" spans="1:23" x14ac:dyDescent="0.3">
      <c r="A764" s="5">
        <v>36227</v>
      </c>
      <c r="B764">
        <v>155.5</v>
      </c>
      <c r="C764">
        <v>164.75</v>
      </c>
      <c r="D764">
        <v>155</v>
      </c>
      <c r="E764">
        <v>160.19</v>
      </c>
      <c r="F764">
        <v>65262800</v>
      </c>
      <c r="G764">
        <v>29.71</v>
      </c>
      <c r="I764" s="5">
        <v>36227</v>
      </c>
      <c r="J764">
        <v>33.25</v>
      </c>
      <c r="K764">
        <v>34.69</v>
      </c>
      <c r="L764">
        <v>32</v>
      </c>
      <c r="M764">
        <v>33.19</v>
      </c>
      <c r="N764">
        <v>15454600</v>
      </c>
      <c r="O764">
        <v>8.07</v>
      </c>
      <c r="Q764" s="5">
        <v>36227</v>
      </c>
      <c r="R764">
        <v>128.28</v>
      </c>
      <c r="S764">
        <v>131.19</v>
      </c>
      <c r="T764">
        <v>127.25</v>
      </c>
      <c r="U764">
        <v>129.38</v>
      </c>
      <c r="V764">
        <v>5703100</v>
      </c>
      <c r="W764">
        <v>99.6</v>
      </c>
    </row>
    <row r="765" spans="1:23" x14ac:dyDescent="0.3">
      <c r="A765" s="5">
        <v>36220</v>
      </c>
      <c r="B765">
        <v>149.56</v>
      </c>
      <c r="C765">
        <v>155.38</v>
      </c>
      <c r="D765">
        <v>147.06</v>
      </c>
      <c r="E765">
        <v>154.94</v>
      </c>
      <c r="F765">
        <v>60539800</v>
      </c>
      <c r="G765">
        <v>28.73</v>
      </c>
      <c r="I765" s="5">
        <v>36220</v>
      </c>
      <c r="J765">
        <v>34.81</v>
      </c>
      <c r="K765">
        <v>35.31</v>
      </c>
      <c r="L765">
        <v>32.380000000000003</v>
      </c>
      <c r="M765">
        <v>33.19</v>
      </c>
      <c r="N765">
        <v>16444000</v>
      </c>
      <c r="O765">
        <v>8.07</v>
      </c>
      <c r="Q765" s="5">
        <v>36220</v>
      </c>
      <c r="R765">
        <v>123.66</v>
      </c>
      <c r="S765">
        <v>128.13</v>
      </c>
      <c r="T765">
        <v>121.78</v>
      </c>
      <c r="U765">
        <v>127.55</v>
      </c>
      <c r="V765">
        <v>8819900</v>
      </c>
      <c r="W765">
        <v>98.19</v>
      </c>
    </row>
    <row r="766" spans="1:23" x14ac:dyDescent="0.3">
      <c r="A766" s="5">
        <v>36213</v>
      </c>
      <c r="B766">
        <v>148.25</v>
      </c>
      <c r="C766">
        <v>159.38</v>
      </c>
      <c r="D766">
        <v>144.75</v>
      </c>
      <c r="E766">
        <v>150.13</v>
      </c>
      <c r="F766">
        <v>77081600</v>
      </c>
      <c r="G766">
        <v>27.84</v>
      </c>
      <c r="I766" s="5">
        <v>36213</v>
      </c>
      <c r="J766">
        <v>37.380000000000003</v>
      </c>
      <c r="K766">
        <v>39.56</v>
      </c>
      <c r="L766">
        <v>34.5</v>
      </c>
      <c r="M766">
        <v>34.81</v>
      </c>
      <c r="N766">
        <v>12625200</v>
      </c>
      <c r="O766">
        <v>8.4600000000000009</v>
      </c>
      <c r="Q766" s="5">
        <v>36213</v>
      </c>
      <c r="R766">
        <v>124.44</v>
      </c>
      <c r="S766">
        <v>128.84</v>
      </c>
      <c r="T766">
        <v>122.69</v>
      </c>
      <c r="U766">
        <v>123.56</v>
      </c>
      <c r="V766">
        <v>9398300</v>
      </c>
      <c r="W766">
        <v>95.12</v>
      </c>
    </row>
    <row r="767" spans="1:23" x14ac:dyDescent="0.3">
      <c r="A767" s="5">
        <v>36207</v>
      </c>
      <c r="B767">
        <v>159.75</v>
      </c>
      <c r="C767">
        <v>159.88</v>
      </c>
      <c r="D767">
        <v>143.97999999999999</v>
      </c>
      <c r="E767">
        <v>147.75</v>
      </c>
      <c r="F767">
        <v>91250800</v>
      </c>
      <c r="G767">
        <v>27.4</v>
      </c>
      <c r="I767" s="5">
        <v>36207</v>
      </c>
      <c r="J767">
        <v>38.880000000000003</v>
      </c>
      <c r="K767">
        <v>38.880000000000003</v>
      </c>
      <c r="L767">
        <v>35.56</v>
      </c>
      <c r="M767">
        <v>37.19</v>
      </c>
      <c r="N767">
        <v>13030000</v>
      </c>
      <c r="O767">
        <v>9.0399999999999991</v>
      </c>
      <c r="Q767" s="5">
        <v>36207</v>
      </c>
      <c r="R767">
        <v>124.75</v>
      </c>
      <c r="S767">
        <v>125.75</v>
      </c>
      <c r="T767">
        <v>122.22</v>
      </c>
      <c r="U767">
        <v>124.25</v>
      </c>
      <c r="V767">
        <v>7283600</v>
      </c>
      <c r="W767">
        <v>95.65</v>
      </c>
    </row>
    <row r="768" spans="1:23" x14ac:dyDescent="0.3">
      <c r="A768" s="5">
        <v>36199</v>
      </c>
      <c r="B768">
        <v>162.56</v>
      </c>
      <c r="C768">
        <v>166.75</v>
      </c>
      <c r="D768">
        <v>157.13</v>
      </c>
      <c r="E768">
        <v>157.75</v>
      </c>
      <c r="F768">
        <v>76830100</v>
      </c>
      <c r="G768">
        <v>29.26</v>
      </c>
      <c r="I768" s="5">
        <v>36199</v>
      </c>
      <c r="J768">
        <v>36.69</v>
      </c>
      <c r="K768">
        <v>39.75</v>
      </c>
      <c r="L768">
        <v>36</v>
      </c>
      <c r="M768">
        <v>37.69</v>
      </c>
      <c r="N768">
        <v>19488000</v>
      </c>
      <c r="O768">
        <v>9.16</v>
      </c>
      <c r="Q768" s="5">
        <v>36199</v>
      </c>
      <c r="R768">
        <v>125.09</v>
      </c>
      <c r="S768">
        <v>126.09</v>
      </c>
      <c r="T768">
        <v>121.33</v>
      </c>
      <c r="U768">
        <v>123.62</v>
      </c>
      <c r="V768">
        <v>8861800</v>
      </c>
      <c r="W768">
        <v>95.16</v>
      </c>
    </row>
    <row r="769" spans="1:23" x14ac:dyDescent="0.3">
      <c r="A769" s="5">
        <v>36192</v>
      </c>
      <c r="B769">
        <v>175.44</v>
      </c>
      <c r="C769">
        <v>175.94</v>
      </c>
      <c r="D769">
        <v>154.88</v>
      </c>
      <c r="E769">
        <v>160</v>
      </c>
      <c r="F769">
        <v>92908100</v>
      </c>
      <c r="G769">
        <v>29.67</v>
      </c>
      <c r="I769" s="5">
        <v>36192</v>
      </c>
      <c r="J769">
        <v>41.69</v>
      </c>
      <c r="K769">
        <v>41.94</v>
      </c>
      <c r="L769">
        <v>35.5</v>
      </c>
      <c r="M769">
        <v>36.31</v>
      </c>
      <c r="N769">
        <v>15477800</v>
      </c>
      <c r="O769">
        <v>8.83</v>
      </c>
      <c r="Q769" s="5">
        <v>36192</v>
      </c>
      <c r="R769">
        <v>128.69</v>
      </c>
      <c r="S769">
        <v>128.69</v>
      </c>
      <c r="T769">
        <v>123.22</v>
      </c>
      <c r="U769">
        <v>124.06</v>
      </c>
      <c r="V769">
        <v>8837800</v>
      </c>
      <c r="W769">
        <v>95.5</v>
      </c>
    </row>
    <row r="770" spans="1:23" x14ac:dyDescent="0.3">
      <c r="A770" s="5">
        <v>36185</v>
      </c>
      <c r="B770">
        <v>161.69</v>
      </c>
      <c r="C770">
        <v>175.13</v>
      </c>
      <c r="D770">
        <v>159.13</v>
      </c>
      <c r="E770">
        <v>175</v>
      </c>
      <c r="F770">
        <v>95947500</v>
      </c>
      <c r="G770">
        <v>32.46</v>
      </c>
      <c r="I770" s="5">
        <v>36185</v>
      </c>
      <c r="J770">
        <v>39.25</v>
      </c>
      <c r="K770">
        <v>41.56</v>
      </c>
      <c r="L770">
        <v>38.81</v>
      </c>
      <c r="M770">
        <v>41.19</v>
      </c>
      <c r="N770">
        <v>13503700</v>
      </c>
      <c r="O770">
        <v>10.01</v>
      </c>
      <c r="Q770" s="5">
        <v>36185</v>
      </c>
      <c r="R770">
        <v>123.28</v>
      </c>
      <c r="S770">
        <v>128.30000000000001</v>
      </c>
      <c r="T770">
        <v>121.91</v>
      </c>
      <c r="U770">
        <v>127.66</v>
      </c>
      <c r="V770">
        <v>6313000</v>
      </c>
      <c r="W770">
        <v>98.27</v>
      </c>
    </row>
    <row r="771" spans="1:23" x14ac:dyDescent="0.3">
      <c r="A771" s="5">
        <v>36179</v>
      </c>
      <c r="B771">
        <v>151.38</v>
      </c>
      <c r="C771">
        <v>167.75</v>
      </c>
      <c r="D771">
        <v>150.88</v>
      </c>
      <c r="E771">
        <v>156.25</v>
      </c>
      <c r="F771">
        <v>97615000</v>
      </c>
      <c r="G771">
        <v>28.98</v>
      </c>
      <c r="I771" s="5">
        <v>36179</v>
      </c>
      <c r="J771">
        <v>41.94</v>
      </c>
      <c r="K771">
        <v>42.31</v>
      </c>
      <c r="L771">
        <v>37.06</v>
      </c>
      <c r="M771">
        <v>38.75</v>
      </c>
      <c r="N771">
        <v>20184400</v>
      </c>
      <c r="O771">
        <v>9.42</v>
      </c>
      <c r="Q771" s="5">
        <v>36179</v>
      </c>
      <c r="R771">
        <v>125.3</v>
      </c>
      <c r="S771">
        <v>127.94</v>
      </c>
      <c r="T771">
        <v>121.78</v>
      </c>
      <c r="U771">
        <v>122.56</v>
      </c>
      <c r="V771">
        <v>6882300</v>
      </c>
      <c r="W771">
        <v>94.35</v>
      </c>
    </row>
    <row r="772" spans="1:23" x14ac:dyDescent="0.3">
      <c r="A772" s="5">
        <v>36171</v>
      </c>
      <c r="B772">
        <v>150.88</v>
      </c>
      <c r="C772">
        <v>150.94</v>
      </c>
      <c r="D772">
        <v>136</v>
      </c>
      <c r="E772">
        <v>149.75</v>
      </c>
      <c r="F772">
        <v>59654800</v>
      </c>
      <c r="G772">
        <v>27.77</v>
      </c>
      <c r="I772" s="5">
        <v>36171</v>
      </c>
      <c r="J772">
        <v>45.75</v>
      </c>
      <c r="K772">
        <v>47.31</v>
      </c>
      <c r="L772">
        <v>40</v>
      </c>
      <c r="M772">
        <v>41.31</v>
      </c>
      <c r="N772">
        <v>36864400</v>
      </c>
      <c r="O772">
        <v>10.039999999999999</v>
      </c>
      <c r="Q772" s="5">
        <v>36171</v>
      </c>
      <c r="R772">
        <v>127.69</v>
      </c>
      <c r="S772">
        <v>127.69</v>
      </c>
      <c r="T772">
        <v>120.37</v>
      </c>
      <c r="U772">
        <v>124.37</v>
      </c>
      <c r="V772">
        <v>9075200</v>
      </c>
      <c r="W772">
        <v>95.74</v>
      </c>
    </row>
    <row r="773" spans="1:23" x14ac:dyDescent="0.3">
      <c r="A773" s="5">
        <v>36164</v>
      </c>
      <c r="B773">
        <v>139.61000000000001</v>
      </c>
      <c r="C773">
        <v>152.5</v>
      </c>
      <c r="D773">
        <v>139.38</v>
      </c>
      <c r="E773">
        <v>149.88</v>
      </c>
      <c r="F773">
        <v>60809300</v>
      </c>
      <c r="G773">
        <v>27.8</v>
      </c>
      <c r="I773" s="5">
        <v>36164</v>
      </c>
      <c r="J773">
        <v>42.13</v>
      </c>
      <c r="K773">
        <v>46.88</v>
      </c>
      <c r="L773">
        <v>40</v>
      </c>
      <c r="M773">
        <v>45</v>
      </c>
      <c r="N773">
        <v>41575900</v>
      </c>
      <c r="O773">
        <v>10.94</v>
      </c>
      <c r="Q773" s="5">
        <v>36164</v>
      </c>
      <c r="R773">
        <v>123.37</v>
      </c>
      <c r="S773">
        <v>128.5</v>
      </c>
      <c r="T773">
        <v>121.72</v>
      </c>
      <c r="U773">
        <v>127.75</v>
      </c>
      <c r="V773">
        <v>7389600</v>
      </c>
      <c r="W773">
        <v>98.34</v>
      </c>
    </row>
    <row r="774" spans="1:23" x14ac:dyDescent="0.3">
      <c r="A774" s="5">
        <v>36157</v>
      </c>
      <c r="B774">
        <v>143</v>
      </c>
      <c r="C774">
        <v>143.63</v>
      </c>
      <c r="D774">
        <v>138</v>
      </c>
      <c r="E774">
        <v>138.69</v>
      </c>
      <c r="F774">
        <v>28016300</v>
      </c>
      <c r="G774">
        <v>25.72</v>
      </c>
      <c r="I774" s="5">
        <v>36157</v>
      </c>
      <c r="J774">
        <v>39</v>
      </c>
      <c r="K774">
        <v>41.5</v>
      </c>
      <c r="L774">
        <v>39</v>
      </c>
      <c r="M774">
        <v>40.94</v>
      </c>
      <c r="N774">
        <v>14496300</v>
      </c>
      <c r="O774">
        <v>9.9499999999999993</v>
      </c>
      <c r="Q774" s="5">
        <v>36157</v>
      </c>
      <c r="R774">
        <v>123.25</v>
      </c>
      <c r="S774">
        <v>124.75</v>
      </c>
      <c r="T774">
        <v>122</v>
      </c>
      <c r="U774">
        <v>123.31</v>
      </c>
      <c r="V774">
        <v>5435100</v>
      </c>
      <c r="W774">
        <v>94.92</v>
      </c>
    </row>
    <row r="775" spans="1:23" x14ac:dyDescent="0.3">
      <c r="A775" s="5">
        <v>36150</v>
      </c>
      <c r="B775">
        <v>138.63</v>
      </c>
      <c r="C775">
        <v>144</v>
      </c>
      <c r="D775">
        <v>137.38</v>
      </c>
      <c r="E775">
        <v>141.75</v>
      </c>
      <c r="F775">
        <v>34558600</v>
      </c>
      <c r="G775">
        <v>26.29</v>
      </c>
      <c r="I775" s="5">
        <v>36150</v>
      </c>
      <c r="J775">
        <v>35.380000000000003</v>
      </c>
      <c r="K775">
        <v>40.5</v>
      </c>
      <c r="L775">
        <v>34.25</v>
      </c>
      <c r="M775">
        <v>39.25</v>
      </c>
      <c r="N775">
        <v>26290000</v>
      </c>
      <c r="O775">
        <v>9.5399999999999991</v>
      </c>
      <c r="Q775" s="5">
        <v>36150</v>
      </c>
      <c r="R775">
        <v>119.25</v>
      </c>
      <c r="S775">
        <v>123.25</v>
      </c>
      <c r="T775">
        <v>119</v>
      </c>
      <c r="U775">
        <v>122.69</v>
      </c>
      <c r="V775">
        <v>5834900</v>
      </c>
      <c r="W775">
        <v>94.45</v>
      </c>
    </row>
    <row r="776" spans="1:23" x14ac:dyDescent="0.3">
      <c r="A776" s="5">
        <v>36143</v>
      </c>
      <c r="B776">
        <v>132.75</v>
      </c>
      <c r="C776">
        <v>138.25</v>
      </c>
      <c r="D776">
        <v>127.69</v>
      </c>
      <c r="E776">
        <v>137.81</v>
      </c>
      <c r="F776">
        <v>56486500</v>
      </c>
      <c r="G776">
        <v>25.56</v>
      </c>
      <c r="I776" s="5">
        <v>36143</v>
      </c>
      <c r="J776">
        <v>32.880000000000003</v>
      </c>
      <c r="K776">
        <v>35.380000000000003</v>
      </c>
      <c r="L776">
        <v>32.25</v>
      </c>
      <c r="M776">
        <v>35.19</v>
      </c>
      <c r="N776">
        <v>16171500</v>
      </c>
      <c r="O776">
        <v>8.56</v>
      </c>
      <c r="Q776" s="5">
        <v>36143</v>
      </c>
      <c r="R776">
        <v>116.16</v>
      </c>
      <c r="S776">
        <v>119.12</v>
      </c>
      <c r="T776">
        <v>113.75</v>
      </c>
      <c r="U776">
        <v>118.5</v>
      </c>
      <c r="V776">
        <v>7626000</v>
      </c>
      <c r="W776">
        <v>91.22</v>
      </c>
    </row>
    <row r="777" spans="1:23" x14ac:dyDescent="0.3">
      <c r="A777" s="5">
        <v>36136</v>
      </c>
      <c r="B777">
        <v>127.69</v>
      </c>
      <c r="C777">
        <v>134.69</v>
      </c>
      <c r="D777">
        <v>126.75</v>
      </c>
      <c r="E777">
        <v>134</v>
      </c>
      <c r="F777">
        <v>64184000</v>
      </c>
      <c r="G777">
        <v>24.85</v>
      </c>
      <c r="I777" s="5">
        <v>36136</v>
      </c>
      <c r="J777">
        <v>33.380000000000003</v>
      </c>
      <c r="K777">
        <v>34</v>
      </c>
      <c r="L777">
        <v>31.62</v>
      </c>
      <c r="M777">
        <v>33.75</v>
      </c>
      <c r="N777">
        <v>20872000</v>
      </c>
      <c r="O777">
        <v>8.2100000000000009</v>
      </c>
      <c r="Q777" s="5">
        <v>36136</v>
      </c>
      <c r="R777">
        <v>118.06</v>
      </c>
      <c r="S777">
        <v>119.75</v>
      </c>
      <c r="T777">
        <v>115.56</v>
      </c>
      <c r="U777">
        <v>117.12</v>
      </c>
      <c r="V777">
        <v>6777000</v>
      </c>
      <c r="W777">
        <v>89.89</v>
      </c>
    </row>
    <row r="778" spans="1:23" x14ac:dyDescent="0.3">
      <c r="A778" s="5">
        <v>36129</v>
      </c>
      <c r="B778">
        <v>129.38</v>
      </c>
      <c r="C778">
        <v>130.27000000000001</v>
      </c>
      <c r="D778">
        <v>120.12</v>
      </c>
      <c r="E778">
        <v>127.37</v>
      </c>
      <c r="F778">
        <v>63753800</v>
      </c>
      <c r="G778">
        <v>23.62</v>
      </c>
      <c r="I778" s="5">
        <v>36129</v>
      </c>
      <c r="J778">
        <v>34.56</v>
      </c>
      <c r="K778">
        <v>36.880000000000003</v>
      </c>
      <c r="L778">
        <v>31.62</v>
      </c>
      <c r="M778">
        <v>32.75</v>
      </c>
      <c r="N778">
        <v>26706000</v>
      </c>
      <c r="O778">
        <v>7.96</v>
      </c>
      <c r="Q778" s="5">
        <v>36129</v>
      </c>
      <c r="R778">
        <v>119.02</v>
      </c>
      <c r="S778">
        <v>119.37</v>
      </c>
      <c r="T778">
        <v>115.09</v>
      </c>
      <c r="U778">
        <v>118.37</v>
      </c>
      <c r="V778">
        <v>9527200</v>
      </c>
      <c r="W778">
        <v>90.85</v>
      </c>
    </row>
    <row r="779" spans="1:23" x14ac:dyDescent="0.3">
      <c r="A779" s="5">
        <v>36122</v>
      </c>
      <c r="B779">
        <v>112.5</v>
      </c>
      <c r="C779">
        <v>128.13</v>
      </c>
      <c r="D779">
        <v>112.5</v>
      </c>
      <c r="E779">
        <v>128.06</v>
      </c>
      <c r="F779">
        <v>69928700</v>
      </c>
      <c r="G779">
        <v>23.75</v>
      </c>
      <c r="I779" s="5">
        <v>36122</v>
      </c>
      <c r="J779">
        <v>35.56</v>
      </c>
      <c r="K779">
        <v>36.81</v>
      </c>
      <c r="L779">
        <v>34.75</v>
      </c>
      <c r="M779">
        <v>35.06</v>
      </c>
      <c r="N779">
        <v>12103000</v>
      </c>
      <c r="O779">
        <v>8.52</v>
      </c>
      <c r="Q779" s="5">
        <v>36122</v>
      </c>
      <c r="R779">
        <v>117.47</v>
      </c>
      <c r="S779">
        <v>119.72</v>
      </c>
      <c r="T779">
        <v>117.16</v>
      </c>
      <c r="U779">
        <v>119.5</v>
      </c>
      <c r="V779">
        <v>5356600</v>
      </c>
      <c r="W779">
        <v>91.72</v>
      </c>
    </row>
    <row r="780" spans="1:23" x14ac:dyDescent="0.3">
      <c r="A780" s="5">
        <v>36115</v>
      </c>
      <c r="B780">
        <v>111.31</v>
      </c>
      <c r="C780">
        <v>113.75</v>
      </c>
      <c r="D780">
        <v>107.5</v>
      </c>
      <c r="E780">
        <v>113.62</v>
      </c>
      <c r="F780">
        <v>47336300</v>
      </c>
      <c r="G780">
        <v>21.07</v>
      </c>
      <c r="I780" s="5">
        <v>36115</v>
      </c>
      <c r="J780">
        <v>35.94</v>
      </c>
      <c r="K780">
        <v>37.19</v>
      </c>
      <c r="L780">
        <v>34.75</v>
      </c>
      <c r="M780">
        <v>35.31</v>
      </c>
      <c r="N780">
        <v>11940800</v>
      </c>
      <c r="O780">
        <v>8.59</v>
      </c>
      <c r="Q780" s="5">
        <v>36115</v>
      </c>
      <c r="R780">
        <v>114.22</v>
      </c>
      <c r="S780">
        <v>116.75</v>
      </c>
      <c r="T780">
        <v>112.89</v>
      </c>
      <c r="U780">
        <v>116.62</v>
      </c>
      <c r="V780">
        <v>6092300</v>
      </c>
      <c r="W780">
        <v>89.51</v>
      </c>
    </row>
    <row r="781" spans="1:23" x14ac:dyDescent="0.3">
      <c r="A781" s="5">
        <v>36108</v>
      </c>
      <c r="B781">
        <v>109.19</v>
      </c>
      <c r="C781">
        <v>114.75</v>
      </c>
      <c r="D781">
        <v>108.37</v>
      </c>
      <c r="E781">
        <v>110</v>
      </c>
      <c r="F781">
        <v>54365400</v>
      </c>
      <c r="G781">
        <v>20.399999999999999</v>
      </c>
      <c r="I781" s="5">
        <v>36108</v>
      </c>
      <c r="J781">
        <v>37.69</v>
      </c>
      <c r="K781">
        <v>38.130000000000003</v>
      </c>
      <c r="L781">
        <v>32.75</v>
      </c>
      <c r="M781">
        <v>35.69</v>
      </c>
      <c r="N781">
        <v>27731200</v>
      </c>
      <c r="O781">
        <v>8.68</v>
      </c>
      <c r="Q781" s="5">
        <v>36108</v>
      </c>
      <c r="R781">
        <v>113.94</v>
      </c>
      <c r="S781">
        <v>114.25</v>
      </c>
      <c r="T781">
        <v>111.69</v>
      </c>
      <c r="U781">
        <v>113.22</v>
      </c>
      <c r="V781">
        <v>8421600</v>
      </c>
      <c r="W781">
        <v>86.9</v>
      </c>
    </row>
    <row r="782" spans="1:23" x14ac:dyDescent="0.3">
      <c r="A782" s="5">
        <v>36101</v>
      </c>
      <c r="B782">
        <v>106.37</v>
      </c>
      <c r="C782">
        <v>109.75</v>
      </c>
      <c r="D782">
        <v>104.75</v>
      </c>
      <c r="E782">
        <v>109.31</v>
      </c>
      <c r="F782">
        <v>60716600</v>
      </c>
      <c r="G782">
        <v>20.27</v>
      </c>
      <c r="I782" s="5">
        <v>36101</v>
      </c>
      <c r="J782">
        <v>37.5</v>
      </c>
      <c r="K782">
        <v>39.380000000000003</v>
      </c>
      <c r="L782">
        <v>37.25</v>
      </c>
      <c r="M782">
        <v>38.06</v>
      </c>
      <c r="N782">
        <v>18988600</v>
      </c>
      <c r="O782">
        <v>9.25</v>
      </c>
      <c r="Q782" s="5">
        <v>36101</v>
      </c>
      <c r="R782">
        <v>110.81</v>
      </c>
      <c r="S782">
        <v>114.56</v>
      </c>
      <c r="T782">
        <v>110.19</v>
      </c>
      <c r="U782">
        <v>114.12</v>
      </c>
      <c r="V782">
        <v>6733400</v>
      </c>
      <c r="W782">
        <v>87.59</v>
      </c>
    </row>
    <row r="783" spans="1:23" x14ac:dyDescent="0.3">
      <c r="A783" s="5">
        <v>36094</v>
      </c>
      <c r="B783">
        <v>106.81</v>
      </c>
      <c r="C783">
        <v>108.19</v>
      </c>
      <c r="D783">
        <v>104.87</v>
      </c>
      <c r="E783">
        <v>105.87</v>
      </c>
      <c r="F783">
        <v>58729400</v>
      </c>
      <c r="G783">
        <v>19.63</v>
      </c>
      <c r="I783" s="5">
        <v>36094</v>
      </c>
      <c r="J783">
        <v>36.06</v>
      </c>
      <c r="K783">
        <v>38.94</v>
      </c>
      <c r="L783">
        <v>35.06</v>
      </c>
      <c r="M783">
        <v>37.130000000000003</v>
      </c>
      <c r="N783">
        <v>14586400</v>
      </c>
      <c r="O783">
        <v>9.0299999999999994</v>
      </c>
      <c r="Q783" s="5">
        <v>36094</v>
      </c>
      <c r="R783">
        <v>107.72</v>
      </c>
      <c r="S783">
        <v>110.91</v>
      </c>
      <c r="T783">
        <v>106.03</v>
      </c>
      <c r="U783">
        <v>110</v>
      </c>
      <c r="V783">
        <v>8215400</v>
      </c>
      <c r="W783">
        <v>84.43</v>
      </c>
    </row>
    <row r="784" spans="1:23" x14ac:dyDescent="0.3">
      <c r="A784" s="5">
        <v>36087</v>
      </c>
      <c r="B784">
        <v>104.12</v>
      </c>
      <c r="C784">
        <v>110.12</v>
      </c>
      <c r="D784">
        <v>99.62</v>
      </c>
      <c r="E784">
        <v>106.37</v>
      </c>
      <c r="F784">
        <v>84343200</v>
      </c>
      <c r="G784">
        <v>19.73</v>
      </c>
      <c r="I784" s="5">
        <v>36087</v>
      </c>
      <c r="J784">
        <v>36.69</v>
      </c>
      <c r="K784">
        <v>38.19</v>
      </c>
      <c r="L784">
        <v>35.130000000000003</v>
      </c>
      <c r="M784">
        <v>35.5</v>
      </c>
      <c r="N784">
        <v>14024900</v>
      </c>
      <c r="O784">
        <v>8.6300000000000008</v>
      </c>
      <c r="Q784" s="5">
        <v>36087</v>
      </c>
      <c r="R784">
        <v>105.69</v>
      </c>
      <c r="S784">
        <v>108.8</v>
      </c>
      <c r="T784">
        <v>105.5</v>
      </c>
      <c r="U784">
        <v>106.84</v>
      </c>
      <c r="V784">
        <v>9244100</v>
      </c>
      <c r="W784">
        <v>82</v>
      </c>
    </row>
    <row r="785" spans="1:23" x14ac:dyDescent="0.3">
      <c r="A785" s="5">
        <v>36080</v>
      </c>
      <c r="B785">
        <v>99.25</v>
      </c>
      <c r="C785">
        <v>106.5</v>
      </c>
      <c r="D785">
        <v>95.75</v>
      </c>
      <c r="E785">
        <v>105.06</v>
      </c>
      <c r="F785">
        <v>59355000</v>
      </c>
      <c r="G785">
        <v>19.48</v>
      </c>
      <c r="I785" s="5">
        <v>36080</v>
      </c>
      <c r="J785">
        <v>37.5</v>
      </c>
      <c r="K785">
        <v>41.31</v>
      </c>
      <c r="L785">
        <v>35.5</v>
      </c>
      <c r="M785">
        <v>36.69</v>
      </c>
      <c r="N785">
        <v>37875500</v>
      </c>
      <c r="O785">
        <v>8.92</v>
      </c>
      <c r="Q785" s="5">
        <v>36080</v>
      </c>
      <c r="R785">
        <v>100.62</v>
      </c>
      <c r="S785">
        <v>107.25</v>
      </c>
      <c r="T785">
        <v>98.75</v>
      </c>
      <c r="U785">
        <v>106</v>
      </c>
      <c r="V785">
        <v>12211400</v>
      </c>
      <c r="W785">
        <v>81.36</v>
      </c>
    </row>
    <row r="786" spans="1:23" x14ac:dyDescent="0.3">
      <c r="A786" s="5">
        <v>36073</v>
      </c>
      <c r="B786">
        <v>102.5</v>
      </c>
      <c r="C786">
        <v>103.62</v>
      </c>
      <c r="D786">
        <v>87.75</v>
      </c>
      <c r="E786">
        <v>96.87</v>
      </c>
      <c r="F786">
        <v>99915700</v>
      </c>
      <c r="G786">
        <v>17.97</v>
      </c>
      <c r="I786" s="5">
        <v>36073</v>
      </c>
      <c r="J786">
        <v>34</v>
      </c>
      <c r="K786">
        <v>35.25</v>
      </c>
      <c r="L786">
        <v>28.5</v>
      </c>
      <c r="M786">
        <v>35.130000000000003</v>
      </c>
      <c r="N786">
        <v>19886200</v>
      </c>
      <c r="O786">
        <v>8.5399999999999991</v>
      </c>
      <c r="Q786" s="5">
        <v>36073</v>
      </c>
      <c r="R786">
        <v>99.59</v>
      </c>
      <c r="S786">
        <v>101.28</v>
      </c>
      <c r="T786">
        <v>92.22</v>
      </c>
      <c r="U786">
        <v>98.53</v>
      </c>
      <c r="V786">
        <v>14622000</v>
      </c>
      <c r="W786">
        <v>75.63</v>
      </c>
    </row>
    <row r="787" spans="1:23" x14ac:dyDescent="0.3">
      <c r="A787" s="5">
        <v>36066</v>
      </c>
      <c r="B787">
        <v>113</v>
      </c>
      <c r="C787">
        <v>114.37</v>
      </c>
      <c r="D787">
        <v>101</v>
      </c>
      <c r="E787">
        <v>104.12</v>
      </c>
      <c r="F787">
        <v>52071200</v>
      </c>
      <c r="G787">
        <v>19.309999999999999</v>
      </c>
      <c r="I787" s="5">
        <v>36066</v>
      </c>
      <c r="J787">
        <v>39.75</v>
      </c>
      <c r="K787">
        <v>40.19</v>
      </c>
      <c r="L787">
        <v>34.130000000000003</v>
      </c>
      <c r="M787">
        <v>35.06</v>
      </c>
      <c r="N787">
        <v>12323700</v>
      </c>
      <c r="O787">
        <v>8.52</v>
      </c>
      <c r="Q787" s="5">
        <v>36066</v>
      </c>
      <c r="R787">
        <v>105.31</v>
      </c>
      <c r="S787">
        <v>106.31</v>
      </c>
      <c r="T787">
        <v>97.22</v>
      </c>
      <c r="U787">
        <v>100.72</v>
      </c>
      <c r="V787">
        <v>11012300</v>
      </c>
      <c r="W787">
        <v>77.31</v>
      </c>
    </row>
    <row r="788" spans="1:23" x14ac:dyDescent="0.3">
      <c r="A788" s="5">
        <v>36059</v>
      </c>
      <c r="B788">
        <v>102.5</v>
      </c>
      <c r="C788">
        <v>114.62</v>
      </c>
      <c r="D788">
        <v>102.37</v>
      </c>
      <c r="E788">
        <v>113.06</v>
      </c>
      <c r="F788">
        <v>53123500</v>
      </c>
      <c r="G788">
        <v>20.97</v>
      </c>
      <c r="I788" s="5">
        <v>36059</v>
      </c>
      <c r="J788">
        <v>35.69</v>
      </c>
      <c r="K788">
        <v>39.56</v>
      </c>
      <c r="L788">
        <v>35.31</v>
      </c>
      <c r="M788">
        <v>38.75</v>
      </c>
      <c r="N788">
        <v>11098500</v>
      </c>
      <c r="O788">
        <v>9.42</v>
      </c>
      <c r="Q788" s="5">
        <v>36059</v>
      </c>
      <c r="R788">
        <v>99.62</v>
      </c>
      <c r="S788">
        <v>107</v>
      </c>
      <c r="T788">
        <v>98.94</v>
      </c>
      <c r="U788">
        <v>104.25</v>
      </c>
      <c r="V788">
        <v>10234000</v>
      </c>
      <c r="W788">
        <v>80.02</v>
      </c>
    </row>
    <row r="789" spans="1:23" x14ac:dyDescent="0.3">
      <c r="A789" s="5">
        <v>36052</v>
      </c>
      <c r="B789">
        <v>104.94</v>
      </c>
      <c r="C789">
        <v>108.5</v>
      </c>
      <c r="D789">
        <v>104.31</v>
      </c>
      <c r="E789">
        <v>105.37</v>
      </c>
      <c r="F789">
        <v>45976200</v>
      </c>
      <c r="G789">
        <v>19.54</v>
      </c>
      <c r="I789" s="5">
        <v>36052</v>
      </c>
      <c r="J789">
        <v>38.25</v>
      </c>
      <c r="K789">
        <v>38.81</v>
      </c>
      <c r="L789">
        <v>35.56</v>
      </c>
      <c r="M789">
        <v>36.75</v>
      </c>
      <c r="N789">
        <v>10822000</v>
      </c>
      <c r="O789">
        <v>8.94</v>
      </c>
      <c r="Q789" s="5">
        <v>36052</v>
      </c>
      <c r="R789">
        <v>102.87</v>
      </c>
      <c r="S789">
        <v>105.25</v>
      </c>
      <c r="T789">
        <v>101.09</v>
      </c>
      <c r="U789">
        <v>102.09</v>
      </c>
      <c r="V789">
        <v>10002800</v>
      </c>
      <c r="W789">
        <v>78.36</v>
      </c>
    </row>
    <row r="790" spans="1:23" x14ac:dyDescent="0.3">
      <c r="A790" s="5">
        <v>36046</v>
      </c>
      <c r="B790">
        <v>100</v>
      </c>
      <c r="C790">
        <v>104.62</v>
      </c>
      <c r="D790">
        <v>98.69</v>
      </c>
      <c r="E790">
        <v>104.25</v>
      </c>
      <c r="F790">
        <v>61463400</v>
      </c>
      <c r="G790">
        <v>19.329999999999998</v>
      </c>
      <c r="I790" s="5">
        <v>36046</v>
      </c>
      <c r="J790">
        <v>38</v>
      </c>
      <c r="K790">
        <v>39.630000000000003</v>
      </c>
      <c r="L790">
        <v>35.75</v>
      </c>
      <c r="M790">
        <v>37.630000000000003</v>
      </c>
      <c r="N790">
        <v>14625900</v>
      </c>
      <c r="O790">
        <v>9.15</v>
      </c>
      <c r="Q790" s="5">
        <v>36046</v>
      </c>
      <c r="R790">
        <v>100.87</v>
      </c>
      <c r="S790">
        <v>103.12</v>
      </c>
      <c r="T790">
        <v>96.81</v>
      </c>
      <c r="U790">
        <v>101.69</v>
      </c>
      <c r="V790">
        <v>16781300</v>
      </c>
      <c r="W790">
        <v>77.78</v>
      </c>
    </row>
    <row r="791" spans="1:23" x14ac:dyDescent="0.3">
      <c r="A791" s="5">
        <v>36038</v>
      </c>
      <c r="B791">
        <v>104.87</v>
      </c>
      <c r="C791">
        <v>106.5</v>
      </c>
      <c r="D791">
        <v>94.5</v>
      </c>
      <c r="E791">
        <v>96.62</v>
      </c>
      <c r="F791">
        <v>90927600</v>
      </c>
      <c r="G791">
        <v>17.920000000000002</v>
      </c>
      <c r="I791" s="5">
        <v>36038</v>
      </c>
      <c r="J791">
        <v>34.75</v>
      </c>
      <c r="K791">
        <v>37.380000000000003</v>
      </c>
      <c r="L791">
        <v>30.62</v>
      </c>
      <c r="M791">
        <v>35.130000000000003</v>
      </c>
      <c r="N791">
        <v>24068200</v>
      </c>
      <c r="O791">
        <v>8.5399999999999991</v>
      </c>
      <c r="Q791" s="5">
        <v>36038</v>
      </c>
      <c r="R791">
        <v>103.75</v>
      </c>
      <c r="S791">
        <v>104.02</v>
      </c>
      <c r="T791">
        <v>93.62</v>
      </c>
      <c r="U791">
        <v>97.75</v>
      </c>
      <c r="V791">
        <v>19249900</v>
      </c>
      <c r="W791">
        <v>74.77</v>
      </c>
    </row>
    <row r="792" spans="1:23" x14ac:dyDescent="0.3">
      <c r="A792" s="5">
        <v>36031</v>
      </c>
      <c r="B792">
        <v>110.31</v>
      </c>
      <c r="C792">
        <v>113.75</v>
      </c>
      <c r="D792">
        <v>104.75</v>
      </c>
      <c r="E792">
        <v>105.25</v>
      </c>
      <c r="F792">
        <v>55350800</v>
      </c>
      <c r="G792">
        <v>19.52</v>
      </c>
      <c r="I792" s="5">
        <v>36031</v>
      </c>
      <c r="J792">
        <v>43.44</v>
      </c>
      <c r="K792">
        <v>43.5</v>
      </c>
      <c r="L792">
        <v>34.130000000000003</v>
      </c>
      <c r="M792">
        <v>34.19</v>
      </c>
      <c r="N792">
        <v>25434800</v>
      </c>
      <c r="O792">
        <v>8.31</v>
      </c>
      <c r="Q792" s="5">
        <v>36031</v>
      </c>
      <c r="R792">
        <v>109.25</v>
      </c>
      <c r="S792">
        <v>111.25</v>
      </c>
      <c r="T792">
        <v>102.16</v>
      </c>
      <c r="U792">
        <v>103.37</v>
      </c>
      <c r="V792">
        <v>14970600</v>
      </c>
      <c r="W792">
        <v>79.069999999999993</v>
      </c>
    </row>
    <row r="793" spans="1:23" x14ac:dyDescent="0.3">
      <c r="A793" s="5">
        <v>36024</v>
      </c>
      <c r="B793">
        <v>103.5</v>
      </c>
      <c r="C793">
        <v>112.75</v>
      </c>
      <c r="D793">
        <v>103</v>
      </c>
      <c r="E793">
        <v>110.62</v>
      </c>
      <c r="F793">
        <v>57973600</v>
      </c>
      <c r="G793">
        <v>20.52</v>
      </c>
      <c r="I793" s="5">
        <v>36024</v>
      </c>
      <c r="J793">
        <v>41</v>
      </c>
      <c r="K793">
        <v>43.75</v>
      </c>
      <c r="L793">
        <v>39</v>
      </c>
      <c r="M793">
        <v>43</v>
      </c>
      <c r="N793">
        <v>23068100</v>
      </c>
      <c r="O793">
        <v>10.45</v>
      </c>
      <c r="Q793" s="5">
        <v>36024</v>
      </c>
      <c r="R793">
        <v>106</v>
      </c>
      <c r="S793">
        <v>111.09</v>
      </c>
      <c r="T793">
        <v>105.5</v>
      </c>
      <c r="U793">
        <v>108.56</v>
      </c>
      <c r="V793">
        <v>9848100</v>
      </c>
      <c r="W793">
        <v>83.04</v>
      </c>
    </row>
    <row r="794" spans="1:23" x14ac:dyDescent="0.3">
      <c r="A794" s="5">
        <v>36017</v>
      </c>
      <c r="B794">
        <v>105.81</v>
      </c>
      <c r="C794">
        <v>106.31</v>
      </c>
      <c r="D794">
        <v>102</v>
      </c>
      <c r="E794">
        <v>104.25</v>
      </c>
      <c r="F794">
        <v>48451800</v>
      </c>
      <c r="G794">
        <v>19.329999999999998</v>
      </c>
      <c r="I794" s="5">
        <v>36017</v>
      </c>
      <c r="J794">
        <v>36.31</v>
      </c>
      <c r="K794">
        <v>41</v>
      </c>
      <c r="L794">
        <v>36.25</v>
      </c>
      <c r="M794">
        <v>40.5</v>
      </c>
      <c r="N794">
        <v>27011300</v>
      </c>
      <c r="O794">
        <v>9.85</v>
      </c>
      <c r="Q794" s="5">
        <v>36017</v>
      </c>
      <c r="R794">
        <v>108.75</v>
      </c>
      <c r="S794">
        <v>109.66</v>
      </c>
      <c r="T794">
        <v>105.5</v>
      </c>
      <c r="U794">
        <v>106.12</v>
      </c>
      <c r="V794">
        <v>9884100</v>
      </c>
      <c r="W794">
        <v>81.17</v>
      </c>
    </row>
    <row r="795" spans="1:23" x14ac:dyDescent="0.3">
      <c r="A795" s="5">
        <v>36010</v>
      </c>
      <c r="B795">
        <v>109.12</v>
      </c>
      <c r="C795">
        <v>110.87</v>
      </c>
      <c r="D795">
        <v>101.5</v>
      </c>
      <c r="E795">
        <v>105.87</v>
      </c>
      <c r="F795">
        <v>81693500</v>
      </c>
      <c r="G795">
        <v>19.63</v>
      </c>
      <c r="I795" s="5">
        <v>36010</v>
      </c>
      <c r="J795">
        <v>34.25</v>
      </c>
      <c r="K795">
        <v>37.380000000000003</v>
      </c>
      <c r="L795">
        <v>33.25</v>
      </c>
      <c r="M795">
        <v>36.5</v>
      </c>
      <c r="N795">
        <v>12768900</v>
      </c>
      <c r="O795">
        <v>8.8699999999999992</v>
      </c>
      <c r="Q795" s="5">
        <v>36010</v>
      </c>
      <c r="R795">
        <v>111.78</v>
      </c>
      <c r="S795">
        <v>112.42</v>
      </c>
      <c r="T795">
        <v>105.59</v>
      </c>
      <c r="U795">
        <v>109.12</v>
      </c>
      <c r="V795">
        <v>14492900</v>
      </c>
      <c r="W795">
        <v>83.47</v>
      </c>
    </row>
    <row r="796" spans="1:23" x14ac:dyDescent="0.3">
      <c r="A796" s="5">
        <v>36003</v>
      </c>
      <c r="B796">
        <v>113.12</v>
      </c>
      <c r="C796">
        <v>116.87</v>
      </c>
      <c r="D796">
        <v>109.94</v>
      </c>
      <c r="E796">
        <v>109.94</v>
      </c>
      <c r="F796">
        <v>64713200</v>
      </c>
      <c r="G796">
        <v>20.39</v>
      </c>
      <c r="I796" s="5">
        <v>36003</v>
      </c>
      <c r="J796">
        <v>34.25</v>
      </c>
      <c r="K796">
        <v>36.75</v>
      </c>
      <c r="L796">
        <v>33</v>
      </c>
      <c r="M796">
        <v>34.630000000000003</v>
      </c>
      <c r="N796">
        <v>10243900</v>
      </c>
      <c r="O796">
        <v>8.42</v>
      </c>
      <c r="Q796" s="5">
        <v>36003</v>
      </c>
      <c r="R796">
        <v>113.62</v>
      </c>
      <c r="S796">
        <v>115</v>
      </c>
      <c r="T796">
        <v>111.31</v>
      </c>
      <c r="U796">
        <v>111.78</v>
      </c>
      <c r="V796">
        <v>9051500</v>
      </c>
      <c r="W796">
        <v>85.5</v>
      </c>
    </row>
    <row r="797" spans="1:23" x14ac:dyDescent="0.3">
      <c r="A797" s="5">
        <v>35996</v>
      </c>
      <c r="B797">
        <v>118.19</v>
      </c>
      <c r="C797">
        <v>119.5</v>
      </c>
      <c r="D797">
        <v>111.87</v>
      </c>
      <c r="E797">
        <v>113.81</v>
      </c>
      <c r="F797">
        <v>60690000</v>
      </c>
      <c r="G797">
        <v>21.11</v>
      </c>
      <c r="I797" s="5">
        <v>35996</v>
      </c>
      <c r="J797">
        <v>36.56</v>
      </c>
      <c r="K797">
        <v>37</v>
      </c>
      <c r="L797">
        <v>33.81</v>
      </c>
      <c r="M797">
        <v>34.69</v>
      </c>
      <c r="N797">
        <v>10855000</v>
      </c>
      <c r="O797">
        <v>8.43</v>
      </c>
      <c r="Q797" s="5">
        <v>35996</v>
      </c>
      <c r="R797">
        <v>118.75</v>
      </c>
      <c r="S797">
        <v>119.23</v>
      </c>
      <c r="T797">
        <v>112.87</v>
      </c>
      <c r="U797">
        <v>114.09</v>
      </c>
      <c r="V797">
        <v>8985100</v>
      </c>
      <c r="W797">
        <v>87.27</v>
      </c>
    </row>
    <row r="798" spans="1:23" x14ac:dyDescent="0.3">
      <c r="A798" s="5">
        <v>35989</v>
      </c>
      <c r="B798">
        <v>114.12</v>
      </c>
      <c r="C798">
        <v>119.62</v>
      </c>
      <c r="D798">
        <v>113.62</v>
      </c>
      <c r="E798">
        <v>117.94</v>
      </c>
      <c r="F798">
        <v>64623800</v>
      </c>
      <c r="G798">
        <v>21.87</v>
      </c>
      <c r="I798" s="5">
        <v>35989</v>
      </c>
      <c r="J798">
        <v>31.94</v>
      </c>
      <c r="K798">
        <v>38.130000000000003</v>
      </c>
      <c r="L798">
        <v>31.87</v>
      </c>
      <c r="M798">
        <v>36.880000000000003</v>
      </c>
      <c r="N798">
        <v>36082300</v>
      </c>
      <c r="O798">
        <v>8.9700000000000006</v>
      </c>
      <c r="Q798" s="5">
        <v>35989</v>
      </c>
      <c r="R798">
        <v>116.56</v>
      </c>
      <c r="S798">
        <v>119</v>
      </c>
      <c r="T798">
        <v>116.06</v>
      </c>
      <c r="U798">
        <v>118.56</v>
      </c>
      <c r="V798">
        <v>5674200</v>
      </c>
      <c r="W798">
        <v>90.69</v>
      </c>
    </row>
    <row r="799" spans="1:23" x14ac:dyDescent="0.3">
      <c r="A799" s="5">
        <v>35982</v>
      </c>
      <c r="B799">
        <v>106.87</v>
      </c>
      <c r="C799">
        <v>113.25</v>
      </c>
      <c r="D799">
        <v>105.37</v>
      </c>
      <c r="E799">
        <v>113.19</v>
      </c>
      <c r="F799">
        <v>39674100</v>
      </c>
      <c r="G799">
        <v>20.99</v>
      </c>
      <c r="I799" s="5">
        <v>35982</v>
      </c>
      <c r="J799">
        <v>29.5</v>
      </c>
      <c r="K799">
        <v>33.630000000000003</v>
      </c>
      <c r="L799">
        <v>29.12</v>
      </c>
      <c r="M799">
        <v>32.06</v>
      </c>
      <c r="N799">
        <v>16546500</v>
      </c>
      <c r="O799">
        <v>7.8</v>
      </c>
      <c r="Q799" s="5">
        <v>35982</v>
      </c>
      <c r="R799">
        <v>114.78</v>
      </c>
      <c r="S799">
        <v>116.94</v>
      </c>
      <c r="T799">
        <v>114.56</v>
      </c>
      <c r="U799">
        <v>116.47</v>
      </c>
      <c r="V799">
        <v>5946400</v>
      </c>
      <c r="W799">
        <v>89.09</v>
      </c>
    </row>
    <row r="800" spans="1:23" x14ac:dyDescent="0.3">
      <c r="A800" s="5">
        <v>35975</v>
      </c>
      <c r="B800">
        <v>105.5</v>
      </c>
      <c r="C800">
        <v>110.12</v>
      </c>
      <c r="D800">
        <v>104.62</v>
      </c>
      <c r="E800">
        <v>107.25</v>
      </c>
      <c r="F800">
        <v>55926900</v>
      </c>
      <c r="G800">
        <v>19.89</v>
      </c>
      <c r="I800" s="5">
        <v>35975</v>
      </c>
      <c r="J800">
        <v>28.25</v>
      </c>
      <c r="K800">
        <v>30.06</v>
      </c>
      <c r="L800">
        <v>28.06</v>
      </c>
      <c r="M800">
        <v>29</v>
      </c>
      <c r="N800">
        <v>8126100</v>
      </c>
      <c r="O800">
        <v>7.05</v>
      </c>
      <c r="Q800" s="5">
        <v>35975</v>
      </c>
      <c r="R800">
        <v>114.25</v>
      </c>
      <c r="S800">
        <v>114.94</v>
      </c>
      <c r="T800">
        <v>113.06</v>
      </c>
      <c r="U800">
        <v>114.84</v>
      </c>
      <c r="V800">
        <v>4307900</v>
      </c>
      <c r="W800">
        <v>87.84</v>
      </c>
    </row>
    <row r="801" spans="1:23" x14ac:dyDescent="0.3">
      <c r="A801" s="5">
        <v>35968</v>
      </c>
      <c r="B801">
        <v>94.75</v>
      </c>
      <c r="C801">
        <v>106.87</v>
      </c>
      <c r="D801">
        <v>93.69</v>
      </c>
      <c r="E801">
        <v>104.44</v>
      </c>
      <c r="F801">
        <v>84803900</v>
      </c>
      <c r="G801">
        <v>19.37</v>
      </c>
      <c r="I801" s="5">
        <v>35968</v>
      </c>
      <c r="J801">
        <v>27</v>
      </c>
      <c r="K801">
        <v>28.81</v>
      </c>
      <c r="L801">
        <v>26.75</v>
      </c>
      <c r="M801">
        <v>28.19</v>
      </c>
      <c r="N801">
        <v>6737200</v>
      </c>
      <c r="O801">
        <v>6.85</v>
      </c>
      <c r="Q801" s="5">
        <v>35968</v>
      </c>
      <c r="R801">
        <v>110.25</v>
      </c>
      <c r="S801">
        <v>114.44</v>
      </c>
      <c r="T801">
        <v>110.06</v>
      </c>
      <c r="U801">
        <v>113.69</v>
      </c>
      <c r="V801">
        <v>5884500</v>
      </c>
      <c r="W801">
        <v>86.96</v>
      </c>
    </row>
    <row r="802" spans="1:23" x14ac:dyDescent="0.3">
      <c r="A802" s="5">
        <v>35961</v>
      </c>
      <c r="B802">
        <v>84.69</v>
      </c>
      <c r="C802">
        <v>94.75</v>
      </c>
      <c r="D802">
        <v>84.56</v>
      </c>
      <c r="E802">
        <v>94.69</v>
      </c>
      <c r="F802">
        <v>62117400</v>
      </c>
      <c r="G802">
        <v>17.559999999999999</v>
      </c>
      <c r="I802" s="5">
        <v>35961</v>
      </c>
      <c r="J802">
        <v>27.25</v>
      </c>
      <c r="K802">
        <v>28.56</v>
      </c>
      <c r="L802">
        <v>26.75</v>
      </c>
      <c r="M802">
        <v>27.06</v>
      </c>
      <c r="N802">
        <v>5087600</v>
      </c>
      <c r="O802">
        <v>6.58</v>
      </c>
      <c r="Q802" s="5">
        <v>35961</v>
      </c>
      <c r="R802">
        <v>108.81</v>
      </c>
      <c r="S802">
        <v>111.78</v>
      </c>
      <c r="T802">
        <v>107.5</v>
      </c>
      <c r="U802">
        <v>110.06</v>
      </c>
      <c r="V802">
        <v>7431400</v>
      </c>
      <c r="W802">
        <v>84.19</v>
      </c>
    </row>
    <row r="803" spans="1:23" x14ac:dyDescent="0.3">
      <c r="A803" s="5">
        <v>35954</v>
      </c>
      <c r="B803">
        <v>85.62</v>
      </c>
      <c r="C803">
        <v>88.37</v>
      </c>
      <c r="D803">
        <v>84</v>
      </c>
      <c r="E803">
        <v>85.75</v>
      </c>
      <c r="F803">
        <v>34092400</v>
      </c>
      <c r="G803">
        <v>15.9</v>
      </c>
      <c r="I803" s="5">
        <v>35954</v>
      </c>
      <c r="J803">
        <v>27</v>
      </c>
      <c r="K803">
        <v>29</v>
      </c>
      <c r="L803">
        <v>26.81</v>
      </c>
      <c r="M803">
        <v>28.12</v>
      </c>
      <c r="N803">
        <v>7408700</v>
      </c>
      <c r="O803">
        <v>6.84</v>
      </c>
      <c r="Q803" s="5">
        <v>35954</v>
      </c>
      <c r="R803">
        <v>111.94</v>
      </c>
      <c r="S803">
        <v>113.06</v>
      </c>
      <c r="T803">
        <v>108.25</v>
      </c>
      <c r="U803">
        <v>110.44</v>
      </c>
      <c r="V803">
        <v>6181500</v>
      </c>
      <c r="W803">
        <v>84.21</v>
      </c>
    </row>
    <row r="804" spans="1:23" x14ac:dyDescent="0.3">
      <c r="A804" s="5">
        <v>35947</v>
      </c>
      <c r="B804">
        <v>83.87</v>
      </c>
      <c r="C804">
        <v>86.5</v>
      </c>
      <c r="D804">
        <v>83.12</v>
      </c>
      <c r="E804">
        <v>86.25</v>
      </c>
      <c r="F804">
        <v>37033500</v>
      </c>
      <c r="G804">
        <v>16</v>
      </c>
      <c r="I804" s="5">
        <v>35947</v>
      </c>
      <c r="J804">
        <v>26.5</v>
      </c>
      <c r="K804">
        <v>27.62</v>
      </c>
      <c r="L804">
        <v>25.62</v>
      </c>
      <c r="M804">
        <v>26.87</v>
      </c>
      <c r="N804">
        <v>6604400</v>
      </c>
      <c r="O804">
        <v>6.53</v>
      </c>
      <c r="Q804" s="5">
        <v>35947</v>
      </c>
      <c r="R804">
        <v>108.97</v>
      </c>
      <c r="S804">
        <v>112</v>
      </c>
      <c r="T804">
        <v>107.87</v>
      </c>
      <c r="U804">
        <v>112</v>
      </c>
      <c r="V804">
        <v>6853500</v>
      </c>
      <c r="W804">
        <v>85.4</v>
      </c>
    </row>
    <row r="805" spans="1:23" x14ac:dyDescent="0.3">
      <c r="A805" s="5">
        <v>35941</v>
      </c>
      <c r="B805">
        <v>85.31</v>
      </c>
      <c r="C805">
        <v>86.5</v>
      </c>
      <c r="D805">
        <v>82.87</v>
      </c>
      <c r="E805">
        <v>84.81</v>
      </c>
      <c r="F805">
        <v>41971500</v>
      </c>
      <c r="G805">
        <v>15.73</v>
      </c>
      <c r="I805" s="5">
        <v>35941</v>
      </c>
      <c r="J805">
        <v>28.06</v>
      </c>
      <c r="K805">
        <v>28.25</v>
      </c>
      <c r="L805">
        <v>25.62</v>
      </c>
      <c r="M805">
        <v>26.62</v>
      </c>
      <c r="N805">
        <v>10699900</v>
      </c>
      <c r="O805">
        <v>6.47</v>
      </c>
      <c r="Q805" s="5">
        <v>35941</v>
      </c>
      <c r="R805">
        <v>112.09</v>
      </c>
      <c r="S805">
        <v>112.09</v>
      </c>
      <c r="T805">
        <v>107.58</v>
      </c>
      <c r="U805">
        <v>109.03</v>
      </c>
      <c r="V805">
        <v>6695500</v>
      </c>
      <c r="W805">
        <v>83.14</v>
      </c>
    </row>
    <row r="806" spans="1:23" x14ac:dyDescent="0.3">
      <c r="A806" s="5">
        <v>35933</v>
      </c>
      <c r="B806">
        <v>84.5</v>
      </c>
      <c r="C806">
        <v>87.37</v>
      </c>
      <c r="D806">
        <v>84.5</v>
      </c>
      <c r="E806">
        <v>85.56</v>
      </c>
      <c r="F806">
        <v>48227600</v>
      </c>
      <c r="G806">
        <v>15.87</v>
      </c>
      <c r="I806" s="5">
        <v>35933</v>
      </c>
      <c r="J806">
        <v>29.37</v>
      </c>
      <c r="K806">
        <v>29.87</v>
      </c>
      <c r="L806">
        <v>27.31</v>
      </c>
      <c r="M806">
        <v>27.87</v>
      </c>
      <c r="N806">
        <v>7431600</v>
      </c>
      <c r="O806">
        <v>6.78</v>
      </c>
      <c r="Q806" s="5">
        <v>35933</v>
      </c>
      <c r="R806">
        <v>110.72</v>
      </c>
      <c r="S806">
        <v>112.78</v>
      </c>
      <c r="T806">
        <v>109.83</v>
      </c>
      <c r="U806">
        <v>111.25</v>
      </c>
      <c r="V806">
        <v>5529200</v>
      </c>
      <c r="W806">
        <v>84.83</v>
      </c>
    </row>
    <row r="807" spans="1:23" x14ac:dyDescent="0.3">
      <c r="A807" s="5">
        <v>35926</v>
      </c>
      <c r="B807">
        <v>86.12</v>
      </c>
      <c r="C807">
        <v>91</v>
      </c>
      <c r="D807">
        <v>83.25</v>
      </c>
      <c r="E807">
        <v>89.44</v>
      </c>
      <c r="F807">
        <v>67845400</v>
      </c>
      <c r="G807">
        <v>16.59</v>
      </c>
      <c r="I807" s="5">
        <v>35926</v>
      </c>
      <c r="J807">
        <v>30.87</v>
      </c>
      <c r="K807">
        <v>31.62</v>
      </c>
      <c r="L807">
        <v>29.25</v>
      </c>
      <c r="M807">
        <v>29.56</v>
      </c>
      <c r="N807">
        <v>11956900</v>
      </c>
      <c r="O807">
        <v>7.19</v>
      </c>
      <c r="Q807" s="5">
        <v>35926</v>
      </c>
      <c r="R807">
        <v>111.56</v>
      </c>
      <c r="S807">
        <v>112.69</v>
      </c>
      <c r="T807">
        <v>110.34</v>
      </c>
      <c r="U807">
        <v>111.03</v>
      </c>
      <c r="V807">
        <v>5545300</v>
      </c>
      <c r="W807">
        <v>84.66</v>
      </c>
    </row>
    <row r="808" spans="1:23" x14ac:dyDescent="0.3">
      <c r="A808" s="5">
        <v>35919</v>
      </c>
      <c r="B808">
        <v>89.19</v>
      </c>
      <c r="C808">
        <v>89.87</v>
      </c>
      <c r="D808">
        <v>81.87</v>
      </c>
      <c r="E808">
        <v>85.75</v>
      </c>
      <c r="F808">
        <v>62227000</v>
      </c>
      <c r="G808">
        <v>15.9</v>
      </c>
      <c r="I808" s="5">
        <v>35919</v>
      </c>
      <c r="J808">
        <v>28.87</v>
      </c>
      <c r="K808">
        <v>30.62</v>
      </c>
      <c r="L808">
        <v>28.87</v>
      </c>
      <c r="M808">
        <v>30.44</v>
      </c>
      <c r="N808">
        <v>19381800</v>
      </c>
      <c r="O808">
        <v>7.4</v>
      </c>
      <c r="Q808" s="5">
        <v>35919</v>
      </c>
      <c r="R808">
        <v>112.72</v>
      </c>
      <c r="S808">
        <v>113.31</v>
      </c>
      <c r="T808">
        <v>109.34</v>
      </c>
      <c r="U808">
        <v>111.12</v>
      </c>
      <c r="V808">
        <v>6020200</v>
      </c>
      <c r="W808">
        <v>84.73</v>
      </c>
    </row>
    <row r="809" spans="1:23" x14ac:dyDescent="0.3">
      <c r="A809" s="5">
        <v>35912</v>
      </c>
      <c r="B809">
        <v>89.5</v>
      </c>
      <c r="C809">
        <v>92.25</v>
      </c>
      <c r="D809">
        <v>88.12</v>
      </c>
      <c r="E809">
        <v>89.62</v>
      </c>
      <c r="F809">
        <v>51190200</v>
      </c>
      <c r="G809">
        <v>16.62</v>
      </c>
      <c r="I809" s="5">
        <v>35912</v>
      </c>
      <c r="J809">
        <v>26.75</v>
      </c>
      <c r="K809">
        <v>28.25</v>
      </c>
      <c r="L809">
        <v>26.25</v>
      </c>
      <c r="M809">
        <v>28</v>
      </c>
      <c r="N809">
        <v>8588300</v>
      </c>
      <c r="O809">
        <v>6.81</v>
      </c>
      <c r="Q809" s="5">
        <v>35912</v>
      </c>
      <c r="R809">
        <v>109.37</v>
      </c>
      <c r="S809">
        <v>112.59</v>
      </c>
      <c r="T809">
        <v>107.62</v>
      </c>
      <c r="U809">
        <v>112.59</v>
      </c>
      <c r="V809">
        <v>8283600</v>
      </c>
      <c r="W809">
        <v>85.85</v>
      </c>
    </row>
    <row r="810" spans="1:23" x14ac:dyDescent="0.3">
      <c r="A810" s="5">
        <v>35905</v>
      </c>
      <c r="B810">
        <v>92.37</v>
      </c>
      <c r="C810">
        <v>99.12</v>
      </c>
      <c r="D810">
        <v>91.87</v>
      </c>
      <c r="E810">
        <v>92.12</v>
      </c>
      <c r="F810">
        <v>58655700</v>
      </c>
      <c r="G810">
        <v>17.079999999999998</v>
      </c>
      <c r="I810" s="5">
        <v>35905</v>
      </c>
      <c r="J810">
        <v>27.62</v>
      </c>
      <c r="K810">
        <v>29.5</v>
      </c>
      <c r="L810">
        <v>27.19</v>
      </c>
      <c r="M810">
        <v>27.94</v>
      </c>
      <c r="N810">
        <v>13164500</v>
      </c>
      <c r="O810">
        <v>6.79</v>
      </c>
      <c r="Q810" s="5">
        <v>35905</v>
      </c>
      <c r="R810">
        <v>112</v>
      </c>
      <c r="S810">
        <v>113.44</v>
      </c>
      <c r="T810">
        <v>110.34</v>
      </c>
      <c r="U810">
        <v>110.81</v>
      </c>
      <c r="V810">
        <v>5349800</v>
      </c>
      <c r="W810">
        <v>84.5</v>
      </c>
    </row>
    <row r="811" spans="1:23" x14ac:dyDescent="0.3">
      <c r="A811" s="5">
        <v>35898</v>
      </c>
      <c r="B811">
        <v>88.81</v>
      </c>
      <c r="C811">
        <v>92.25</v>
      </c>
      <c r="D811">
        <v>86.75</v>
      </c>
      <c r="E811">
        <v>92.12</v>
      </c>
      <c r="F811">
        <v>35846000</v>
      </c>
      <c r="G811">
        <v>17.079999999999998</v>
      </c>
      <c r="I811" s="5">
        <v>35898</v>
      </c>
      <c r="J811">
        <v>25.62</v>
      </c>
      <c r="K811">
        <v>29.62</v>
      </c>
      <c r="L811">
        <v>25</v>
      </c>
      <c r="M811">
        <v>27.94</v>
      </c>
      <c r="N811">
        <v>25753300</v>
      </c>
      <c r="O811">
        <v>6.79</v>
      </c>
      <c r="Q811" s="5">
        <v>35898</v>
      </c>
      <c r="R811">
        <v>111.37</v>
      </c>
      <c r="S811">
        <v>112.44</v>
      </c>
      <c r="T811">
        <v>110</v>
      </c>
      <c r="U811">
        <v>112.28</v>
      </c>
      <c r="V811">
        <v>4872600</v>
      </c>
      <c r="W811">
        <v>85.62</v>
      </c>
    </row>
    <row r="812" spans="1:23" x14ac:dyDescent="0.3">
      <c r="A812" s="5">
        <v>35891</v>
      </c>
      <c r="B812">
        <v>92.62</v>
      </c>
      <c r="C812">
        <v>92.62</v>
      </c>
      <c r="D812">
        <v>86.62</v>
      </c>
      <c r="E812">
        <v>89</v>
      </c>
      <c r="F812">
        <v>51818800</v>
      </c>
      <c r="G812">
        <v>16.510000000000002</v>
      </c>
      <c r="I812" s="5">
        <v>35891</v>
      </c>
      <c r="J812">
        <v>27</v>
      </c>
      <c r="K812">
        <v>27</v>
      </c>
      <c r="L812">
        <v>24.69</v>
      </c>
      <c r="M812">
        <v>25.62</v>
      </c>
      <c r="N812">
        <v>9252800</v>
      </c>
      <c r="O812">
        <v>6.23</v>
      </c>
      <c r="Q812" s="5">
        <v>35891</v>
      </c>
      <c r="R812">
        <v>113.25</v>
      </c>
      <c r="S812">
        <v>113.37</v>
      </c>
      <c r="T812">
        <v>109.75</v>
      </c>
      <c r="U812">
        <v>111.19</v>
      </c>
      <c r="V812">
        <v>4867500</v>
      </c>
      <c r="W812">
        <v>84.78</v>
      </c>
    </row>
    <row r="813" spans="1:23" x14ac:dyDescent="0.3">
      <c r="A813" s="5">
        <v>35884</v>
      </c>
      <c r="B813">
        <v>88.06</v>
      </c>
      <c r="C813">
        <v>93.06</v>
      </c>
      <c r="D813">
        <v>87.12</v>
      </c>
      <c r="E813">
        <v>93</v>
      </c>
      <c r="F813">
        <v>36975600</v>
      </c>
      <c r="G813">
        <v>17.25</v>
      </c>
      <c r="I813" s="5">
        <v>35884</v>
      </c>
      <c r="J813">
        <v>26.75</v>
      </c>
      <c r="K813">
        <v>27.81</v>
      </c>
      <c r="L813">
        <v>26.75</v>
      </c>
      <c r="M813">
        <v>27.06</v>
      </c>
      <c r="N813">
        <v>7882900</v>
      </c>
      <c r="O813">
        <v>6.58</v>
      </c>
      <c r="Q813" s="5">
        <v>35884</v>
      </c>
      <c r="R813">
        <v>109.62</v>
      </c>
      <c r="S813">
        <v>112.81</v>
      </c>
      <c r="T813">
        <v>108.97</v>
      </c>
      <c r="U813">
        <v>112.59</v>
      </c>
      <c r="V813">
        <v>3934500</v>
      </c>
      <c r="W813">
        <v>85.85</v>
      </c>
    </row>
    <row r="814" spans="1:23" x14ac:dyDescent="0.3">
      <c r="A814" s="5">
        <v>35877</v>
      </c>
      <c r="B814">
        <v>81.19</v>
      </c>
      <c r="C814">
        <v>90.94</v>
      </c>
      <c r="D814">
        <v>81.06</v>
      </c>
      <c r="E814">
        <v>87.81</v>
      </c>
      <c r="F814">
        <v>59188300</v>
      </c>
      <c r="G814">
        <v>16.29</v>
      </c>
      <c r="I814" s="5">
        <v>35877</v>
      </c>
      <c r="J814">
        <v>25.94</v>
      </c>
      <c r="K814">
        <v>28</v>
      </c>
      <c r="L814">
        <v>24.62</v>
      </c>
      <c r="M814">
        <v>26.94</v>
      </c>
      <c r="N814">
        <v>13842400</v>
      </c>
      <c r="O814">
        <v>6.55</v>
      </c>
      <c r="Q814" s="5">
        <v>35877</v>
      </c>
      <c r="R814">
        <v>109.72</v>
      </c>
      <c r="S814">
        <v>111.53</v>
      </c>
      <c r="T814">
        <v>109</v>
      </c>
      <c r="U814">
        <v>109.62</v>
      </c>
      <c r="V814">
        <v>3665800</v>
      </c>
      <c r="W814">
        <v>83.59</v>
      </c>
    </row>
    <row r="815" spans="1:23" x14ac:dyDescent="0.3">
      <c r="A815" s="5">
        <v>35870</v>
      </c>
      <c r="B815">
        <v>82.44</v>
      </c>
      <c r="C815">
        <v>83</v>
      </c>
      <c r="D815">
        <v>79.69</v>
      </c>
      <c r="E815">
        <v>81.81</v>
      </c>
      <c r="F815">
        <v>40463700</v>
      </c>
      <c r="G815">
        <v>15.17</v>
      </c>
      <c r="I815" s="5">
        <v>35870</v>
      </c>
      <c r="J815">
        <v>27.12</v>
      </c>
      <c r="K815">
        <v>27.25</v>
      </c>
      <c r="L815">
        <v>25.87</v>
      </c>
      <c r="M815">
        <v>26.37</v>
      </c>
      <c r="N815">
        <v>10475100</v>
      </c>
      <c r="O815">
        <v>6.41</v>
      </c>
      <c r="Q815" s="5">
        <v>35870</v>
      </c>
      <c r="R815">
        <v>107.84</v>
      </c>
      <c r="S815">
        <v>110.19</v>
      </c>
      <c r="T815">
        <v>107.53</v>
      </c>
      <c r="U815">
        <v>109.87</v>
      </c>
      <c r="V815">
        <v>3085500</v>
      </c>
      <c r="W815">
        <v>83.78</v>
      </c>
    </row>
    <row r="816" spans="1:23" x14ac:dyDescent="0.3">
      <c r="A816" s="5">
        <v>35863</v>
      </c>
      <c r="B816">
        <v>82.5</v>
      </c>
      <c r="C816">
        <v>83</v>
      </c>
      <c r="D816">
        <v>79.5</v>
      </c>
      <c r="E816">
        <v>82.37</v>
      </c>
      <c r="F816">
        <v>44001100</v>
      </c>
      <c r="G816">
        <v>15.28</v>
      </c>
      <c r="I816" s="5">
        <v>35863</v>
      </c>
      <c r="J816">
        <v>23.75</v>
      </c>
      <c r="K816">
        <v>27.25</v>
      </c>
      <c r="L816">
        <v>22.5</v>
      </c>
      <c r="M816">
        <v>27.12</v>
      </c>
      <c r="N816">
        <v>27243300</v>
      </c>
      <c r="O816">
        <v>6.59</v>
      </c>
      <c r="Q816" s="5">
        <v>35863</v>
      </c>
      <c r="R816">
        <v>105.53</v>
      </c>
      <c r="S816">
        <v>108</v>
      </c>
      <c r="T816">
        <v>105.25</v>
      </c>
      <c r="U816">
        <v>107.09</v>
      </c>
      <c r="V816">
        <v>3671000</v>
      </c>
      <c r="W816">
        <v>81.400000000000006</v>
      </c>
    </row>
    <row r="817" spans="1:23" x14ac:dyDescent="0.3">
      <c r="A817" s="5">
        <v>35856</v>
      </c>
      <c r="B817">
        <v>85.87</v>
      </c>
      <c r="C817">
        <v>85.87</v>
      </c>
      <c r="D817">
        <v>79.25</v>
      </c>
      <c r="E817">
        <v>82.75</v>
      </c>
      <c r="F817">
        <v>63204200</v>
      </c>
      <c r="G817">
        <v>15.35</v>
      </c>
      <c r="I817" s="5">
        <v>35856</v>
      </c>
      <c r="J817">
        <v>23.56</v>
      </c>
      <c r="K817">
        <v>24.75</v>
      </c>
      <c r="L817">
        <v>21.62</v>
      </c>
      <c r="M817">
        <v>24.44</v>
      </c>
      <c r="N817">
        <v>20679200</v>
      </c>
      <c r="O817">
        <v>5.94</v>
      </c>
      <c r="Q817" s="5">
        <v>35856</v>
      </c>
      <c r="R817">
        <v>105.25</v>
      </c>
      <c r="S817">
        <v>105.94</v>
      </c>
      <c r="T817">
        <v>103.16</v>
      </c>
      <c r="U817">
        <v>105.94</v>
      </c>
      <c r="V817">
        <v>5233900</v>
      </c>
      <c r="W817">
        <v>80.52</v>
      </c>
    </row>
    <row r="818" spans="1:23" x14ac:dyDescent="0.3">
      <c r="A818" s="5">
        <v>35849</v>
      </c>
      <c r="B818">
        <v>80.94</v>
      </c>
      <c r="C818">
        <v>86</v>
      </c>
      <c r="D818">
        <v>79.37</v>
      </c>
      <c r="E818">
        <v>84.75</v>
      </c>
      <c r="F818">
        <v>88594000</v>
      </c>
      <c r="G818">
        <v>15.72</v>
      </c>
      <c r="I818" s="5">
        <v>35849</v>
      </c>
      <c r="J818">
        <v>20.12</v>
      </c>
      <c r="K818">
        <v>23.87</v>
      </c>
      <c r="L818">
        <v>20</v>
      </c>
      <c r="M818">
        <v>23.62</v>
      </c>
      <c r="N818">
        <v>19736600</v>
      </c>
      <c r="O818">
        <v>5.74</v>
      </c>
      <c r="Q818" s="5">
        <v>35849</v>
      </c>
      <c r="R818">
        <v>104.25</v>
      </c>
      <c r="S818">
        <v>105.53</v>
      </c>
      <c r="T818">
        <v>102.94</v>
      </c>
      <c r="U818">
        <v>105.12</v>
      </c>
      <c r="V818">
        <v>3345300</v>
      </c>
      <c r="W818">
        <v>79.900000000000006</v>
      </c>
    </row>
    <row r="819" spans="1:23" x14ac:dyDescent="0.3">
      <c r="A819" s="5">
        <v>35843</v>
      </c>
      <c r="B819">
        <v>158.5</v>
      </c>
      <c r="C819">
        <v>158.5</v>
      </c>
      <c r="D819">
        <v>152.88</v>
      </c>
      <c r="E819">
        <v>155.13</v>
      </c>
      <c r="F819">
        <v>80537000</v>
      </c>
      <c r="G819">
        <v>14.39</v>
      </c>
      <c r="I819" s="5">
        <v>35843</v>
      </c>
      <c r="J819">
        <v>19.5</v>
      </c>
      <c r="K819">
        <v>20.94</v>
      </c>
      <c r="L819">
        <v>19.5</v>
      </c>
      <c r="M819">
        <v>20</v>
      </c>
      <c r="N819">
        <v>12533800</v>
      </c>
      <c r="O819">
        <v>4.8600000000000003</v>
      </c>
      <c r="Q819" s="5">
        <v>35843</v>
      </c>
      <c r="R819">
        <v>102.81</v>
      </c>
      <c r="S819">
        <v>103.72</v>
      </c>
      <c r="T819">
        <v>102.16</v>
      </c>
      <c r="U819">
        <v>103.66</v>
      </c>
      <c r="V819">
        <v>3289400</v>
      </c>
      <c r="W819">
        <v>78.790000000000006</v>
      </c>
    </row>
    <row r="820" spans="1:23" x14ac:dyDescent="0.3">
      <c r="A820" s="5">
        <v>35835</v>
      </c>
      <c r="B820">
        <v>158.75</v>
      </c>
      <c r="C820">
        <v>160.06</v>
      </c>
      <c r="D820">
        <v>155.63</v>
      </c>
      <c r="E820">
        <v>157.5</v>
      </c>
      <c r="F820">
        <v>59620400</v>
      </c>
      <c r="G820">
        <v>14.6</v>
      </c>
      <c r="I820" s="5">
        <v>35835</v>
      </c>
      <c r="J820">
        <v>18.37</v>
      </c>
      <c r="K820">
        <v>19.87</v>
      </c>
      <c r="L820">
        <v>18.37</v>
      </c>
      <c r="M820">
        <v>19.5</v>
      </c>
      <c r="N820">
        <v>11019200</v>
      </c>
      <c r="O820">
        <v>4.74</v>
      </c>
      <c r="Q820" s="5">
        <v>35835</v>
      </c>
      <c r="R820">
        <v>101.72</v>
      </c>
      <c r="S820">
        <v>102.94</v>
      </c>
      <c r="T820">
        <v>100.72</v>
      </c>
      <c r="U820">
        <v>102</v>
      </c>
      <c r="V820">
        <v>3436300</v>
      </c>
      <c r="W820">
        <v>77.53</v>
      </c>
    </row>
    <row r="821" spans="1:23" x14ac:dyDescent="0.3">
      <c r="A821" s="5">
        <v>35828</v>
      </c>
      <c r="B821">
        <v>151.75</v>
      </c>
      <c r="C821">
        <v>158.75</v>
      </c>
      <c r="D821">
        <v>150.5</v>
      </c>
      <c r="E821">
        <v>158.13</v>
      </c>
      <c r="F821">
        <v>67759500</v>
      </c>
      <c r="G821">
        <v>14.66</v>
      </c>
      <c r="I821" s="5">
        <v>35828</v>
      </c>
      <c r="J821">
        <v>18.5</v>
      </c>
      <c r="K821">
        <v>18.690000000000001</v>
      </c>
      <c r="L821">
        <v>17.37</v>
      </c>
      <c r="M821">
        <v>18.5</v>
      </c>
      <c r="N821">
        <v>11802000</v>
      </c>
      <c r="O821">
        <v>4.5</v>
      </c>
      <c r="Q821" s="5">
        <v>35828</v>
      </c>
      <c r="R821">
        <v>99.91</v>
      </c>
      <c r="S821">
        <v>101.62</v>
      </c>
      <c r="T821">
        <v>99.72</v>
      </c>
      <c r="U821">
        <v>101.62</v>
      </c>
      <c r="V821">
        <v>4533400</v>
      </c>
      <c r="W821">
        <v>77.239999999999995</v>
      </c>
    </row>
    <row r="822" spans="1:23" x14ac:dyDescent="0.3">
      <c r="A822" s="5">
        <v>35821</v>
      </c>
      <c r="B822">
        <v>139.88</v>
      </c>
      <c r="C822">
        <v>150.13</v>
      </c>
      <c r="D822">
        <v>138.44999999999999</v>
      </c>
      <c r="E822">
        <v>149.19</v>
      </c>
      <c r="F822">
        <v>74969600</v>
      </c>
      <c r="G822">
        <v>13.83</v>
      </c>
      <c r="I822" s="5">
        <v>35821</v>
      </c>
      <c r="J822">
        <v>19.440000000000001</v>
      </c>
      <c r="K822">
        <v>19.690000000000001</v>
      </c>
      <c r="L822">
        <v>18.25</v>
      </c>
      <c r="M822">
        <v>18.309999999999999</v>
      </c>
      <c r="N822">
        <v>5610300</v>
      </c>
      <c r="O822">
        <v>4.45</v>
      </c>
      <c r="Q822" s="5">
        <v>35821</v>
      </c>
      <c r="R822">
        <v>96.37</v>
      </c>
      <c r="S822">
        <v>99.56</v>
      </c>
      <c r="T822">
        <v>95.41</v>
      </c>
      <c r="U822">
        <v>98.31</v>
      </c>
      <c r="V822">
        <v>5466500</v>
      </c>
      <c r="W822">
        <v>74.72</v>
      </c>
    </row>
    <row r="823" spans="1:23" x14ac:dyDescent="0.3">
      <c r="A823" s="5">
        <v>35815</v>
      </c>
      <c r="B823">
        <v>134.13</v>
      </c>
      <c r="C823">
        <v>139.88</v>
      </c>
      <c r="D823">
        <v>134</v>
      </c>
      <c r="E823">
        <v>138.25</v>
      </c>
      <c r="F823">
        <v>93243600</v>
      </c>
      <c r="G823">
        <v>12.82</v>
      </c>
      <c r="I823" s="5">
        <v>35815</v>
      </c>
      <c r="J823">
        <v>19.059999999999999</v>
      </c>
      <c r="K823">
        <v>19.75</v>
      </c>
      <c r="L823">
        <v>18.559999999999999</v>
      </c>
      <c r="M823">
        <v>19.5</v>
      </c>
      <c r="N823">
        <v>8892700</v>
      </c>
      <c r="O823">
        <v>4.74</v>
      </c>
      <c r="Q823" s="5">
        <v>35815</v>
      </c>
      <c r="R823">
        <v>96.69</v>
      </c>
      <c r="S823">
        <v>98.02</v>
      </c>
      <c r="T823">
        <v>95</v>
      </c>
      <c r="U823">
        <v>95.94</v>
      </c>
      <c r="V823">
        <v>5171200</v>
      </c>
      <c r="W823">
        <v>72.92</v>
      </c>
    </row>
    <row r="824" spans="1:23" x14ac:dyDescent="0.3">
      <c r="A824" s="5">
        <v>35807</v>
      </c>
      <c r="B824">
        <v>124.62</v>
      </c>
      <c r="C824">
        <v>135.38</v>
      </c>
      <c r="D824">
        <v>124.37</v>
      </c>
      <c r="E824">
        <v>135.25</v>
      </c>
      <c r="F824">
        <v>64735800</v>
      </c>
      <c r="G824">
        <v>12.54</v>
      </c>
      <c r="I824" s="5">
        <v>35807</v>
      </c>
      <c r="J824">
        <v>17.440000000000001</v>
      </c>
      <c r="K824">
        <v>19.940000000000001</v>
      </c>
      <c r="L824">
        <v>17.12</v>
      </c>
      <c r="M824">
        <v>18.809999999999999</v>
      </c>
      <c r="N824">
        <v>18210600</v>
      </c>
      <c r="O824">
        <v>4.57</v>
      </c>
      <c r="Q824" s="5">
        <v>35807</v>
      </c>
      <c r="R824">
        <v>91.12</v>
      </c>
      <c r="S824">
        <v>96.69</v>
      </c>
      <c r="T824">
        <v>90.91</v>
      </c>
      <c r="U824">
        <v>96.31</v>
      </c>
      <c r="V824">
        <v>5668600</v>
      </c>
      <c r="W824">
        <v>73.2</v>
      </c>
    </row>
    <row r="825" spans="1:23" x14ac:dyDescent="0.3">
      <c r="A825" s="5">
        <v>35800</v>
      </c>
      <c r="B825">
        <v>131.25</v>
      </c>
      <c r="C825">
        <v>133.63</v>
      </c>
      <c r="D825">
        <v>125.87</v>
      </c>
      <c r="E825">
        <v>127</v>
      </c>
      <c r="F825">
        <v>74971600</v>
      </c>
      <c r="G825">
        <v>11.78</v>
      </c>
      <c r="I825" s="5">
        <v>35800</v>
      </c>
      <c r="J825">
        <v>16.5</v>
      </c>
      <c r="K825">
        <v>20</v>
      </c>
      <c r="L825">
        <v>14.75</v>
      </c>
      <c r="M825">
        <v>18.190000000000001</v>
      </c>
      <c r="N825">
        <v>36908300</v>
      </c>
      <c r="O825">
        <v>4.42</v>
      </c>
      <c r="Q825" s="5">
        <v>35800</v>
      </c>
      <c r="R825">
        <v>97.84</v>
      </c>
      <c r="S825">
        <v>98.44</v>
      </c>
      <c r="T825">
        <v>91.91</v>
      </c>
      <c r="U825">
        <v>92.31</v>
      </c>
      <c r="V825">
        <v>5172100</v>
      </c>
      <c r="W825">
        <v>70.16</v>
      </c>
    </row>
    <row r="826" spans="1:23" x14ac:dyDescent="0.3">
      <c r="A826" s="5">
        <v>35793</v>
      </c>
      <c r="B826">
        <v>122.37</v>
      </c>
      <c r="C826">
        <v>131.5</v>
      </c>
      <c r="D826">
        <v>122.12</v>
      </c>
      <c r="E826">
        <v>131.13</v>
      </c>
      <c r="F826">
        <v>57893800</v>
      </c>
      <c r="G826">
        <v>12.16</v>
      </c>
      <c r="I826" s="5">
        <v>35793</v>
      </c>
      <c r="J826">
        <v>13.31</v>
      </c>
      <c r="K826">
        <v>16.25</v>
      </c>
      <c r="L826">
        <v>12.75</v>
      </c>
      <c r="M826">
        <v>16.25</v>
      </c>
      <c r="N826">
        <v>15594300</v>
      </c>
      <c r="O826">
        <v>3.95</v>
      </c>
      <c r="Q826" s="5">
        <v>35793</v>
      </c>
      <c r="R826">
        <v>94.59</v>
      </c>
      <c r="S826">
        <v>97.66</v>
      </c>
      <c r="T826">
        <v>94.44</v>
      </c>
      <c r="U826">
        <v>97.56</v>
      </c>
      <c r="V826">
        <v>3104100</v>
      </c>
      <c r="W826">
        <v>74.150000000000006</v>
      </c>
    </row>
    <row r="827" spans="1:23" x14ac:dyDescent="0.3">
      <c r="A827" s="5">
        <v>35786</v>
      </c>
      <c r="B827">
        <v>129.13</v>
      </c>
      <c r="C827">
        <v>130</v>
      </c>
      <c r="D827">
        <v>118</v>
      </c>
      <c r="E827">
        <v>120.75</v>
      </c>
      <c r="F827">
        <v>61764600</v>
      </c>
      <c r="G827">
        <v>11.2</v>
      </c>
      <c r="I827" s="5">
        <v>35786</v>
      </c>
      <c r="J827">
        <v>13.88</v>
      </c>
      <c r="K827">
        <v>14</v>
      </c>
      <c r="L827">
        <v>12.94</v>
      </c>
      <c r="M827">
        <v>13.31</v>
      </c>
      <c r="N827">
        <v>7367100</v>
      </c>
      <c r="O827">
        <v>3.24</v>
      </c>
      <c r="Q827" s="5">
        <v>35786</v>
      </c>
      <c r="R827">
        <v>95.44</v>
      </c>
      <c r="S827">
        <v>95.91</v>
      </c>
      <c r="T827">
        <v>93.25</v>
      </c>
      <c r="U827">
        <v>93.78</v>
      </c>
      <c r="V827">
        <v>3133500</v>
      </c>
      <c r="W827">
        <v>71.28</v>
      </c>
    </row>
    <row r="828" spans="1:23" x14ac:dyDescent="0.3">
      <c r="A828" s="5">
        <v>35779</v>
      </c>
      <c r="B828">
        <v>136.44</v>
      </c>
      <c r="C828">
        <v>140.38</v>
      </c>
      <c r="D828">
        <v>126.25</v>
      </c>
      <c r="E828">
        <v>128.69</v>
      </c>
      <c r="F828">
        <v>87603800</v>
      </c>
      <c r="G828">
        <v>11.93</v>
      </c>
      <c r="I828" s="5">
        <v>35779</v>
      </c>
      <c r="J828">
        <v>14.13</v>
      </c>
      <c r="K828">
        <v>14.56</v>
      </c>
      <c r="L828">
        <v>13.25</v>
      </c>
      <c r="M828">
        <v>13.69</v>
      </c>
      <c r="N828">
        <v>7221100</v>
      </c>
      <c r="O828">
        <v>3.33</v>
      </c>
      <c r="Q828" s="5">
        <v>35779</v>
      </c>
      <c r="R828">
        <v>96.25</v>
      </c>
      <c r="S828">
        <v>97.87</v>
      </c>
      <c r="T828">
        <v>92.37</v>
      </c>
      <c r="U828">
        <v>94.78</v>
      </c>
      <c r="V828">
        <v>4602200</v>
      </c>
      <c r="W828">
        <v>72.040000000000006</v>
      </c>
    </row>
    <row r="829" spans="1:23" x14ac:dyDescent="0.3">
      <c r="A829" s="5">
        <v>35772</v>
      </c>
      <c r="B829">
        <v>143.5</v>
      </c>
      <c r="C829">
        <v>146.63</v>
      </c>
      <c r="D829">
        <v>136</v>
      </c>
      <c r="E829">
        <v>136.75</v>
      </c>
      <c r="F829">
        <v>58533400</v>
      </c>
      <c r="G829">
        <v>12.68</v>
      </c>
      <c r="I829" s="5">
        <v>35772</v>
      </c>
      <c r="J829">
        <v>15.56</v>
      </c>
      <c r="K829">
        <v>15.75</v>
      </c>
      <c r="L829">
        <v>13.88</v>
      </c>
      <c r="M829">
        <v>14.13</v>
      </c>
      <c r="N829">
        <v>7069100</v>
      </c>
      <c r="O829">
        <v>3.44</v>
      </c>
      <c r="Q829" s="5">
        <v>35772</v>
      </c>
      <c r="R829">
        <v>98.97</v>
      </c>
      <c r="S829">
        <v>99</v>
      </c>
      <c r="T829">
        <v>94.91</v>
      </c>
      <c r="U829">
        <v>95.75</v>
      </c>
      <c r="V829">
        <v>3420300</v>
      </c>
      <c r="W829">
        <v>72.52</v>
      </c>
    </row>
    <row r="830" spans="1:23" x14ac:dyDescent="0.3">
      <c r="A830" s="5">
        <v>35765</v>
      </c>
      <c r="B830">
        <v>141.94</v>
      </c>
      <c r="C830">
        <v>145.88</v>
      </c>
      <c r="D830">
        <v>141</v>
      </c>
      <c r="E830">
        <v>143.13</v>
      </c>
      <c r="F830">
        <v>53530400</v>
      </c>
      <c r="G830">
        <v>13.27</v>
      </c>
      <c r="I830" s="5">
        <v>35765</v>
      </c>
      <c r="J830">
        <v>17.690000000000001</v>
      </c>
      <c r="K830">
        <v>17.940000000000001</v>
      </c>
      <c r="L830">
        <v>15.56</v>
      </c>
      <c r="M830">
        <v>15.81</v>
      </c>
      <c r="N830">
        <v>8927000</v>
      </c>
      <c r="O830">
        <v>3.84</v>
      </c>
      <c r="Q830" s="5">
        <v>35765</v>
      </c>
      <c r="R830">
        <v>96.22</v>
      </c>
      <c r="S830">
        <v>99</v>
      </c>
      <c r="T830">
        <v>96.03</v>
      </c>
      <c r="U830">
        <v>98.94</v>
      </c>
      <c r="V830">
        <v>3291900</v>
      </c>
      <c r="W830">
        <v>74.930000000000007</v>
      </c>
    </row>
    <row r="831" spans="1:23" x14ac:dyDescent="0.3">
      <c r="A831" s="5">
        <v>35758</v>
      </c>
      <c r="B831">
        <v>137.13</v>
      </c>
      <c r="C831">
        <v>142.25</v>
      </c>
      <c r="D831">
        <v>135.5</v>
      </c>
      <c r="E831">
        <v>141.5</v>
      </c>
      <c r="F831">
        <v>43998400</v>
      </c>
      <c r="G831">
        <v>13.12</v>
      </c>
      <c r="I831" s="5">
        <v>35758</v>
      </c>
      <c r="J831">
        <v>17.559999999999999</v>
      </c>
      <c r="K831">
        <v>18</v>
      </c>
      <c r="L831">
        <v>16.87</v>
      </c>
      <c r="M831">
        <v>17.75</v>
      </c>
      <c r="N831">
        <v>4162900</v>
      </c>
      <c r="O831">
        <v>4.32</v>
      </c>
      <c r="Q831" s="5">
        <v>35758</v>
      </c>
      <c r="R831">
        <v>96</v>
      </c>
      <c r="S831">
        <v>96.34</v>
      </c>
      <c r="T831">
        <v>94.62</v>
      </c>
      <c r="U831">
        <v>95.62</v>
      </c>
      <c r="V831">
        <v>3277000</v>
      </c>
      <c r="W831">
        <v>72.42</v>
      </c>
    </row>
    <row r="832" spans="1:23" x14ac:dyDescent="0.3">
      <c r="A832" s="5">
        <v>35751</v>
      </c>
      <c r="B832">
        <v>134.5</v>
      </c>
      <c r="C832">
        <v>138</v>
      </c>
      <c r="D832">
        <v>133.38</v>
      </c>
      <c r="E832">
        <v>137.88</v>
      </c>
      <c r="F832">
        <v>50080000</v>
      </c>
      <c r="G832">
        <v>12.79</v>
      </c>
      <c r="I832" s="5">
        <v>35751</v>
      </c>
      <c r="J832">
        <v>18.87</v>
      </c>
      <c r="K832">
        <v>18.940000000000001</v>
      </c>
      <c r="L832">
        <v>17.87</v>
      </c>
      <c r="M832">
        <v>18.190000000000001</v>
      </c>
      <c r="N832">
        <v>4702300</v>
      </c>
      <c r="O832">
        <v>4.42</v>
      </c>
      <c r="Q832" s="5">
        <v>35751</v>
      </c>
      <c r="R832">
        <v>94.37</v>
      </c>
      <c r="S832">
        <v>96.81</v>
      </c>
      <c r="T832">
        <v>92.75</v>
      </c>
      <c r="U832">
        <v>96.75</v>
      </c>
      <c r="V832">
        <v>4646100</v>
      </c>
      <c r="W832">
        <v>73.27</v>
      </c>
    </row>
    <row r="833" spans="1:23" x14ac:dyDescent="0.3">
      <c r="A833" s="5">
        <v>35744</v>
      </c>
      <c r="B833">
        <v>131.63</v>
      </c>
      <c r="C833">
        <v>133.88</v>
      </c>
      <c r="D833">
        <v>129</v>
      </c>
      <c r="E833">
        <v>133.31</v>
      </c>
      <c r="F833">
        <v>45264000</v>
      </c>
      <c r="G833">
        <v>12.36</v>
      </c>
      <c r="I833" s="5">
        <v>35744</v>
      </c>
      <c r="J833">
        <v>21</v>
      </c>
      <c r="K833">
        <v>21.5</v>
      </c>
      <c r="L833">
        <v>17.5</v>
      </c>
      <c r="M833">
        <v>18.440000000000001</v>
      </c>
      <c r="N833">
        <v>16668400</v>
      </c>
      <c r="O833">
        <v>4.4800000000000004</v>
      </c>
      <c r="Q833" s="5">
        <v>35744</v>
      </c>
      <c r="R833">
        <v>93.62</v>
      </c>
      <c r="S833">
        <v>93.84</v>
      </c>
      <c r="T833">
        <v>90.09</v>
      </c>
      <c r="U833">
        <v>93.06</v>
      </c>
      <c r="V833">
        <v>5750600</v>
      </c>
      <c r="W833">
        <v>70.48</v>
      </c>
    </row>
    <row r="834" spans="1:23" x14ac:dyDescent="0.3">
      <c r="A834" s="5">
        <v>35737</v>
      </c>
      <c r="B834">
        <v>131.63</v>
      </c>
      <c r="C834">
        <v>134.94</v>
      </c>
      <c r="D834">
        <v>129.88</v>
      </c>
      <c r="E834">
        <v>131.56</v>
      </c>
      <c r="F834">
        <v>52651300</v>
      </c>
      <c r="G834">
        <v>12.2</v>
      </c>
      <c r="I834" s="5">
        <v>35737</v>
      </c>
      <c r="J834">
        <v>17.559999999999999</v>
      </c>
      <c r="K834">
        <v>20</v>
      </c>
      <c r="L834">
        <v>17.059999999999999</v>
      </c>
      <c r="M834">
        <v>19.75</v>
      </c>
      <c r="N834">
        <v>14973800</v>
      </c>
      <c r="O834">
        <v>4.8</v>
      </c>
      <c r="Q834" s="5">
        <v>35737</v>
      </c>
      <c r="R834">
        <v>93.19</v>
      </c>
      <c r="S834">
        <v>95.28</v>
      </c>
      <c r="T834">
        <v>91.44</v>
      </c>
      <c r="U834">
        <v>92.94</v>
      </c>
      <c r="V834">
        <v>5613100</v>
      </c>
      <c r="W834">
        <v>70.39</v>
      </c>
    </row>
    <row r="835" spans="1:23" x14ac:dyDescent="0.3">
      <c r="A835" s="5">
        <v>35730</v>
      </c>
      <c r="B835">
        <v>134.88</v>
      </c>
      <c r="C835">
        <v>136.25</v>
      </c>
      <c r="D835">
        <v>123.5</v>
      </c>
      <c r="E835">
        <v>130</v>
      </c>
      <c r="F835">
        <v>92258400</v>
      </c>
      <c r="G835">
        <v>12.05</v>
      </c>
      <c r="I835" s="5">
        <v>35730</v>
      </c>
      <c r="J835">
        <v>16.75</v>
      </c>
      <c r="K835">
        <v>18.5</v>
      </c>
      <c r="L835">
        <v>15.88</v>
      </c>
      <c r="M835">
        <v>17.03</v>
      </c>
      <c r="N835">
        <v>9341200</v>
      </c>
      <c r="O835">
        <v>4.1399999999999997</v>
      </c>
      <c r="Q835" s="5">
        <v>35730</v>
      </c>
      <c r="R835">
        <v>93.02</v>
      </c>
      <c r="S835">
        <v>93.94</v>
      </c>
      <c r="T835">
        <v>84.37</v>
      </c>
      <c r="U835">
        <v>92.06</v>
      </c>
      <c r="V835">
        <v>11473700</v>
      </c>
      <c r="W835">
        <v>69.72</v>
      </c>
    </row>
    <row r="836" spans="1:23" x14ac:dyDescent="0.3">
      <c r="A836" s="5">
        <v>35723</v>
      </c>
      <c r="B836">
        <v>133</v>
      </c>
      <c r="C836">
        <v>139.22999999999999</v>
      </c>
      <c r="D836">
        <v>127.5</v>
      </c>
      <c r="E836">
        <v>135.38</v>
      </c>
      <c r="F836">
        <v>92390800</v>
      </c>
      <c r="G836">
        <v>12.55</v>
      </c>
      <c r="I836" s="5">
        <v>35723</v>
      </c>
      <c r="J836">
        <v>20.12</v>
      </c>
      <c r="K836">
        <v>20.190000000000001</v>
      </c>
      <c r="L836">
        <v>16.5</v>
      </c>
      <c r="M836">
        <v>16.559999999999999</v>
      </c>
      <c r="N836">
        <v>11539100</v>
      </c>
      <c r="O836">
        <v>4.03</v>
      </c>
      <c r="Q836" s="5">
        <v>35723</v>
      </c>
      <c r="R836">
        <v>94.84</v>
      </c>
      <c r="S836">
        <v>97.5</v>
      </c>
      <c r="T836">
        <v>93.67</v>
      </c>
      <c r="U836">
        <v>94</v>
      </c>
      <c r="V836">
        <v>5635900</v>
      </c>
      <c r="W836">
        <v>71.19</v>
      </c>
    </row>
    <row r="837" spans="1:23" x14ac:dyDescent="0.3">
      <c r="A837" s="5">
        <v>35716</v>
      </c>
      <c r="B837">
        <v>137</v>
      </c>
      <c r="C837">
        <v>137.88</v>
      </c>
      <c r="D837">
        <v>130.38</v>
      </c>
      <c r="E837">
        <v>132.25</v>
      </c>
      <c r="F837">
        <v>46492600</v>
      </c>
      <c r="G837">
        <v>12.26</v>
      </c>
      <c r="I837" s="5">
        <v>35716</v>
      </c>
      <c r="J837">
        <v>22.75</v>
      </c>
      <c r="K837">
        <v>24.75</v>
      </c>
      <c r="L837">
        <v>19.87</v>
      </c>
      <c r="M837">
        <v>20.12</v>
      </c>
      <c r="N837">
        <v>16537600</v>
      </c>
      <c r="O837">
        <v>4.8899999999999997</v>
      </c>
      <c r="Q837" s="5">
        <v>35716</v>
      </c>
      <c r="R837">
        <v>97.34</v>
      </c>
      <c r="S837">
        <v>97.55</v>
      </c>
      <c r="T837">
        <v>93</v>
      </c>
      <c r="U837">
        <v>94.28</v>
      </c>
      <c r="V837">
        <v>4847400</v>
      </c>
      <c r="W837">
        <v>71.400000000000006</v>
      </c>
    </row>
    <row r="838" spans="1:23" x14ac:dyDescent="0.3">
      <c r="A838" s="5">
        <v>35709</v>
      </c>
      <c r="B838">
        <v>135.88</v>
      </c>
      <c r="C838">
        <v>139.63</v>
      </c>
      <c r="D838">
        <v>134.25</v>
      </c>
      <c r="E838">
        <v>136.5</v>
      </c>
      <c r="F838">
        <v>45417700</v>
      </c>
      <c r="G838">
        <v>12.66</v>
      </c>
      <c r="I838" s="5">
        <v>35709</v>
      </c>
      <c r="J838">
        <v>22.19</v>
      </c>
      <c r="K838">
        <v>22.75</v>
      </c>
      <c r="L838">
        <v>21.19</v>
      </c>
      <c r="M838">
        <v>22.69</v>
      </c>
      <c r="N838">
        <v>5501900</v>
      </c>
      <c r="O838">
        <v>5.52</v>
      </c>
      <c r="Q838" s="5">
        <v>35709</v>
      </c>
      <c r="R838">
        <v>97.31</v>
      </c>
      <c r="S838">
        <v>98.5</v>
      </c>
      <c r="T838">
        <v>96.22</v>
      </c>
      <c r="U838">
        <v>96.87</v>
      </c>
      <c r="V838">
        <v>3002000</v>
      </c>
      <c r="W838">
        <v>73.37</v>
      </c>
    </row>
    <row r="839" spans="1:23" x14ac:dyDescent="0.3">
      <c r="A839" s="5">
        <v>35702</v>
      </c>
      <c r="B839">
        <v>133.5</v>
      </c>
      <c r="C839">
        <v>136.25</v>
      </c>
      <c r="D839">
        <v>131.38</v>
      </c>
      <c r="E839">
        <v>134.94</v>
      </c>
      <c r="F839">
        <v>44396100</v>
      </c>
      <c r="G839">
        <v>12.51</v>
      </c>
      <c r="I839" s="5">
        <v>35702</v>
      </c>
      <c r="J839">
        <v>21.69</v>
      </c>
      <c r="K839">
        <v>22.31</v>
      </c>
      <c r="L839">
        <v>21.37</v>
      </c>
      <c r="M839">
        <v>22.12</v>
      </c>
      <c r="N839">
        <v>5270400</v>
      </c>
      <c r="O839">
        <v>5.38</v>
      </c>
      <c r="Q839" s="5">
        <v>35702</v>
      </c>
      <c r="R839">
        <v>94.5</v>
      </c>
      <c r="S839">
        <v>97.75</v>
      </c>
      <c r="T839">
        <v>94.16</v>
      </c>
      <c r="U839">
        <v>96.64</v>
      </c>
      <c r="V839">
        <v>3769500</v>
      </c>
      <c r="W839">
        <v>73.19</v>
      </c>
    </row>
    <row r="840" spans="1:23" x14ac:dyDescent="0.3">
      <c r="A840" s="5">
        <v>35695</v>
      </c>
      <c r="B840">
        <v>135</v>
      </c>
      <c r="C840">
        <v>136.06</v>
      </c>
      <c r="D840">
        <v>131.63</v>
      </c>
      <c r="E840">
        <v>133.38</v>
      </c>
      <c r="F840">
        <v>43832300</v>
      </c>
      <c r="G840">
        <v>12.37</v>
      </c>
      <c r="I840" s="5">
        <v>35695</v>
      </c>
      <c r="J840">
        <v>22.12</v>
      </c>
      <c r="K840">
        <v>23.06</v>
      </c>
      <c r="L840">
        <v>21</v>
      </c>
      <c r="M840">
        <v>21.31</v>
      </c>
      <c r="N840">
        <v>7545000</v>
      </c>
      <c r="O840">
        <v>5.18</v>
      </c>
      <c r="Q840" s="5">
        <v>35695</v>
      </c>
      <c r="R840">
        <v>95.5</v>
      </c>
      <c r="S840">
        <v>96.2</v>
      </c>
      <c r="T840">
        <v>93.62</v>
      </c>
      <c r="U840">
        <v>94.47</v>
      </c>
      <c r="V840">
        <v>3649700</v>
      </c>
      <c r="W840">
        <v>71.55</v>
      </c>
    </row>
    <row r="841" spans="1:23" x14ac:dyDescent="0.3">
      <c r="A841" s="5">
        <v>35688</v>
      </c>
      <c r="B841">
        <v>135.63</v>
      </c>
      <c r="C841">
        <v>137.25</v>
      </c>
      <c r="D841">
        <v>130.63</v>
      </c>
      <c r="E841">
        <v>135.19</v>
      </c>
      <c r="F841">
        <v>86332800</v>
      </c>
      <c r="G841">
        <v>12.54</v>
      </c>
      <c r="I841" s="5">
        <v>35688</v>
      </c>
      <c r="J841">
        <v>21.87</v>
      </c>
      <c r="K841">
        <v>22.5</v>
      </c>
      <c r="L841">
        <v>21.5</v>
      </c>
      <c r="M841">
        <v>21.94</v>
      </c>
      <c r="N841">
        <v>4168900</v>
      </c>
      <c r="O841">
        <v>5.33</v>
      </c>
      <c r="Q841" s="5">
        <v>35688</v>
      </c>
      <c r="R841">
        <v>92.66</v>
      </c>
      <c r="S841">
        <v>96.37</v>
      </c>
      <c r="T841">
        <v>92.19</v>
      </c>
      <c r="U841">
        <v>95.03</v>
      </c>
      <c r="V841">
        <v>3574200</v>
      </c>
      <c r="W841">
        <v>71.97</v>
      </c>
    </row>
    <row r="842" spans="1:23" x14ac:dyDescent="0.3">
      <c r="A842" s="5">
        <v>35681</v>
      </c>
      <c r="B842">
        <v>137.75</v>
      </c>
      <c r="C842">
        <v>140.25</v>
      </c>
      <c r="D842">
        <v>132.88</v>
      </c>
      <c r="E842">
        <v>137.94</v>
      </c>
      <c r="F842">
        <v>49106200</v>
      </c>
      <c r="G842">
        <v>12.79</v>
      </c>
      <c r="I842" s="5">
        <v>35681</v>
      </c>
      <c r="J842">
        <v>22.25</v>
      </c>
      <c r="K842">
        <v>23.12</v>
      </c>
      <c r="L842">
        <v>21.25</v>
      </c>
      <c r="M842">
        <v>22.06</v>
      </c>
      <c r="N842">
        <v>6669100</v>
      </c>
      <c r="O842">
        <v>5.36</v>
      </c>
      <c r="Q842" s="5">
        <v>35681</v>
      </c>
      <c r="R842">
        <v>93.72</v>
      </c>
      <c r="S842">
        <v>94.28</v>
      </c>
      <c r="T842">
        <v>90.25</v>
      </c>
      <c r="U842">
        <v>92.66</v>
      </c>
      <c r="V842">
        <v>4015200</v>
      </c>
      <c r="W842">
        <v>69.92</v>
      </c>
    </row>
    <row r="843" spans="1:23" x14ac:dyDescent="0.3">
      <c r="A843" s="5">
        <v>35675</v>
      </c>
      <c r="B843">
        <v>133.13</v>
      </c>
      <c r="C843">
        <v>139.69</v>
      </c>
      <c r="D843">
        <v>133</v>
      </c>
      <c r="E843">
        <v>137.31</v>
      </c>
      <c r="F843">
        <v>46465000</v>
      </c>
      <c r="G843">
        <v>12.73</v>
      </c>
      <c r="I843" s="5">
        <v>35675</v>
      </c>
      <c r="J843">
        <v>22</v>
      </c>
      <c r="K843">
        <v>23.25</v>
      </c>
      <c r="L843">
        <v>21.94</v>
      </c>
      <c r="M843">
        <v>22.19</v>
      </c>
      <c r="N843">
        <v>6519800</v>
      </c>
      <c r="O843">
        <v>5.4</v>
      </c>
      <c r="Q843" s="5">
        <v>35675</v>
      </c>
      <c r="R843">
        <v>90.69</v>
      </c>
      <c r="S843">
        <v>94.44</v>
      </c>
      <c r="T843">
        <v>90.59</v>
      </c>
      <c r="U843">
        <v>93.14</v>
      </c>
      <c r="V843">
        <v>4060800</v>
      </c>
      <c r="W843">
        <v>70.28</v>
      </c>
    </row>
    <row r="844" spans="1:23" x14ac:dyDescent="0.3">
      <c r="A844" s="5">
        <v>35667</v>
      </c>
      <c r="B844">
        <v>137.88</v>
      </c>
      <c r="C844">
        <v>139</v>
      </c>
      <c r="D844">
        <v>131.75</v>
      </c>
      <c r="E844">
        <v>132.19</v>
      </c>
      <c r="F844">
        <v>40810800</v>
      </c>
      <c r="G844">
        <v>12.26</v>
      </c>
      <c r="I844" s="5">
        <v>35667</v>
      </c>
      <c r="J844">
        <v>23.62</v>
      </c>
      <c r="K844">
        <v>23.69</v>
      </c>
      <c r="L844">
        <v>21.5</v>
      </c>
      <c r="M844">
        <v>21.75</v>
      </c>
      <c r="N844">
        <v>5449300</v>
      </c>
      <c r="O844">
        <v>5.29</v>
      </c>
      <c r="Q844" s="5">
        <v>35667</v>
      </c>
      <c r="R844">
        <v>92.78</v>
      </c>
      <c r="S844">
        <v>93.41</v>
      </c>
      <c r="T844">
        <v>89.72</v>
      </c>
      <c r="U844">
        <v>90.37</v>
      </c>
      <c r="V844">
        <v>4120500</v>
      </c>
      <c r="W844">
        <v>68.19</v>
      </c>
    </row>
    <row r="845" spans="1:23" x14ac:dyDescent="0.3">
      <c r="A845" s="5">
        <v>35660</v>
      </c>
      <c r="B845">
        <v>133</v>
      </c>
      <c r="C845">
        <v>142.38</v>
      </c>
      <c r="D845">
        <v>131</v>
      </c>
      <c r="E845">
        <v>137.25</v>
      </c>
      <c r="F845">
        <v>69798000</v>
      </c>
      <c r="G845">
        <v>12.73</v>
      </c>
      <c r="I845" s="5">
        <v>35660</v>
      </c>
      <c r="J845">
        <v>23.31</v>
      </c>
      <c r="K845">
        <v>25.12</v>
      </c>
      <c r="L845">
        <v>22.75</v>
      </c>
      <c r="M845">
        <v>23.62</v>
      </c>
      <c r="N845">
        <v>9424800</v>
      </c>
      <c r="O845">
        <v>5.74</v>
      </c>
      <c r="Q845" s="5">
        <v>35660</v>
      </c>
      <c r="R845">
        <v>90.37</v>
      </c>
      <c r="S845">
        <v>94.31</v>
      </c>
      <c r="T845">
        <v>89.34</v>
      </c>
      <c r="U845">
        <v>92.56</v>
      </c>
      <c r="V845">
        <v>5297300</v>
      </c>
      <c r="W845">
        <v>69.84</v>
      </c>
    </row>
    <row r="846" spans="1:23" x14ac:dyDescent="0.3">
      <c r="A846" s="5">
        <v>35653</v>
      </c>
      <c r="B846">
        <v>140</v>
      </c>
      <c r="C846">
        <v>140.25</v>
      </c>
      <c r="D846">
        <v>132.75</v>
      </c>
      <c r="E846">
        <v>132.88</v>
      </c>
      <c r="F846">
        <v>59458700</v>
      </c>
      <c r="G846">
        <v>12.32</v>
      </c>
      <c r="I846" s="5">
        <v>35653</v>
      </c>
      <c r="J846">
        <v>26.31</v>
      </c>
      <c r="K846">
        <v>26.44</v>
      </c>
      <c r="L846">
        <v>20.440000000000001</v>
      </c>
      <c r="M846">
        <v>23.25</v>
      </c>
      <c r="N846">
        <v>32127100</v>
      </c>
      <c r="O846">
        <v>5.65</v>
      </c>
      <c r="Q846" s="5">
        <v>35653</v>
      </c>
      <c r="R846">
        <v>93.75</v>
      </c>
      <c r="S846">
        <v>94.55</v>
      </c>
      <c r="T846">
        <v>89.62</v>
      </c>
      <c r="U846">
        <v>89.78</v>
      </c>
      <c r="V846">
        <v>5568100</v>
      </c>
      <c r="W846">
        <v>67.75</v>
      </c>
    </row>
    <row r="847" spans="1:23" x14ac:dyDescent="0.3">
      <c r="A847" s="5">
        <v>35646</v>
      </c>
      <c r="B847">
        <v>140.25</v>
      </c>
      <c r="C847">
        <v>144.63</v>
      </c>
      <c r="D847">
        <v>139.44</v>
      </c>
      <c r="E847">
        <v>140</v>
      </c>
      <c r="F847">
        <v>51963800</v>
      </c>
      <c r="G847">
        <v>12.98</v>
      </c>
      <c r="I847" s="5">
        <v>35646</v>
      </c>
      <c r="J847">
        <v>19.190000000000001</v>
      </c>
      <c r="K847">
        <v>29.56</v>
      </c>
      <c r="L847">
        <v>19.190000000000001</v>
      </c>
      <c r="M847">
        <v>26.81</v>
      </c>
      <c r="N847">
        <v>75859300</v>
      </c>
      <c r="O847">
        <v>6.52</v>
      </c>
      <c r="Q847" s="5">
        <v>35646</v>
      </c>
      <c r="R847">
        <v>94.78</v>
      </c>
      <c r="S847">
        <v>96.62</v>
      </c>
      <c r="T847">
        <v>92.41</v>
      </c>
      <c r="U847">
        <v>93.37</v>
      </c>
      <c r="V847">
        <v>3407800</v>
      </c>
      <c r="W847">
        <v>70.45</v>
      </c>
    </row>
    <row r="848" spans="1:23" x14ac:dyDescent="0.3">
      <c r="A848" s="5">
        <v>35639</v>
      </c>
      <c r="B848">
        <v>139.25</v>
      </c>
      <c r="C848">
        <v>142.13</v>
      </c>
      <c r="D848">
        <v>135.75</v>
      </c>
      <c r="E848">
        <v>140.63</v>
      </c>
      <c r="F848">
        <v>62988600</v>
      </c>
      <c r="G848">
        <v>13.04</v>
      </c>
      <c r="I848" s="5">
        <v>35639</v>
      </c>
      <c r="J848">
        <v>16.440000000000001</v>
      </c>
      <c r="K848">
        <v>19.190000000000001</v>
      </c>
      <c r="L848">
        <v>16.25</v>
      </c>
      <c r="M848">
        <v>19.190000000000001</v>
      </c>
      <c r="N848">
        <v>9308800</v>
      </c>
      <c r="O848">
        <v>4.67</v>
      </c>
      <c r="Q848" s="5">
        <v>35639</v>
      </c>
      <c r="R848">
        <v>94.25</v>
      </c>
      <c r="S848">
        <v>96.03</v>
      </c>
      <c r="T848">
        <v>93.42</v>
      </c>
      <c r="U848">
        <v>94.94</v>
      </c>
      <c r="V848">
        <v>3917600</v>
      </c>
      <c r="W848">
        <v>71.64</v>
      </c>
    </row>
    <row r="849" spans="1:23" x14ac:dyDescent="0.3">
      <c r="A849" s="5">
        <v>35632</v>
      </c>
      <c r="B849">
        <v>140.88</v>
      </c>
      <c r="C849">
        <v>146.88</v>
      </c>
      <c r="D849">
        <v>133.75</v>
      </c>
      <c r="E849">
        <v>138.5</v>
      </c>
      <c r="F849">
        <v>111265400</v>
      </c>
      <c r="G849">
        <v>12.84</v>
      </c>
      <c r="I849" s="5">
        <v>35632</v>
      </c>
      <c r="J849">
        <v>17.559999999999999</v>
      </c>
      <c r="K849">
        <v>17.690000000000001</v>
      </c>
      <c r="L849">
        <v>15.63</v>
      </c>
      <c r="M849">
        <v>16.25</v>
      </c>
      <c r="N849">
        <v>7717800</v>
      </c>
      <c r="O849">
        <v>3.95</v>
      </c>
      <c r="Q849" s="5">
        <v>35632</v>
      </c>
      <c r="R849">
        <v>91.28</v>
      </c>
      <c r="S849">
        <v>94.81</v>
      </c>
      <c r="T849">
        <v>90.69</v>
      </c>
      <c r="U849">
        <v>94.03</v>
      </c>
      <c r="V849">
        <v>3555100</v>
      </c>
      <c r="W849">
        <v>70.95</v>
      </c>
    </row>
    <row r="850" spans="1:23" x14ac:dyDescent="0.3">
      <c r="A850" s="5">
        <v>35625</v>
      </c>
      <c r="B850">
        <v>130.81</v>
      </c>
      <c r="C850">
        <v>150.75</v>
      </c>
      <c r="D850">
        <v>130.5</v>
      </c>
      <c r="E850">
        <v>140.5</v>
      </c>
      <c r="F850">
        <v>106948000</v>
      </c>
      <c r="G850">
        <v>13.03</v>
      </c>
      <c r="I850" s="5">
        <v>35625</v>
      </c>
      <c r="J850">
        <v>15.25</v>
      </c>
      <c r="K850">
        <v>18.12</v>
      </c>
      <c r="L850">
        <v>14.88</v>
      </c>
      <c r="M850">
        <v>17.34</v>
      </c>
      <c r="N850">
        <v>16722800</v>
      </c>
      <c r="O850">
        <v>4.22</v>
      </c>
      <c r="Q850" s="5">
        <v>35625</v>
      </c>
      <c r="R850">
        <v>91.89</v>
      </c>
      <c r="S850">
        <v>94.09</v>
      </c>
      <c r="T850">
        <v>91.06</v>
      </c>
      <c r="U850">
        <v>91.3</v>
      </c>
      <c r="V850">
        <v>2909500</v>
      </c>
      <c r="W850">
        <v>68.89</v>
      </c>
    </row>
    <row r="851" spans="1:23" x14ac:dyDescent="0.3">
      <c r="A851" s="5">
        <v>35618</v>
      </c>
      <c r="B851">
        <v>130.63</v>
      </c>
      <c r="C851">
        <v>132.63</v>
      </c>
      <c r="D851">
        <v>128.44</v>
      </c>
      <c r="E851">
        <v>129.75</v>
      </c>
      <c r="F851">
        <v>41093700</v>
      </c>
      <c r="G851">
        <v>12.03</v>
      </c>
      <c r="I851" s="5">
        <v>35618</v>
      </c>
      <c r="J851">
        <v>13.94</v>
      </c>
      <c r="K851">
        <v>15.5</v>
      </c>
      <c r="L851">
        <v>12.75</v>
      </c>
      <c r="M851">
        <v>15.19</v>
      </c>
      <c r="N851">
        <v>11847200</v>
      </c>
      <c r="O851">
        <v>3.69</v>
      </c>
      <c r="Q851" s="5">
        <v>35618</v>
      </c>
      <c r="R851">
        <v>92.37</v>
      </c>
      <c r="S851">
        <v>92.5</v>
      </c>
      <c r="T851">
        <v>90.03</v>
      </c>
      <c r="U851">
        <v>91.78</v>
      </c>
      <c r="V851">
        <v>2855300</v>
      </c>
      <c r="W851">
        <v>69.25</v>
      </c>
    </row>
    <row r="852" spans="1:23" x14ac:dyDescent="0.3">
      <c r="A852" s="5">
        <v>35611</v>
      </c>
      <c r="B852">
        <v>127.87</v>
      </c>
      <c r="C852">
        <v>130.06</v>
      </c>
      <c r="D852">
        <v>123.25</v>
      </c>
      <c r="E852">
        <v>129.56</v>
      </c>
      <c r="F852">
        <v>44916400</v>
      </c>
      <c r="G852">
        <v>12.01</v>
      </c>
      <c r="I852" s="5">
        <v>35611</v>
      </c>
      <c r="J852">
        <v>14.75</v>
      </c>
      <c r="K852">
        <v>14.75</v>
      </c>
      <c r="L852">
        <v>13</v>
      </c>
      <c r="M852">
        <v>13.69</v>
      </c>
      <c r="N852">
        <v>9464000</v>
      </c>
      <c r="O852">
        <v>3.33</v>
      </c>
      <c r="Q852" s="5">
        <v>35611</v>
      </c>
      <c r="R852">
        <v>88.91</v>
      </c>
      <c r="S852">
        <v>92.16</v>
      </c>
      <c r="T852">
        <v>87.87</v>
      </c>
      <c r="U852">
        <v>92.06</v>
      </c>
      <c r="V852">
        <v>2158700</v>
      </c>
      <c r="W852">
        <v>69.47</v>
      </c>
    </row>
    <row r="853" spans="1:23" x14ac:dyDescent="0.3">
      <c r="A853" s="5">
        <v>35604</v>
      </c>
      <c r="B853">
        <v>129.88</v>
      </c>
      <c r="C853">
        <v>133.25</v>
      </c>
      <c r="D853">
        <v>127.25</v>
      </c>
      <c r="E853">
        <v>127.5</v>
      </c>
      <c r="F853">
        <v>40026000</v>
      </c>
      <c r="G853">
        <v>11.82</v>
      </c>
      <c r="I853" s="5">
        <v>35604</v>
      </c>
      <c r="J853">
        <v>15.5</v>
      </c>
      <c r="K853">
        <v>15.63</v>
      </c>
      <c r="L853">
        <v>14.63</v>
      </c>
      <c r="M853">
        <v>14.69</v>
      </c>
      <c r="N853">
        <v>6787400</v>
      </c>
      <c r="O853">
        <v>3.57</v>
      </c>
      <c r="Q853" s="5">
        <v>35604</v>
      </c>
      <c r="R853">
        <v>89.41</v>
      </c>
      <c r="S853">
        <v>90.25</v>
      </c>
      <c r="T853">
        <v>87.34</v>
      </c>
      <c r="U853">
        <v>88.91</v>
      </c>
      <c r="V853">
        <v>3756600</v>
      </c>
      <c r="W853">
        <v>67.09</v>
      </c>
    </row>
    <row r="854" spans="1:23" x14ac:dyDescent="0.3">
      <c r="A854" s="5">
        <v>35597</v>
      </c>
      <c r="B854">
        <v>129.63</v>
      </c>
      <c r="C854">
        <v>134.94</v>
      </c>
      <c r="D854">
        <v>128</v>
      </c>
      <c r="E854">
        <v>129.88</v>
      </c>
      <c r="F854">
        <v>55844100</v>
      </c>
      <c r="G854">
        <v>12.04</v>
      </c>
      <c r="I854" s="5">
        <v>35597</v>
      </c>
      <c r="J854">
        <v>15.88</v>
      </c>
      <c r="K854">
        <v>16.5</v>
      </c>
      <c r="L854">
        <v>15.38</v>
      </c>
      <c r="M854">
        <v>15.56</v>
      </c>
      <c r="N854">
        <v>4417000</v>
      </c>
      <c r="O854">
        <v>3.78</v>
      </c>
      <c r="Q854" s="5">
        <v>35597</v>
      </c>
      <c r="R854">
        <v>89.75</v>
      </c>
      <c r="S854">
        <v>90.5</v>
      </c>
      <c r="T854">
        <v>88.94</v>
      </c>
      <c r="U854">
        <v>89.58</v>
      </c>
      <c r="V854">
        <v>1649400</v>
      </c>
      <c r="W854">
        <v>67.59</v>
      </c>
    </row>
    <row r="855" spans="1:23" x14ac:dyDescent="0.3">
      <c r="A855" s="5">
        <v>35590</v>
      </c>
      <c r="B855">
        <v>124.87</v>
      </c>
      <c r="C855">
        <v>130.06</v>
      </c>
      <c r="D855">
        <v>122.5</v>
      </c>
      <c r="E855">
        <v>129.63</v>
      </c>
      <c r="F855">
        <v>49024400</v>
      </c>
      <c r="G855">
        <v>12.02</v>
      </c>
      <c r="I855" s="5">
        <v>35590</v>
      </c>
      <c r="J855">
        <v>16.690000000000001</v>
      </c>
      <c r="K855">
        <v>16.940000000000001</v>
      </c>
      <c r="L855">
        <v>15.75</v>
      </c>
      <c r="M855">
        <v>15.81</v>
      </c>
      <c r="N855">
        <v>3795800</v>
      </c>
      <c r="O855">
        <v>3.84</v>
      </c>
      <c r="Q855" s="5">
        <v>35590</v>
      </c>
      <c r="R855">
        <v>86.44</v>
      </c>
      <c r="S855">
        <v>90</v>
      </c>
      <c r="T855">
        <v>86.34</v>
      </c>
      <c r="U855">
        <v>89.72</v>
      </c>
      <c r="V855">
        <v>2224100</v>
      </c>
      <c r="W855">
        <v>67.45</v>
      </c>
    </row>
    <row r="856" spans="1:23" x14ac:dyDescent="0.3">
      <c r="A856" s="5">
        <v>35583</v>
      </c>
      <c r="B856">
        <v>125</v>
      </c>
      <c r="C856">
        <v>125.5</v>
      </c>
      <c r="D856">
        <v>118.25</v>
      </c>
      <c r="E856">
        <v>124.06</v>
      </c>
      <c r="F856">
        <v>41485900</v>
      </c>
      <c r="G856">
        <v>11.5</v>
      </c>
      <c r="I856" s="5">
        <v>35583</v>
      </c>
      <c r="J856">
        <v>17</v>
      </c>
      <c r="K856">
        <v>17.12</v>
      </c>
      <c r="L856">
        <v>16.5</v>
      </c>
      <c r="M856">
        <v>16.75</v>
      </c>
      <c r="N856">
        <v>2185800</v>
      </c>
      <c r="O856">
        <v>4.07</v>
      </c>
      <c r="Q856" s="5">
        <v>35583</v>
      </c>
      <c r="R856">
        <v>85.34</v>
      </c>
      <c r="S856">
        <v>86.44</v>
      </c>
      <c r="T856">
        <v>84.08</v>
      </c>
      <c r="U856">
        <v>86.37</v>
      </c>
      <c r="V856">
        <v>1359200</v>
      </c>
      <c r="W856">
        <v>64.930000000000007</v>
      </c>
    </row>
    <row r="857" spans="1:23" x14ac:dyDescent="0.3">
      <c r="A857" s="5">
        <v>35577</v>
      </c>
      <c r="B857">
        <v>122.75</v>
      </c>
      <c r="C857">
        <v>129.06</v>
      </c>
      <c r="D857">
        <v>117.5</v>
      </c>
      <c r="E857">
        <v>124</v>
      </c>
      <c r="F857">
        <v>63931600</v>
      </c>
      <c r="G857">
        <v>11.5</v>
      </c>
      <c r="I857" s="5">
        <v>35577</v>
      </c>
      <c r="J857">
        <v>16.75</v>
      </c>
      <c r="K857">
        <v>17.5</v>
      </c>
      <c r="L857">
        <v>16.37</v>
      </c>
      <c r="M857">
        <v>16.62</v>
      </c>
      <c r="N857">
        <v>4096400</v>
      </c>
      <c r="O857">
        <v>4.04</v>
      </c>
      <c r="Q857" s="5">
        <v>35577</v>
      </c>
      <c r="R857">
        <v>84.37</v>
      </c>
      <c r="S857">
        <v>85.56</v>
      </c>
      <c r="T857">
        <v>83.12</v>
      </c>
      <c r="U857">
        <v>85.16</v>
      </c>
      <c r="V857">
        <v>1418400</v>
      </c>
      <c r="W857">
        <v>64.02</v>
      </c>
    </row>
    <row r="858" spans="1:23" x14ac:dyDescent="0.3">
      <c r="A858" s="5">
        <v>35569</v>
      </c>
      <c r="B858">
        <v>116.12</v>
      </c>
      <c r="C858">
        <v>123</v>
      </c>
      <c r="D858">
        <v>115.12</v>
      </c>
      <c r="E858">
        <v>122.87</v>
      </c>
      <c r="F858">
        <v>49937700</v>
      </c>
      <c r="G858">
        <v>11.39</v>
      </c>
      <c r="I858" s="5">
        <v>35569</v>
      </c>
      <c r="J858">
        <v>17.5</v>
      </c>
      <c r="K858">
        <v>17.62</v>
      </c>
      <c r="L858">
        <v>16.5</v>
      </c>
      <c r="M858">
        <v>16.87</v>
      </c>
      <c r="N858">
        <v>2892700</v>
      </c>
      <c r="O858">
        <v>4.0999999999999996</v>
      </c>
      <c r="Q858" s="5">
        <v>35569</v>
      </c>
      <c r="R858">
        <v>83.31</v>
      </c>
      <c r="S858">
        <v>85.22</v>
      </c>
      <c r="T858">
        <v>82.75</v>
      </c>
      <c r="U858">
        <v>84.78</v>
      </c>
      <c r="V858">
        <v>1178400</v>
      </c>
      <c r="W858">
        <v>63.73</v>
      </c>
    </row>
    <row r="859" spans="1:23" x14ac:dyDescent="0.3">
      <c r="A859" s="5">
        <v>35562</v>
      </c>
      <c r="B859">
        <v>117.5</v>
      </c>
      <c r="C859">
        <v>119.25</v>
      </c>
      <c r="D859">
        <v>114.87</v>
      </c>
      <c r="E859">
        <v>115.44</v>
      </c>
      <c r="F859">
        <v>51061900</v>
      </c>
      <c r="G859">
        <v>10.7</v>
      </c>
      <c r="I859" s="5">
        <v>35562</v>
      </c>
      <c r="J859">
        <v>17.25</v>
      </c>
      <c r="K859">
        <v>18</v>
      </c>
      <c r="L859">
        <v>17</v>
      </c>
      <c r="M859">
        <v>17.25</v>
      </c>
      <c r="N859">
        <v>4937200</v>
      </c>
      <c r="O859">
        <v>4.1900000000000004</v>
      </c>
      <c r="Q859" s="5">
        <v>35562</v>
      </c>
      <c r="R859">
        <v>82.94</v>
      </c>
      <c r="S859">
        <v>84.59</v>
      </c>
      <c r="T859">
        <v>82.87</v>
      </c>
      <c r="U859">
        <v>83.22</v>
      </c>
      <c r="V859">
        <v>1828600</v>
      </c>
      <c r="W859">
        <v>62.56</v>
      </c>
    </row>
    <row r="860" spans="1:23" x14ac:dyDescent="0.3">
      <c r="A860" s="5">
        <v>35555</v>
      </c>
      <c r="B860">
        <v>119.62</v>
      </c>
      <c r="C860">
        <v>120.75</v>
      </c>
      <c r="D860">
        <v>115.12</v>
      </c>
      <c r="E860">
        <v>116.75</v>
      </c>
      <c r="F860">
        <v>73718500</v>
      </c>
      <c r="G860">
        <v>10.83</v>
      </c>
      <c r="I860" s="5">
        <v>35555</v>
      </c>
      <c r="J860">
        <v>17</v>
      </c>
      <c r="K860">
        <v>17.5</v>
      </c>
      <c r="L860">
        <v>16.37</v>
      </c>
      <c r="M860">
        <v>17.059999999999999</v>
      </c>
      <c r="N860">
        <v>4062000</v>
      </c>
      <c r="O860">
        <v>4.1500000000000004</v>
      </c>
      <c r="Q860" s="5">
        <v>35555</v>
      </c>
      <c r="R860">
        <v>81.66</v>
      </c>
      <c r="S860">
        <v>83.56</v>
      </c>
      <c r="T860">
        <v>81.19</v>
      </c>
      <c r="U860">
        <v>82.62</v>
      </c>
      <c r="V860">
        <v>2633200</v>
      </c>
      <c r="W860">
        <v>62.11</v>
      </c>
    </row>
    <row r="861" spans="1:23" x14ac:dyDescent="0.3">
      <c r="A861" s="5">
        <v>35548</v>
      </c>
      <c r="B861">
        <v>113.75</v>
      </c>
      <c r="C861">
        <v>123.5</v>
      </c>
      <c r="D861">
        <v>111.62</v>
      </c>
      <c r="E861">
        <v>120.75</v>
      </c>
      <c r="F861">
        <v>79979800</v>
      </c>
      <c r="G861">
        <v>11.2</v>
      </c>
      <c r="I861" s="5">
        <v>35548</v>
      </c>
      <c r="J861">
        <v>17.75</v>
      </c>
      <c r="K861">
        <v>18</v>
      </c>
      <c r="L861">
        <v>16.75</v>
      </c>
      <c r="M861">
        <v>17</v>
      </c>
      <c r="N861">
        <v>3796600</v>
      </c>
      <c r="O861">
        <v>4.13</v>
      </c>
      <c r="Q861" s="5">
        <v>35548</v>
      </c>
      <c r="R861">
        <v>76.5</v>
      </c>
      <c r="S861">
        <v>81.67</v>
      </c>
      <c r="T861">
        <v>76.37</v>
      </c>
      <c r="U861">
        <v>81.44</v>
      </c>
      <c r="V861">
        <v>2366700</v>
      </c>
      <c r="W861">
        <v>61.22</v>
      </c>
    </row>
    <row r="862" spans="1:23" x14ac:dyDescent="0.3">
      <c r="A862" s="5">
        <v>35541</v>
      </c>
      <c r="B862">
        <v>107</v>
      </c>
      <c r="C862">
        <v>117.87</v>
      </c>
      <c r="D862">
        <v>106.12</v>
      </c>
      <c r="E862">
        <v>113.62</v>
      </c>
      <c r="F862">
        <v>103507800</v>
      </c>
      <c r="G862">
        <v>10.54</v>
      </c>
      <c r="I862" s="5">
        <v>35541</v>
      </c>
      <c r="J862">
        <v>18.62</v>
      </c>
      <c r="K862">
        <v>18.62</v>
      </c>
      <c r="L862">
        <v>17.37</v>
      </c>
      <c r="M862">
        <v>17.5</v>
      </c>
      <c r="N862">
        <v>2873600</v>
      </c>
      <c r="O862">
        <v>4.25</v>
      </c>
      <c r="Q862" s="5">
        <v>35541</v>
      </c>
      <c r="R862">
        <v>76.75</v>
      </c>
      <c r="S862">
        <v>78.28</v>
      </c>
      <c r="T862">
        <v>75.47</v>
      </c>
      <c r="U862">
        <v>76.53</v>
      </c>
      <c r="V862">
        <v>2473600</v>
      </c>
      <c r="W862">
        <v>57.53</v>
      </c>
    </row>
    <row r="863" spans="1:23" x14ac:dyDescent="0.3">
      <c r="A863" s="5">
        <v>35534</v>
      </c>
      <c r="B863">
        <v>94.75</v>
      </c>
      <c r="C863">
        <v>107.62</v>
      </c>
      <c r="D863">
        <v>93.37</v>
      </c>
      <c r="E863">
        <v>107.62</v>
      </c>
      <c r="F863">
        <v>97948400</v>
      </c>
      <c r="G863">
        <v>9.98</v>
      </c>
      <c r="I863" s="5">
        <v>35534</v>
      </c>
      <c r="J863">
        <v>18.37</v>
      </c>
      <c r="K863">
        <v>19.25</v>
      </c>
      <c r="L863">
        <v>18</v>
      </c>
      <c r="M863">
        <v>18.37</v>
      </c>
      <c r="N863">
        <v>4981500</v>
      </c>
      <c r="O863">
        <v>4.47</v>
      </c>
      <c r="Q863" s="5">
        <v>35534</v>
      </c>
      <c r="R863">
        <v>73.73</v>
      </c>
      <c r="S863">
        <v>77</v>
      </c>
      <c r="T863">
        <v>73.31</v>
      </c>
      <c r="U863">
        <v>76.56</v>
      </c>
      <c r="V863">
        <v>2422000</v>
      </c>
      <c r="W863">
        <v>57.55</v>
      </c>
    </row>
    <row r="864" spans="1:23" x14ac:dyDescent="0.3">
      <c r="A864" s="5">
        <v>35527</v>
      </c>
      <c r="B864">
        <v>95.62</v>
      </c>
      <c r="C864">
        <v>99.25</v>
      </c>
      <c r="D864">
        <v>94.94</v>
      </c>
      <c r="E864">
        <v>95</v>
      </c>
      <c r="F864">
        <v>66312000</v>
      </c>
      <c r="G864">
        <v>8.81</v>
      </c>
      <c r="I864" s="5">
        <v>35527</v>
      </c>
      <c r="J864">
        <v>19.75</v>
      </c>
      <c r="K864">
        <v>19.87</v>
      </c>
      <c r="L864">
        <v>18.12</v>
      </c>
      <c r="M864">
        <v>18.25</v>
      </c>
      <c r="N864">
        <v>6371400</v>
      </c>
      <c r="O864">
        <v>4.4400000000000004</v>
      </c>
      <c r="Q864" s="5">
        <v>35527</v>
      </c>
      <c r="R864">
        <v>76.19</v>
      </c>
      <c r="S864">
        <v>77.05</v>
      </c>
      <c r="T864">
        <v>73.37</v>
      </c>
      <c r="U864">
        <v>73.37</v>
      </c>
      <c r="V864">
        <v>2618000</v>
      </c>
      <c r="W864">
        <v>55.15</v>
      </c>
    </row>
    <row r="865" spans="1:23" x14ac:dyDescent="0.3">
      <c r="A865" s="5">
        <v>35520</v>
      </c>
      <c r="B865">
        <v>93.12</v>
      </c>
      <c r="C865">
        <v>96.75</v>
      </c>
      <c r="D865">
        <v>89.75</v>
      </c>
      <c r="E865">
        <v>94.19</v>
      </c>
      <c r="F865">
        <v>86210800</v>
      </c>
      <c r="G865">
        <v>8.73</v>
      </c>
      <c r="I865" s="5">
        <v>35520</v>
      </c>
      <c r="J865">
        <v>18.62</v>
      </c>
      <c r="K865">
        <v>19.62</v>
      </c>
      <c r="L865">
        <v>17.25</v>
      </c>
      <c r="M865">
        <v>19.25</v>
      </c>
      <c r="N865">
        <v>17416100</v>
      </c>
      <c r="O865">
        <v>4.68</v>
      </c>
      <c r="Q865" s="5">
        <v>35520</v>
      </c>
      <c r="R865">
        <v>76.91</v>
      </c>
      <c r="S865">
        <v>77.12</v>
      </c>
      <c r="T865">
        <v>74.16</v>
      </c>
      <c r="U865">
        <v>75.84</v>
      </c>
      <c r="V865">
        <v>3229000</v>
      </c>
      <c r="W865">
        <v>57.01</v>
      </c>
    </row>
    <row r="866" spans="1:23" x14ac:dyDescent="0.3">
      <c r="A866" s="5">
        <v>35513</v>
      </c>
      <c r="B866">
        <v>93.12</v>
      </c>
      <c r="C866">
        <v>96.12</v>
      </c>
      <c r="D866">
        <v>87.62</v>
      </c>
      <c r="E866">
        <v>93.75</v>
      </c>
      <c r="F866">
        <v>112790200</v>
      </c>
      <c r="G866">
        <v>8.69</v>
      </c>
      <c r="I866" s="5">
        <v>35513</v>
      </c>
      <c r="J866">
        <v>16.5</v>
      </c>
      <c r="K866">
        <v>19.25</v>
      </c>
      <c r="L866">
        <v>16.079999999999998</v>
      </c>
      <c r="M866">
        <v>18.62</v>
      </c>
      <c r="N866">
        <v>12776900</v>
      </c>
      <c r="O866">
        <v>4.53</v>
      </c>
      <c r="Q866" s="5">
        <v>35513</v>
      </c>
      <c r="R866">
        <v>78.5</v>
      </c>
      <c r="S866">
        <v>79.97</v>
      </c>
      <c r="T866">
        <v>76.16</v>
      </c>
      <c r="U866">
        <v>77</v>
      </c>
      <c r="V866">
        <v>2126300</v>
      </c>
      <c r="W866">
        <v>57.88</v>
      </c>
    </row>
    <row r="867" spans="1:23" x14ac:dyDescent="0.3">
      <c r="A867" s="5">
        <v>35506</v>
      </c>
      <c r="B867">
        <v>98.5</v>
      </c>
      <c r="C867">
        <v>100.81</v>
      </c>
      <c r="D867">
        <v>92.87</v>
      </c>
      <c r="E867">
        <v>94</v>
      </c>
      <c r="F867">
        <v>84354000</v>
      </c>
      <c r="G867">
        <v>8.7200000000000006</v>
      </c>
      <c r="I867" s="5">
        <v>35506</v>
      </c>
      <c r="J867">
        <v>16.25</v>
      </c>
      <c r="K867">
        <v>17.5</v>
      </c>
      <c r="L867">
        <v>15.88</v>
      </c>
      <c r="M867">
        <v>16.62</v>
      </c>
      <c r="N867">
        <v>7021900</v>
      </c>
      <c r="O867">
        <v>4.04</v>
      </c>
      <c r="Q867" s="5">
        <v>35506</v>
      </c>
      <c r="R867">
        <v>79.25</v>
      </c>
      <c r="S867">
        <v>80.11</v>
      </c>
      <c r="T867">
        <v>77.87</v>
      </c>
      <c r="U867">
        <v>78.44</v>
      </c>
      <c r="V867">
        <v>2098900</v>
      </c>
      <c r="W867">
        <v>58.97</v>
      </c>
    </row>
    <row r="868" spans="1:23" x14ac:dyDescent="0.3">
      <c r="A868" s="5">
        <v>35499</v>
      </c>
      <c r="B868">
        <v>97.12</v>
      </c>
      <c r="C868">
        <v>100.56</v>
      </c>
      <c r="D868">
        <v>95.94</v>
      </c>
      <c r="E868">
        <v>99</v>
      </c>
      <c r="F868">
        <v>48728400</v>
      </c>
      <c r="G868">
        <v>9.18</v>
      </c>
      <c r="I868" s="5">
        <v>35499</v>
      </c>
      <c r="J868">
        <v>16.62</v>
      </c>
      <c r="K868">
        <v>16.75</v>
      </c>
      <c r="L868">
        <v>16</v>
      </c>
      <c r="M868">
        <v>16.559999999999999</v>
      </c>
      <c r="N868">
        <v>4331200</v>
      </c>
      <c r="O868">
        <v>4.03</v>
      </c>
      <c r="Q868" s="5">
        <v>35499</v>
      </c>
      <c r="R868">
        <v>80.94</v>
      </c>
      <c r="S868">
        <v>81.8</v>
      </c>
      <c r="T868">
        <v>79.06</v>
      </c>
      <c r="U868">
        <v>79.69</v>
      </c>
      <c r="V868">
        <v>1382300</v>
      </c>
      <c r="W868">
        <v>59.65</v>
      </c>
    </row>
    <row r="869" spans="1:23" x14ac:dyDescent="0.3">
      <c r="A869" s="5">
        <v>35492</v>
      </c>
      <c r="B869">
        <v>97</v>
      </c>
      <c r="C869">
        <v>101</v>
      </c>
      <c r="D869">
        <v>96.5</v>
      </c>
      <c r="E869">
        <v>96.75</v>
      </c>
      <c r="F869">
        <v>53447800</v>
      </c>
      <c r="G869">
        <v>8.9700000000000006</v>
      </c>
      <c r="I869" s="5">
        <v>35492</v>
      </c>
      <c r="J869">
        <v>16.5</v>
      </c>
      <c r="K869">
        <v>17</v>
      </c>
      <c r="L869">
        <v>16</v>
      </c>
      <c r="M869">
        <v>16.5</v>
      </c>
      <c r="N869">
        <v>3701500</v>
      </c>
      <c r="O869">
        <v>4.01</v>
      </c>
      <c r="Q869" s="5">
        <v>35492</v>
      </c>
      <c r="R869">
        <v>78.75</v>
      </c>
      <c r="S869">
        <v>81.16</v>
      </c>
      <c r="T869">
        <v>78.69</v>
      </c>
      <c r="U869">
        <v>80.84</v>
      </c>
      <c r="V869">
        <v>1466300</v>
      </c>
      <c r="W869">
        <v>60.51</v>
      </c>
    </row>
    <row r="870" spans="1:23" x14ac:dyDescent="0.3">
      <c r="A870" s="5">
        <v>35485</v>
      </c>
      <c r="B870">
        <v>94.25</v>
      </c>
      <c r="C870">
        <v>101.02</v>
      </c>
      <c r="D870">
        <v>94</v>
      </c>
      <c r="E870">
        <v>97.5</v>
      </c>
      <c r="F870">
        <v>63286200</v>
      </c>
      <c r="G870">
        <v>9.0399999999999991</v>
      </c>
      <c r="I870" s="5">
        <v>35485</v>
      </c>
      <c r="J870">
        <v>16.25</v>
      </c>
      <c r="K870">
        <v>17.37</v>
      </c>
      <c r="L870">
        <v>16.25</v>
      </c>
      <c r="M870">
        <v>16.25</v>
      </c>
      <c r="N870">
        <v>4183700</v>
      </c>
      <c r="O870">
        <v>3.95</v>
      </c>
      <c r="Q870" s="5">
        <v>35485</v>
      </c>
      <c r="R870">
        <v>79.97</v>
      </c>
      <c r="S870">
        <v>81.53</v>
      </c>
      <c r="T870">
        <v>79.06</v>
      </c>
      <c r="U870">
        <v>79.16</v>
      </c>
      <c r="V870">
        <v>1762600</v>
      </c>
      <c r="W870">
        <v>59.25</v>
      </c>
    </row>
    <row r="871" spans="1:23" x14ac:dyDescent="0.3">
      <c r="A871" s="5">
        <v>35479</v>
      </c>
      <c r="B871">
        <v>97.62</v>
      </c>
      <c r="C871">
        <v>98.12</v>
      </c>
      <c r="D871">
        <v>94</v>
      </c>
      <c r="E871">
        <v>95</v>
      </c>
      <c r="F871">
        <v>61363800</v>
      </c>
      <c r="G871">
        <v>8.81</v>
      </c>
      <c r="I871" s="5">
        <v>35479</v>
      </c>
      <c r="J871">
        <v>16.62</v>
      </c>
      <c r="K871">
        <v>17.87</v>
      </c>
      <c r="L871">
        <v>16</v>
      </c>
      <c r="M871">
        <v>16.37</v>
      </c>
      <c r="N871">
        <v>8455700</v>
      </c>
      <c r="O871">
        <v>3.98</v>
      </c>
      <c r="Q871" s="5">
        <v>35479</v>
      </c>
      <c r="R871">
        <v>81.34</v>
      </c>
      <c r="S871">
        <v>82</v>
      </c>
      <c r="T871">
        <v>80.14</v>
      </c>
      <c r="U871">
        <v>80.37</v>
      </c>
      <c r="V871">
        <v>1129800</v>
      </c>
      <c r="W871">
        <v>60.15</v>
      </c>
    </row>
    <row r="872" spans="1:23" x14ac:dyDescent="0.3">
      <c r="A872" s="5">
        <v>35471</v>
      </c>
      <c r="B872">
        <v>100.75</v>
      </c>
      <c r="C872">
        <v>101.5</v>
      </c>
      <c r="D872">
        <v>95.12</v>
      </c>
      <c r="E872">
        <v>97.87</v>
      </c>
      <c r="F872">
        <v>68665600</v>
      </c>
      <c r="G872">
        <v>9.08</v>
      </c>
      <c r="I872" s="5">
        <v>35471</v>
      </c>
      <c r="J872">
        <v>16.12</v>
      </c>
      <c r="K872">
        <v>16.37</v>
      </c>
      <c r="L872">
        <v>15.5</v>
      </c>
      <c r="M872">
        <v>16.309999999999999</v>
      </c>
      <c r="N872">
        <v>6689300</v>
      </c>
      <c r="O872">
        <v>3.97</v>
      </c>
      <c r="Q872" s="5">
        <v>35471</v>
      </c>
      <c r="R872">
        <v>79.25</v>
      </c>
      <c r="S872">
        <v>81.56</v>
      </c>
      <c r="T872">
        <v>78.12</v>
      </c>
      <c r="U872">
        <v>81.19</v>
      </c>
      <c r="V872">
        <v>1645400</v>
      </c>
      <c r="W872">
        <v>60.77</v>
      </c>
    </row>
    <row r="873" spans="1:23" x14ac:dyDescent="0.3">
      <c r="A873" s="5">
        <v>35464</v>
      </c>
      <c r="B873">
        <v>102.62</v>
      </c>
      <c r="C873">
        <v>103.5</v>
      </c>
      <c r="D873">
        <v>96</v>
      </c>
      <c r="E873">
        <v>100.37</v>
      </c>
      <c r="F873">
        <v>78387600</v>
      </c>
      <c r="G873">
        <v>9.31</v>
      </c>
      <c r="I873" s="5">
        <v>35464</v>
      </c>
      <c r="J873">
        <v>16.87</v>
      </c>
      <c r="K873">
        <v>17</v>
      </c>
      <c r="L873">
        <v>15.13</v>
      </c>
      <c r="M873">
        <v>15.81</v>
      </c>
      <c r="N873">
        <v>15080100</v>
      </c>
      <c r="O873">
        <v>3.84</v>
      </c>
      <c r="Q873" s="5">
        <v>35464</v>
      </c>
      <c r="R873">
        <v>78.72</v>
      </c>
      <c r="S873">
        <v>79.47</v>
      </c>
      <c r="T873">
        <v>77.12</v>
      </c>
      <c r="U873">
        <v>79.22</v>
      </c>
      <c r="V873">
        <v>1693700</v>
      </c>
      <c r="W873">
        <v>59.29</v>
      </c>
    </row>
    <row r="874" spans="1:23" x14ac:dyDescent="0.3">
      <c r="A874" s="5">
        <v>35457</v>
      </c>
      <c r="B874">
        <v>96.5</v>
      </c>
      <c r="C874">
        <v>103.25</v>
      </c>
      <c r="D874">
        <v>94.75</v>
      </c>
      <c r="E874">
        <v>102</v>
      </c>
      <c r="F874">
        <v>66661400</v>
      </c>
      <c r="G874">
        <v>9.4600000000000009</v>
      </c>
      <c r="I874" s="5">
        <v>35457</v>
      </c>
      <c r="J874">
        <v>17.12</v>
      </c>
      <c r="K874">
        <v>17.25</v>
      </c>
      <c r="L874">
        <v>16.5</v>
      </c>
      <c r="M874">
        <v>16.62</v>
      </c>
      <c r="N874">
        <v>6549700</v>
      </c>
      <c r="O874">
        <v>4.04</v>
      </c>
      <c r="Q874" s="5">
        <v>35457</v>
      </c>
      <c r="R874">
        <v>76.87</v>
      </c>
      <c r="S874">
        <v>79.41</v>
      </c>
      <c r="T874">
        <v>76</v>
      </c>
      <c r="U874">
        <v>78.41</v>
      </c>
      <c r="V874">
        <v>2588300</v>
      </c>
      <c r="W874">
        <v>58.69</v>
      </c>
    </row>
    <row r="875" spans="1:23" x14ac:dyDescent="0.3">
      <c r="A875" s="5">
        <v>35450</v>
      </c>
      <c r="B875">
        <v>87</v>
      </c>
      <c r="C875">
        <v>99.75</v>
      </c>
      <c r="D875">
        <v>86.62</v>
      </c>
      <c r="E875">
        <v>95.94</v>
      </c>
      <c r="F875">
        <v>116983000</v>
      </c>
      <c r="G875">
        <v>8.9</v>
      </c>
      <c r="I875" s="5">
        <v>35450</v>
      </c>
      <c r="J875">
        <v>16.87</v>
      </c>
      <c r="K875">
        <v>17.5</v>
      </c>
      <c r="L875">
        <v>16.75</v>
      </c>
      <c r="M875">
        <v>16.87</v>
      </c>
      <c r="N875">
        <v>8172300</v>
      </c>
      <c r="O875">
        <v>4.0999999999999996</v>
      </c>
      <c r="Q875" s="5">
        <v>35450</v>
      </c>
      <c r="R875">
        <v>77.75</v>
      </c>
      <c r="S875">
        <v>79.69</v>
      </c>
      <c r="T875">
        <v>76.75</v>
      </c>
      <c r="U875">
        <v>76.75</v>
      </c>
      <c r="V875">
        <v>2130800</v>
      </c>
      <c r="W875">
        <v>57.45</v>
      </c>
    </row>
    <row r="876" spans="1:23" x14ac:dyDescent="0.3">
      <c r="A876" s="5">
        <v>35443</v>
      </c>
      <c r="B876">
        <v>85.12</v>
      </c>
      <c r="C876">
        <v>87.75</v>
      </c>
      <c r="D876">
        <v>83.5</v>
      </c>
      <c r="E876">
        <v>87.12</v>
      </c>
      <c r="F876">
        <v>58240900</v>
      </c>
      <c r="G876">
        <v>8.08</v>
      </c>
      <c r="I876" s="5">
        <v>35443</v>
      </c>
      <c r="J876">
        <v>18.5</v>
      </c>
      <c r="K876">
        <v>18.5</v>
      </c>
      <c r="L876">
        <v>16.62</v>
      </c>
      <c r="M876">
        <v>16.75</v>
      </c>
      <c r="N876">
        <v>14234200</v>
      </c>
      <c r="O876">
        <v>4.07</v>
      </c>
      <c r="Q876" s="5">
        <v>35443</v>
      </c>
      <c r="R876">
        <v>76.5</v>
      </c>
      <c r="S876">
        <v>77.75</v>
      </c>
      <c r="T876">
        <v>75.64</v>
      </c>
      <c r="U876">
        <v>77.56</v>
      </c>
      <c r="V876">
        <v>1594400</v>
      </c>
      <c r="W876">
        <v>58.05</v>
      </c>
    </row>
    <row r="877" spans="1:23" x14ac:dyDescent="0.3">
      <c r="A877" s="5">
        <v>35436</v>
      </c>
      <c r="B877">
        <v>84.62</v>
      </c>
      <c r="C877">
        <v>85.25</v>
      </c>
      <c r="D877">
        <v>81.62</v>
      </c>
      <c r="E877">
        <v>84.25</v>
      </c>
      <c r="F877">
        <v>51548400</v>
      </c>
      <c r="G877">
        <v>7.81</v>
      </c>
      <c r="I877" s="5">
        <v>35436</v>
      </c>
      <c r="J877">
        <v>17.62</v>
      </c>
      <c r="K877">
        <v>18.37</v>
      </c>
      <c r="L877">
        <v>17.25</v>
      </c>
      <c r="M877">
        <v>18.25</v>
      </c>
      <c r="N877">
        <v>34012000</v>
      </c>
      <c r="O877">
        <v>4.4400000000000004</v>
      </c>
      <c r="Q877" s="5">
        <v>35436</v>
      </c>
      <c r="R877">
        <v>75.09</v>
      </c>
      <c r="S877">
        <v>76.25</v>
      </c>
      <c r="T877">
        <v>74.12</v>
      </c>
      <c r="U877">
        <v>76.12</v>
      </c>
      <c r="V877">
        <v>1580100</v>
      </c>
      <c r="W877">
        <v>56.97</v>
      </c>
    </row>
    <row r="878" spans="1:23" x14ac:dyDescent="0.3">
      <c r="A878" s="5">
        <v>35429</v>
      </c>
      <c r="B878">
        <v>85.37</v>
      </c>
      <c r="C878">
        <v>85.62</v>
      </c>
      <c r="D878">
        <v>80.75</v>
      </c>
      <c r="E878">
        <v>84.62</v>
      </c>
      <c r="F878">
        <v>40064600</v>
      </c>
      <c r="G878">
        <v>7.85</v>
      </c>
      <c r="I878" s="5">
        <v>35429</v>
      </c>
      <c r="J878">
        <v>23.12</v>
      </c>
      <c r="K878">
        <v>23.25</v>
      </c>
      <c r="L878">
        <v>20.75</v>
      </c>
      <c r="M878">
        <v>21.75</v>
      </c>
      <c r="N878">
        <v>8127600</v>
      </c>
      <c r="O878">
        <v>5.29</v>
      </c>
      <c r="Q878" s="5">
        <v>35429</v>
      </c>
      <c r="R878">
        <v>76.12</v>
      </c>
      <c r="S878">
        <v>76.12</v>
      </c>
      <c r="T878">
        <v>72.75</v>
      </c>
      <c r="U878">
        <v>75.09</v>
      </c>
      <c r="V878">
        <v>1556800</v>
      </c>
      <c r="W878">
        <v>56.2</v>
      </c>
    </row>
    <row r="879" spans="1:23" x14ac:dyDescent="0.3">
      <c r="A879" s="5">
        <v>35422</v>
      </c>
      <c r="B879">
        <v>84.12</v>
      </c>
      <c r="C879">
        <v>86.12</v>
      </c>
      <c r="D879">
        <v>82.87</v>
      </c>
      <c r="E879">
        <v>84.25</v>
      </c>
      <c r="F879">
        <v>25031000</v>
      </c>
      <c r="G879">
        <v>7.81</v>
      </c>
      <c r="I879" s="5">
        <v>35422</v>
      </c>
      <c r="J879">
        <v>24</v>
      </c>
      <c r="K879">
        <v>24.25</v>
      </c>
      <c r="L879">
        <v>22.87</v>
      </c>
      <c r="M879">
        <v>23.12</v>
      </c>
      <c r="N879">
        <v>5475100</v>
      </c>
      <c r="O879">
        <v>5.62</v>
      </c>
      <c r="Q879" s="5">
        <v>35422</v>
      </c>
      <c r="R879">
        <v>75.09</v>
      </c>
      <c r="S879">
        <v>76.03</v>
      </c>
      <c r="T879">
        <v>74.33</v>
      </c>
      <c r="U879">
        <v>75.87</v>
      </c>
      <c r="V879">
        <v>922800</v>
      </c>
      <c r="W879">
        <v>56.79</v>
      </c>
    </row>
    <row r="880" spans="1:23" x14ac:dyDescent="0.3">
      <c r="A880" s="5">
        <v>35415</v>
      </c>
      <c r="B880">
        <v>80.25</v>
      </c>
      <c r="C880">
        <v>85.62</v>
      </c>
      <c r="D880">
        <v>76.37</v>
      </c>
      <c r="E880">
        <v>83.62</v>
      </c>
      <c r="F880">
        <v>76129700</v>
      </c>
      <c r="G880">
        <v>7.75</v>
      </c>
      <c r="I880" s="5">
        <v>35415</v>
      </c>
      <c r="J880">
        <v>23.5</v>
      </c>
      <c r="K880">
        <v>23.62</v>
      </c>
      <c r="L880">
        <v>21.37</v>
      </c>
      <c r="M880">
        <v>23.5</v>
      </c>
      <c r="N880">
        <v>8543200</v>
      </c>
      <c r="O880">
        <v>5.71</v>
      </c>
      <c r="Q880" s="5">
        <v>35415</v>
      </c>
      <c r="R880">
        <v>73.5</v>
      </c>
      <c r="S880">
        <v>75.72</v>
      </c>
      <c r="T880">
        <v>71.87</v>
      </c>
      <c r="U880">
        <v>74.84</v>
      </c>
      <c r="V880">
        <v>1866700</v>
      </c>
      <c r="W880">
        <v>56.02</v>
      </c>
    </row>
    <row r="881" spans="1:23" x14ac:dyDescent="0.3">
      <c r="A881" s="5">
        <v>35408</v>
      </c>
      <c r="B881">
        <v>78.37</v>
      </c>
      <c r="C881">
        <v>85.25</v>
      </c>
      <c r="D881">
        <v>78</v>
      </c>
      <c r="E881">
        <v>80</v>
      </c>
      <c r="F881">
        <v>97361400</v>
      </c>
      <c r="G881">
        <v>7.42</v>
      </c>
      <c r="I881" s="5">
        <v>35408</v>
      </c>
      <c r="J881">
        <v>25.25</v>
      </c>
      <c r="K881">
        <v>25.37</v>
      </c>
      <c r="L881">
        <v>23.25</v>
      </c>
      <c r="M881">
        <v>23.25</v>
      </c>
      <c r="N881">
        <v>4888900</v>
      </c>
      <c r="O881">
        <v>5.65</v>
      </c>
      <c r="Q881" s="5">
        <v>35408</v>
      </c>
      <c r="R881">
        <v>74.69</v>
      </c>
      <c r="S881">
        <v>75.67</v>
      </c>
      <c r="T881">
        <v>72.41</v>
      </c>
      <c r="U881">
        <v>73.31</v>
      </c>
      <c r="V881">
        <v>1852500</v>
      </c>
      <c r="W881">
        <v>54.63</v>
      </c>
    </row>
    <row r="882" spans="1:23" x14ac:dyDescent="0.3">
      <c r="A882" s="5">
        <v>35401</v>
      </c>
      <c r="B882">
        <v>157.5</v>
      </c>
      <c r="C882">
        <v>159.5</v>
      </c>
      <c r="D882">
        <v>148.27000000000001</v>
      </c>
      <c r="E882">
        <v>152.88</v>
      </c>
      <c r="F882">
        <v>85959300</v>
      </c>
      <c r="G882">
        <v>7.09</v>
      </c>
      <c r="I882" s="5">
        <v>35401</v>
      </c>
      <c r="J882">
        <v>24.12</v>
      </c>
      <c r="K882">
        <v>25.5</v>
      </c>
      <c r="L882">
        <v>23.87</v>
      </c>
      <c r="M882">
        <v>25.12</v>
      </c>
      <c r="N882">
        <v>7245200</v>
      </c>
      <c r="O882">
        <v>6.11</v>
      </c>
      <c r="Q882" s="5">
        <v>35401</v>
      </c>
      <c r="R882">
        <v>75.92</v>
      </c>
      <c r="S882">
        <v>76.58</v>
      </c>
      <c r="T882">
        <v>72.66</v>
      </c>
      <c r="U882">
        <v>74.31</v>
      </c>
      <c r="V882">
        <v>2118600</v>
      </c>
      <c r="W882">
        <v>55.38</v>
      </c>
    </row>
    <row r="883" spans="1:23" x14ac:dyDescent="0.3">
      <c r="A883" s="5">
        <v>35394</v>
      </c>
      <c r="B883">
        <v>151.13</v>
      </c>
      <c r="C883">
        <v>157.13</v>
      </c>
      <c r="D883">
        <v>150.5</v>
      </c>
      <c r="E883">
        <v>156.88</v>
      </c>
      <c r="F883">
        <v>61241600</v>
      </c>
      <c r="G883">
        <v>7.27</v>
      </c>
      <c r="I883" s="5">
        <v>35394</v>
      </c>
      <c r="J883">
        <v>25.37</v>
      </c>
      <c r="K883">
        <v>25.5</v>
      </c>
      <c r="L883">
        <v>24</v>
      </c>
      <c r="M883">
        <v>24.12</v>
      </c>
      <c r="N883">
        <v>2901100</v>
      </c>
      <c r="O883">
        <v>5.86</v>
      </c>
      <c r="Q883" s="5">
        <v>35394</v>
      </c>
      <c r="R883">
        <v>75.25</v>
      </c>
      <c r="S883">
        <v>76.69</v>
      </c>
      <c r="T883">
        <v>75.08</v>
      </c>
      <c r="U883">
        <v>76.02</v>
      </c>
      <c r="V883">
        <v>1716500</v>
      </c>
      <c r="W883">
        <v>56.65</v>
      </c>
    </row>
    <row r="884" spans="1:23" x14ac:dyDescent="0.3">
      <c r="A884" s="5">
        <v>35387</v>
      </c>
      <c r="B884">
        <v>149.38</v>
      </c>
      <c r="C884">
        <v>158</v>
      </c>
      <c r="D884">
        <v>148.63</v>
      </c>
      <c r="E884">
        <v>150.5</v>
      </c>
      <c r="F884">
        <v>110464900</v>
      </c>
      <c r="G884">
        <v>6.98</v>
      </c>
      <c r="I884" s="5">
        <v>35387</v>
      </c>
      <c r="J884">
        <v>25</v>
      </c>
      <c r="K884">
        <v>25.37</v>
      </c>
      <c r="L884">
        <v>24.37</v>
      </c>
      <c r="M884">
        <v>25.25</v>
      </c>
      <c r="N884">
        <v>3970600</v>
      </c>
      <c r="O884">
        <v>6.14</v>
      </c>
      <c r="Q884" s="5">
        <v>35387</v>
      </c>
      <c r="R884">
        <v>74.17</v>
      </c>
      <c r="S884">
        <v>75.25</v>
      </c>
      <c r="T884">
        <v>73.73</v>
      </c>
      <c r="U884">
        <v>75.17</v>
      </c>
      <c r="V884">
        <v>979100</v>
      </c>
      <c r="W884">
        <v>56.02</v>
      </c>
    </row>
    <row r="885" spans="1:23" x14ac:dyDescent="0.3">
      <c r="A885" s="5">
        <v>35380</v>
      </c>
      <c r="B885">
        <v>143.38</v>
      </c>
      <c r="C885">
        <v>150.88</v>
      </c>
      <c r="D885">
        <v>141.5</v>
      </c>
      <c r="E885">
        <v>149</v>
      </c>
      <c r="F885">
        <v>85834200</v>
      </c>
      <c r="G885">
        <v>6.91</v>
      </c>
      <c r="I885" s="5">
        <v>35380</v>
      </c>
      <c r="J885">
        <v>26.37</v>
      </c>
      <c r="K885">
        <v>26.37</v>
      </c>
      <c r="L885">
        <v>25</v>
      </c>
      <c r="M885">
        <v>25</v>
      </c>
      <c r="N885">
        <v>3572900</v>
      </c>
      <c r="O885">
        <v>6.08</v>
      </c>
      <c r="Q885" s="5">
        <v>35380</v>
      </c>
      <c r="R885">
        <v>73.25</v>
      </c>
      <c r="S885">
        <v>74.5</v>
      </c>
      <c r="T885">
        <v>73.02</v>
      </c>
      <c r="U885">
        <v>74.03</v>
      </c>
      <c r="V885">
        <v>933400</v>
      </c>
      <c r="W885">
        <v>55.17</v>
      </c>
    </row>
    <row r="886" spans="1:23" x14ac:dyDescent="0.3">
      <c r="A886" s="5">
        <v>35373</v>
      </c>
      <c r="B886">
        <v>137.25</v>
      </c>
      <c r="C886">
        <v>146.13</v>
      </c>
      <c r="D886">
        <v>136.75</v>
      </c>
      <c r="E886">
        <v>143.5</v>
      </c>
      <c r="F886">
        <v>67594800</v>
      </c>
      <c r="G886">
        <v>6.65</v>
      </c>
      <c r="I886" s="5">
        <v>35373</v>
      </c>
      <c r="J886">
        <v>24.37</v>
      </c>
      <c r="K886">
        <v>26.25</v>
      </c>
      <c r="L886">
        <v>23.75</v>
      </c>
      <c r="M886">
        <v>26.25</v>
      </c>
      <c r="N886">
        <v>7110000</v>
      </c>
      <c r="O886">
        <v>6.38</v>
      </c>
      <c r="Q886" s="5">
        <v>35373</v>
      </c>
      <c r="R886">
        <v>70.69</v>
      </c>
      <c r="S886">
        <v>73.44</v>
      </c>
      <c r="T886">
        <v>70.53</v>
      </c>
      <c r="U886">
        <v>73.42</v>
      </c>
      <c r="V886">
        <v>1367800</v>
      </c>
      <c r="W886">
        <v>54.71</v>
      </c>
    </row>
    <row r="887" spans="1:23" x14ac:dyDescent="0.3">
      <c r="A887" s="5">
        <v>35366</v>
      </c>
      <c r="B887">
        <v>136.69</v>
      </c>
      <c r="C887">
        <v>138.75</v>
      </c>
      <c r="D887">
        <v>134.88</v>
      </c>
      <c r="E887">
        <v>137.38</v>
      </c>
      <c r="F887">
        <v>54416600</v>
      </c>
      <c r="G887">
        <v>6.37</v>
      </c>
      <c r="I887" s="5">
        <v>35366</v>
      </c>
      <c r="J887">
        <v>25.12</v>
      </c>
      <c r="K887">
        <v>25.12</v>
      </c>
      <c r="L887">
        <v>22.25</v>
      </c>
      <c r="M887">
        <v>24.25</v>
      </c>
      <c r="N887">
        <v>7024900</v>
      </c>
      <c r="O887">
        <v>5.9</v>
      </c>
      <c r="Q887" s="5">
        <v>35366</v>
      </c>
      <c r="R887">
        <v>70.37</v>
      </c>
      <c r="S887">
        <v>71.16</v>
      </c>
      <c r="T887">
        <v>69.7</v>
      </c>
      <c r="U887">
        <v>70.59</v>
      </c>
      <c r="V887">
        <v>766800</v>
      </c>
      <c r="W887">
        <v>52.61</v>
      </c>
    </row>
    <row r="888" spans="1:23" x14ac:dyDescent="0.3">
      <c r="A888" s="5">
        <v>35359</v>
      </c>
      <c r="B888">
        <v>134.75</v>
      </c>
      <c r="C888">
        <v>137.88</v>
      </c>
      <c r="D888">
        <v>131.25</v>
      </c>
      <c r="E888">
        <v>136.44</v>
      </c>
      <c r="F888">
        <v>77430700</v>
      </c>
      <c r="G888">
        <v>6.33</v>
      </c>
      <c r="I888" s="5">
        <v>35359</v>
      </c>
      <c r="J888">
        <v>26.5</v>
      </c>
      <c r="K888">
        <v>26.62</v>
      </c>
      <c r="L888">
        <v>24.25</v>
      </c>
      <c r="M888">
        <v>24.5</v>
      </c>
      <c r="N888">
        <v>5179200</v>
      </c>
      <c r="O888">
        <v>5.96</v>
      </c>
      <c r="Q888" s="5">
        <v>35359</v>
      </c>
      <c r="R888">
        <v>71.28</v>
      </c>
      <c r="S888">
        <v>71.62</v>
      </c>
      <c r="T888">
        <v>70.12</v>
      </c>
      <c r="U888">
        <v>70.31</v>
      </c>
      <c r="V888">
        <v>682300</v>
      </c>
      <c r="W888">
        <v>52.4</v>
      </c>
    </row>
    <row r="889" spans="1:23" x14ac:dyDescent="0.3">
      <c r="A889" s="5">
        <v>35352</v>
      </c>
      <c r="B889">
        <v>137.38</v>
      </c>
      <c r="C889">
        <v>139.13</v>
      </c>
      <c r="D889">
        <v>133.56</v>
      </c>
      <c r="E889">
        <v>134.75</v>
      </c>
      <c r="F889">
        <v>50493700</v>
      </c>
      <c r="G889">
        <v>6.25</v>
      </c>
      <c r="I889" s="5">
        <v>35352</v>
      </c>
      <c r="J889">
        <v>24.5</v>
      </c>
      <c r="K889">
        <v>27.75</v>
      </c>
      <c r="L889">
        <v>24.25</v>
      </c>
      <c r="M889">
        <v>26.56</v>
      </c>
      <c r="N889">
        <v>16990900</v>
      </c>
      <c r="O889">
        <v>6.46</v>
      </c>
      <c r="Q889" s="5">
        <v>35352</v>
      </c>
      <c r="R889">
        <v>70.31</v>
      </c>
      <c r="S889">
        <v>71.31</v>
      </c>
      <c r="T889">
        <v>69.94</v>
      </c>
      <c r="U889">
        <v>71.22</v>
      </c>
      <c r="V889">
        <v>611300</v>
      </c>
      <c r="W889">
        <v>53.08</v>
      </c>
    </row>
    <row r="890" spans="1:23" x14ac:dyDescent="0.3">
      <c r="A890" s="5">
        <v>35345</v>
      </c>
      <c r="B890">
        <v>136.38</v>
      </c>
      <c r="C890">
        <v>138.13</v>
      </c>
      <c r="D890">
        <v>133.25</v>
      </c>
      <c r="E890">
        <v>137.13</v>
      </c>
      <c r="F890">
        <v>48823000</v>
      </c>
      <c r="G890">
        <v>6.36</v>
      </c>
      <c r="I890" s="5">
        <v>35345</v>
      </c>
      <c r="J890">
        <v>23</v>
      </c>
      <c r="K890">
        <v>24.62</v>
      </c>
      <c r="L890">
        <v>22.87</v>
      </c>
      <c r="M890">
        <v>24.25</v>
      </c>
      <c r="N890">
        <v>5497200</v>
      </c>
      <c r="O890">
        <v>5.9</v>
      </c>
      <c r="Q890" s="5">
        <v>35345</v>
      </c>
      <c r="R890">
        <v>70.31</v>
      </c>
      <c r="S890">
        <v>70.69</v>
      </c>
      <c r="T890">
        <v>69.37</v>
      </c>
      <c r="U890">
        <v>70.31</v>
      </c>
      <c r="V890">
        <v>608700</v>
      </c>
      <c r="W890">
        <v>52.4</v>
      </c>
    </row>
    <row r="891" spans="1:23" x14ac:dyDescent="0.3">
      <c r="A891" s="5">
        <v>35338</v>
      </c>
      <c r="B891">
        <v>133.5</v>
      </c>
      <c r="C891">
        <v>136.63</v>
      </c>
      <c r="D891">
        <v>130.88</v>
      </c>
      <c r="E891">
        <v>136.38</v>
      </c>
      <c r="F891">
        <v>66184000</v>
      </c>
      <c r="G891">
        <v>6.32</v>
      </c>
      <c r="I891" s="5">
        <v>35338</v>
      </c>
      <c r="J891">
        <v>22.12</v>
      </c>
      <c r="K891">
        <v>24.75</v>
      </c>
      <c r="L891">
        <v>22</v>
      </c>
      <c r="M891">
        <v>22.81</v>
      </c>
      <c r="N891">
        <v>9025400</v>
      </c>
      <c r="O891">
        <v>5.55</v>
      </c>
      <c r="Q891" s="5">
        <v>35338</v>
      </c>
      <c r="R891">
        <v>68.78</v>
      </c>
      <c r="S891">
        <v>70.34</v>
      </c>
      <c r="T891">
        <v>68.44</v>
      </c>
      <c r="U891">
        <v>70.34</v>
      </c>
      <c r="V891">
        <v>568900</v>
      </c>
      <c r="W891">
        <v>52.42</v>
      </c>
    </row>
    <row r="892" spans="1:23" x14ac:dyDescent="0.3">
      <c r="A892" s="5">
        <v>35331</v>
      </c>
      <c r="B892">
        <v>137.63</v>
      </c>
      <c r="C892">
        <v>138.38</v>
      </c>
      <c r="D892">
        <v>131.25</v>
      </c>
      <c r="E892">
        <v>134.38</v>
      </c>
      <c r="F892">
        <v>70790000</v>
      </c>
      <c r="G892">
        <v>6.23</v>
      </c>
      <c r="I892" s="5">
        <v>35331</v>
      </c>
      <c r="J892">
        <v>22.87</v>
      </c>
      <c r="K892">
        <v>22.87</v>
      </c>
      <c r="L892">
        <v>22</v>
      </c>
      <c r="M892">
        <v>22.31</v>
      </c>
      <c r="N892">
        <v>3465000</v>
      </c>
      <c r="O892">
        <v>5.42</v>
      </c>
      <c r="Q892" s="5">
        <v>35331</v>
      </c>
      <c r="R892">
        <v>68.47</v>
      </c>
      <c r="S892">
        <v>69.25</v>
      </c>
      <c r="T892">
        <v>68.16</v>
      </c>
      <c r="U892">
        <v>68.69</v>
      </c>
      <c r="V892">
        <v>854100</v>
      </c>
      <c r="W892">
        <v>51.19</v>
      </c>
    </row>
    <row r="893" spans="1:23" x14ac:dyDescent="0.3">
      <c r="A893" s="5">
        <v>35324</v>
      </c>
      <c r="B893">
        <v>131.13</v>
      </c>
      <c r="C893">
        <v>138.63</v>
      </c>
      <c r="D893">
        <v>131</v>
      </c>
      <c r="E893">
        <v>138.13</v>
      </c>
      <c r="F893">
        <v>80968900</v>
      </c>
      <c r="G893">
        <v>6.4</v>
      </c>
      <c r="I893" s="5">
        <v>35324</v>
      </c>
      <c r="J893">
        <v>21.5</v>
      </c>
      <c r="K893">
        <v>24.12</v>
      </c>
      <c r="L893">
        <v>21.37</v>
      </c>
      <c r="M893">
        <v>22.87</v>
      </c>
      <c r="N893">
        <v>7695800</v>
      </c>
      <c r="O893">
        <v>5.56</v>
      </c>
      <c r="Q893" s="5">
        <v>35324</v>
      </c>
      <c r="R893">
        <v>68.66</v>
      </c>
      <c r="S893">
        <v>69.16</v>
      </c>
      <c r="T893">
        <v>68.22</v>
      </c>
      <c r="U893">
        <v>68.64</v>
      </c>
      <c r="V893">
        <v>681700</v>
      </c>
      <c r="W893">
        <v>51.15</v>
      </c>
    </row>
    <row r="894" spans="1:23" x14ac:dyDescent="0.3">
      <c r="A894" s="5">
        <v>35317</v>
      </c>
      <c r="B894">
        <v>122.5</v>
      </c>
      <c r="C894">
        <v>131.38</v>
      </c>
      <c r="D894">
        <v>122.25</v>
      </c>
      <c r="E894">
        <v>131</v>
      </c>
      <c r="F894">
        <v>58624000</v>
      </c>
      <c r="G894">
        <v>6.07</v>
      </c>
      <c r="I894" s="5">
        <v>35317</v>
      </c>
      <c r="J894">
        <v>22.62</v>
      </c>
      <c r="K894">
        <v>22.75</v>
      </c>
      <c r="L894">
        <v>20.25</v>
      </c>
      <c r="M894">
        <v>21</v>
      </c>
      <c r="N894">
        <v>6287700</v>
      </c>
      <c r="O894">
        <v>5.1100000000000003</v>
      </c>
      <c r="Q894" s="5">
        <v>35317</v>
      </c>
      <c r="R894">
        <v>66.19</v>
      </c>
      <c r="S894">
        <v>68.62</v>
      </c>
      <c r="T894">
        <v>66.08</v>
      </c>
      <c r="U894">
        <v>68.56</v>
      </c>
      <c r="V894">
        <v>964900</v>
      </c>
      <c r="W894">
        <v>51.09</v>
      </c>
    </row>
    <row r="895" spans="1:23" x14ac:dyDescent="0.3">
      <c r="A895" s="5">
        <v>35311</v>
      </c>
      <c r="B895">
        <v>122</v>
      </c>
      <c r="C895">
        <v>123.62</v>
      </c>
      <c r="D895">
        <v>120.62</v>
      </c>
      <c r="E895">
        <v>122.5</v>
      </c>
      <c r="F895">
        <v>39486400</v>
      </c>
      <c r="G895">
        <v>5.68</v>
      </c>
      <c r="I895" s="5">
        <v>35311</v>
      </c>
      <c r="J895">
        <v>24.12</v>
      </c>
      <c r="K895">
        <v>24.62</v>
      </c>
      <c r="L895">
        <v>22.62</v>
      </c>
      <c r="M895">
        <v>23</v>
      </c>
      <c r="N895">
        <v>6174700</v>
      </c>
      <c r="O895">
        <v>5.59</v>
      </c>
      <c r="Q895" s="5">
        <v>35311</v>
      </c>
      <c r="R895">
        <v>64.47</v>
      </c>
      <c r="S895">
        <v>66.75</v>
      </c>
      <c r="T895">
        <v>64.37</v>
      </c>
      <c r="U895">
        <v>65.94</v>
      </c>
      <c r="V895">
        <v>1033400</v>
      </c>
      <c r="W895">
        <v>49.14</v>
      </c>
    </row>
    <row r="896" spans="1:23" x14ac:dyDescent="0.3">
      <c r="A896" s="5">
        <v>35303</v>
      </c>
      <c r="B896">
        <v>123.37</v>
      </c>
      <c r="C896">
        <v>125.75</v>
      </c>
      <c r="D896">
        <v>122.5</v>
      </c>
      <c r="E896">
        <v>122.5</v>
      </c>
      <c r="F896">
        <v>30864600</v>
      </c>
      <c r="G896">
        <v>5.68</v>
      </c>
      <c r="I896" s="5">
        <v>35303</v>
      </c>
      <c r="J896">
        <v>23.87</v>
      </c>
      <c r="K896">
        <v>25</v>
      </c>
      <c r="L896">
        <v>23.5</v>
      </c>
      <c r="M896">
        <v>24.25</v>
      </c>
      <c r="N896">
        <v>5400400</v>
      </c>
      <c r="O896">
        <v>5.9</v>
      </c>
      <c r="Q896" s="5">
        <v>35303</v>
      </c>
      <c r="R896">
        <v>66.7</v>
      </c>
      <c r="S896">
        <v>67</v>
      </c>
      <c r="T896">
        <v>65.12</v>
      </c>
      <c r="U896">
        <v>65.33</v>
      </c>
      <c r="V896">
        <v>716500</v>
      </c>
      <c r="W896">
        <v>48.69</v>
      </c>
    </row>
    <row r="897" spans="1:23" x14ac:dyDescent="0.3">
      <c r="A897" s="5">
        <v>35296</v>
      </c>
      <c r="B897">
        <v>123.87</v>
      </c>
      <c r="C897">
        <v>125.12</v>
      </c>
      <c r="D897">
        <v>121.75</v>
      </c>
      <c r="E897">
        <v>123.25</v>
      </c>
      <c r="F897">
        <v>42479600</v>
      </c>
      <c r="G897">
        <v>5.71</v>
      </c>
      <c r="I897" s="5">
        <v>35296</v>
      </c>
      <c r="J897">
        <v>22.37</v>
      </c>
      <c r="K897">
        <v>24</v>
      </c>
      <c r="L897">
        <v>22.37</v>
      </c>
      <c r="M897">
        <v>23.87</v>
      </c>
      <c r="N897">
        <v>6024000</v>
      </c>
      <c r="O897">
        <v>5.8</v>
      </c>
      <c r="Q897" s="5">
        <v>35296</v>
      </c>
      <c r="R897">
        <v>66.86</v>
      </c>
      <c r="S897">
        <v>67.34</v>
      </c>
      <c r="T897">
        <v>66.37</v>
      </c>
      <c r="U897">
        <v>66.86</v>
      </c>
      <c r="V897">
        <v>538000</v>
      </c>
      <c r="W897">
        <v>49.83</v>
      </c>
    </row>
    <row r="898" spans="1:23" x14ac:dyDescent="0.3">
      <c r="A898" s="5">
        <v>35289</v>
      </c>
      <c r="B898">
        <v>124.25</v>
      </c>
      <c r="C898">
        <v>126.12</v>
      </c>
      <c r="D898">
        <v>123.37</v>
      </c>
      <c r="E898">
        <v>124.25</v>
      </c>
      <c r="F898">
        <v>54776600</v>
      </c>
      <c r="G898">
        <v>5.76</v>
      </c>
      <c r="I898" s="5">
        <v>35289</v>
      </c>
      <c r="J898">
        <v>23.37</v>
      </c>
      <c r="K898">
        <v>23.62</v>
      </c>
      <c r="L898">
        <v>22.12</v>
      </c>
      <c r="M898">
        <v>22.5</v>
      </c>
      <c r="N898">
        <v>4121100</v>
      </c>
      <c r="O898">
        <v>5.47</v>
      </c>
      <c r="Q898" s="5">
        <v>35289</v>
      </c>
      <c r="R898">
        <v>66.25</v>
      </c>
      <c r="S898">
        <v>66.87</v>
      </c>
      <c r="T898">
        <v>66</v>
      </c>
      <c r="U898">
        <v>66.84</v>
      </c>
      <c r="V898">
        <v>642100</v>
      </c>
      <c r="W898">
        <v>49.81</v>
      </c>
    </row>
    <row r="899" spans="1:23" x14ac:dyDescent="0.3">
      <c r="A899" s="5">
        <v>35282</v>
      </c>
      <c r="B899">
        <v>123.5</v>
      </c>
      <c r="C899">
        <v>125.87</v>
      </c>
      <c r="D899">
        <v>120.87</v>
      </c>
      <c r="E899">
        <v>124.5</v>
      </c>
      <c r="F899">
        <v>59588800</v>
      </c>
      <c r="G899">
        <v>5.77</v>
      </c>
      <c r="I899" s="5">
        <v>35282</v>
      </c>
      <c r="J899">
        <v>21.62</v>
      </c>
      <c r="K899">
        <v>23.37</v>
      </c>
      <c r="L899">
        <v>20.75</v>
      </c>
      <c r="M899">
        <v>23.12</v>
      </c>
      <c r="N899">
        <v>5548500</v>
      </c>
      <c r="O899">
        <v>5.62</v>
      </c>
      <c r="Q899" s="5">
        <v>35282</v>
      </c>
      <c r="R899">
        <v>66.58</v>
      </c>
      <c r="S899">
        <v>66.77</v>
      </c>
      <c r="T899">
        <v>65.8</v>
      </c>
      <c r="U899">
        <v>66.22</v>
      </c>
      <c r="V899">
        <v>768300</v>
      </c>
      <c r="W899">
        <v>49.35</v>
      </c>
    </row>
    <row r="900" spans="1:23" x14ac:dyDescent="0.3">
      <c r="A900" s="5">
        <v>35275</v>
      </c>
      <c r="B900">
        <v>119.25</v>
      </c>
      <c r="C900">
        <v>123.87</v>
      </c>
      <c r="D900">
        <v>116.12</v>
      </c>
      <c r="E900">
        <v>123.37</v>
      </c>
      <c r="F900">
        <v>77072000</v>
      </c>
      <c r="G900">
        <v>5.72</v>
      </c>
      <c r="I900" s="5">
        <v>35275</v>
      </c>
      <c r="J900">
        <v>22</v>
      </c>
      <c r="K900">
        <v>22.75</v>
      </c>
      <c r="L900">
        <v>21.12</v>
      </c>
      <c r="M900">
        <v>21.62</v>
      </c>
      <c r="N900">
        <v>5124400</v>
      </c>
      <c r="O900">
        <v>5.26</v>
      </c>
      <c r="Q900" s="5">
        <v>35275</v>
      </c>
      <c r="R900">
        <v>63.63</v>
      </c>
      <c r="S900">
        <v>66.59</v>
      </c>
      <c r="T900">
        <v>62.94</v>
      </c>
      <c r="U900">
        <v>66.56</v>
      </c>
      <c r="V900">
        <v>1240000</v>
      </c>
      <c r="W900">
        <v>49.6</v>
      </c>
    </row>
    <row r="901" spans="1:23" x14ac:dyDescent="0.3">
      <c r="A901" s="5">
        <v>35268</v>
      </c>
      <c r="B901">
        <v>121.02</v>
      </c>
      <c r="C901">
        <v>121.5</v>
      </c>
      <c r="D901">
        <v>109.5</v>
      </c>
      <c r="E901">
        <v>119.12</v>
      </c>
      <c r="F901">
        <v>150920600</v>
      </c>
      <c r="G901">
        <v>5.52</v>
      </c>
      <c r="I901" s="5">
        <v>35268</v>
      </c>
      <c r="J901">
        <v>20.87</v>
      </c>
      <c r="K901">
        <v>22</v>
      </c>
      <c r="L901">
        <v>19.87</v>
      </c>
      <c r="M901">
        <v>22</v>
      </c>
      <c r="N901">
        <v>5614800</v>
      </c>
      <c r="O901">
        <v>5.35</v>
      </c>
      <c r="Q901" s="5">
        <v>35268</v>
      </c>
      <c r="R901">
        <v>63.53</v>
      </c>
      <c r="S901">
        <v>63.94</v>
      </c>
      <c r="T901">
        <v>61.63</v>
      </c>
      <c r="U901">
        <v>63.72</v>
      </c>
      <c r="V901">
        <v>1419000</v>
      </c>
      <c r="W901">
        <v>47.49</v>
      </c>
    </row>
    <row r="902" spans="1:23" x14ac:dyDescent="0.3">
      <c r="A902" s="5">
        <v>35261</v>
      </c>
      <c r="B902">
        <v>112.37</v>
      </c>
      <c r="C902">
        <v>121.62</v>
      </c>
      <c r="D902">
        <v>107.5</v>
      </c>
      <c r="E902">
        <v>120.98</v>
      </c>
      <c r="F902">
        <v>123577200</v>
      </c>
      <c r="G902">
        <v>5.61</v>
      </c>
      <c r="I902" s="5">
        <v>35261</v>
      </c>
      <c r="J902">
        <v>18.12</v>
      </c>
      <c r="K902">
        <v>21.75</v>
      </c>
      <c r="L902">
        <v>16</v>
      </c>
      <c r="M902">
        <v>20.75</v>
      </c>
      <c r="N902">
        <v>13007600</v>
      </c>
      <c r="O902">
        <v>5.05</v>
      </c>
      <c r="Q902" s="5">
        <v>35261</v>
      </c>
      <c r="R902">
        <v>64.72</v>
      </c>
      <c r="S902">
        <v>64.72</v>
      </c>
      <c r="T902">
        <v>60.38</v>
      </c>
      <c r="U902">
        <v>63.97</v>
      </c>
      <c r="V902">
        <v>2016200</v>
      </c>
      <c r="W902">
        <v>47.67</v>
      </c>
    </row>
    <row r="903" spans="1:23" x14ac:dyDescent="0.3">
      <c r="A903" s="5">
        <v>35254</v>
      </c>
      <c r="B903">
        <v>118.5</v>
      </c>
      <c r="C903">
        <v>121.37</v>
      </c>
      <c r="D903">
        <v>110.48</v>
      </c>
      <c r="E903">
        <v>112.37</v>
      </c>
      <c r="F903">
        <v>91675500</v>
      </c>
      <c r="G903">
        <v>5.21</v>
      </c>
      <c r="I903" s="5">
        <v>35254</v>
      </c>
      <c r="J903">
        <v>19.62</v>
      </c>
      <c r="K903">
        <v>19.87</v>
      </c>
      <c r="L903">
        <v>17.25</v>
      </c>
      <c r="M903">
        <v>18.059999999999999</v>
      </c>
      <c r="N903">
        <v>7914300</v>
      </c>
      <c r="O903">
        <v>4.3899999999999997</v>
      </c>
      <c r="Q903" s="5">
        <v>35254</v>
      </c>
      <c r="R903">
        <v>65.62</v>
      </c>
      <c r="S903">
        <v>65.98</v>
      </c>
      <c r="T903">
        <v>63.88</v>
      </c>
      <c r="U903">
        <v>64.56</v>
      </c>
      <c r="V903">
        <v>1138000</v>
      </c>
      <c r="W903">
        <v>48.11</v>
      </c>
    </row>
    <row r="904" spans="1:23" x14ac:dyDescent="0.3">
      <c r="A904" s="5">
        <v>35247</v>
      </c>
      <c r="B904">
        <v>120.25</v>
      </c>
      <c r="C904">
        <v>122.87</v>
      </c>
      <c r="D904">
        <v>118.37</v>
      </c>
      <c r="E904">
        <v>118.37</v>
      </c>
      <c r="F904">
        <v>41496400</v>
      </c>
      <c r="G904">
        <v>5.49</v>
      </c>
      <c r="I904" s="5">
        <v>35247</v>
      </c>
      <c r="J904">
        <v>21.12</v>
      </c>
      <c r="K904">
        <v>21.5</v>
      </c>
      <c r="L904">
        <v>19.25</v>
      </c>
      <c r="M904">
        <v>19.5</v>
      </c>
      <c r="N904">
        <v>5513400</v>
      </c>
      <c r="O904">
        <v>4.74</v>
      </c>
      <c r="Q904" s="5">
        <v>35247</v>
      </c>
      <c r="R904">
        <v>67.28</v>
      </c>
      <c r="S904">
        <v>67.7</v>
      </c>
      <c r="T904">
        <v>65.37</v>
      </c>
      <c r="U904">
        <v>65.58</v>
      </c>
      <c r="V904">
        <v>502900</v>
      </c>
      <c r="W904">
        <v>48.87</v>
      </c>
    </row>
    <row r="905" spans="1:23" x14ac:dyDescent="0.3">
      <c r="A905" s="5">
        <v>35240</v>
      </c>
      <c r="B905">
        <v>124</v>
      </c>
      <c r="C905">
        <v>125.12</v>
      </c>
      <c r="D905">
        <v>119</v>
      </c>
      <c r="E905">
        <v>120.12</v>
      </c>
      <c r="F905">
        <v>58057600</v>
      </c>
      <c r="G905">
        <v>5.57</v>
      </c>
      <c r="I905" s="5">
        <v>35240</v>
      </c>
      <c r="J905">
        <v>22.62</v>
      </c>
      <c r="K905">
        <v>22.62</v>
      </c>
      <c r="L905">
        <v>19.62</v>
      </c>
      <c r="M905">
        <v>21</v>
      </c>
      <c r="N905">
        <v>8002000</v>
      </c>
      <c r="O905">
        <v>5.1100000000000003</v>
      </c>
      <c r="Q905" s="5">
        <v>35240</v>
      </c>
      <c r="R905">
        <v>66.97</v>
      </c>
      <c r="S905">
        <v>67.5</v>
      </c>
      <c r="T905">
        <v>66.16</v>
      </c>
      <c r="U905">
        <v>67.11</v>
      </c>
      <c r="V905">
        <v>772000</v>
      </c>
      <c r="W905">
        <v>50.01</v>
      </c>
    </row>
    <row r="906" spans="1:23" x14ac:dyDescent="0.3">
      <c r="A906" s="5">
        <v>35233</v>
      </c>
      <c r="B906">
        <v>123.12</v>
      </c>
      <c r="C906">
        <v>125</v>
      </c>
      <c r="D906">
        <v>119</v>
      </c>
      <c r="E906">
        <v>123.87</v>
      </c>
      <c r="F906">
        <v>72905900</v>
      </c>
      <c r="G906">
        <v>5.74</v>
      </c>
      <c r="I906" s="5">
        <v>35233</v>
      </c>
      <c r="J906">
        <v>24.12</v>
      </c>
      <c r="K906">
        <v>24.12</v>
      </c>
      <c r="L906">
        <v>22.37</v>
      </c>
      <c r="M906">
        <v>22.62</v>
      </c>
      <c r="N906">
        <v>5577500</v>
      </c>
      <c r="O906">
        <v>5.5</v>
      </c>
      <c r="Q906" s="5">
        <v>35233</v>
      </c>
      <c r="R906">
        <v>66.97</v>
      </c>
      <c r="S906">
        <v>67.22</v>
      </c>
      <c r="T906">
        <v>66.19</v>
      </c>
      <c r="U906">
        <v>66.81</v>
      </c>
      <c r="V906">
        <v>835700</v>
      </c>
      <c r="W906">
        <v>49.79</v>
      </c>
    </row>
    <row r="907" spans="1:23" x14ac:dyDescent="0.3">
      <c r="A907" s="5">
        <v>35226</v>
      </c>
      <c r="B907">
        <v>121</v>
      </c>
      <c r="C907">
        <v>125.87</v>
      </c>
      <c r="D907">
        <v>119.98</v>
      </c>
      <c r="E907">
        <v>123</v>
      </c>
      <c r="F907">
        <v>63688900</v>
      </c>
      <c r="G907">
        <v>5.7</v>
      </c>
      <c r="I907" s="5">
        <v>35226</v>
      </c>
      <c r="J907">
        <v>24.37</v>
      </c>
      <c r="K907">
        <v>24.92</v>
      </c>
      <c r="L907">
        <v>23.87</v>
      </c>
      <c r="M907">
        <v>23.94</v>
      </c>
      <c r="N907">
        <v>5357100</v>
      </c>
      <c r="O907">
        <v>5.82</v>
      </c>
      <c r="Q907" s="5">
        <v>35226</v>
      </c>
      <c r="R907">
        <v>67.53</v>
      </c>
      <c r="S907">
        <v>68.03</v>
      </c>
      <c r="T907">
        <v>66.72</v>
      </c>
      <c r="U907">
        <v>66.94</v>
      </c>
      <c r="V907">
        <v>1065600</v>
      </c>
      <c r="W907">
        <v>49.64</v>
      </c>
    </row>
    <row r="908" spans="1:23" x14ac:dyDescent="0.3">
      <c r="A908" s="5">
        <v>35219</v>
      </c>
      <c r="B908">
        <v>118.75</v>
      </c>
      <c r="C908">
        <v>123</v>
      </c>
      <c r="D908">
        <v>116.25</v>
      </c>
      <c r="E908">
        <v>121.25</v>
      </c>
      <c r="F908">
        <v>61368000</v>
      </c>
      <c r="G908">
        <v>5.62</v>
      </c>
      <c r="I908" s="5">
        <v>35219</v>
      </c>
      <c r="J908">
        <v>25.87</v>
      </c>
      <c r="K908">
        <v>26</v>
      </c>
      <c r="L908">
        <v>23.5</v>
      </c>
      <c r="M908">
        <v>24.37</v>
      </c>
      <c r="N908">
        <v>14489700</v>
      </c>
      <c r="O908">
        <v>5.93</v>
      </c>
      <c r="Q908" s="5">
        <v>35219</v>
      </c>
      <c r="R908">
        <v>66.89</v>
      </c>
      <c r="S908">
        <v>68.5</v>
      </c>
      <c r="T908">
        <v>66.19</v>
      </c>
      <c r="U908">
        <v>67.62</v>
      </c>
      <c r="V908">
        <v>700800</v>
      </c>
      <c r="W908">
        <v>50.15</v>
      </c>
    </row>
    <row r="909" spans="1:23" x14ac:dyDescent="0.3">
      <c r="A909" s="5">
        <v>35213</v>
      </c>
      <c r="B909">
        <v>118.75</v>
      </c>
      <c r="C909">
        <v>119.37</v>
      </c>
      <c r="D909">
        <v>116.62</v>
      </c>
      <c r="E909">
        <v>118.75</v>
      </c>
      <c r="F909">
        <v>37757200</v>
      </c>
      <c r="G909">
        <v>5.51</v>
      </c>
      <c r="I909" s="5">
        <v>35213</v>
      </c>
      <c r="J909">
        <v>26.75</v>
      </c>
      <c r="K909">
        <v>27.25</v>
      </c>
      <c r="L909">
        <v>24.75</v>
      </c>
      <c r="M909">
        <v>26.12</v>
      </c>
      <c r="N909">
        <v>5254000</v>
      </c>
      <c r="O909">
        <v>6.35</v>
      </c>
      <c r="Q909" s="5">
        <v>35213</v>
      </c>
      <c r="R909">
        <v>68.37</v>
      </c>
      <c r="S909">
        <v>68.37</v>
      </c>
      <c r="T909">
        <v>66.75</v>
      </c>
      <c r="U909">
        <v>66.87</v>
      </c>
      <c r="V909">
        <v>731300</v>
      </c>
      <c r="W909">
        <v>49.59</v>
      </c>
    </row>
    <row r="910" spans="1:23" x14ac:dyDescent="0.3">
      <c r="A910" s="5">
        <v>35205</v>
      </c>
      <c r="B910">
        <v>117.37</v>
      </c>
      <c r="C910">
        <v>119.12</v>
      </c>
      <c r="D910">
        <v>114.62</v>
      </c>
      <c r="E910">
        <v>118.5</v>
      </c>
      <c r="F910">
        <v>40927300</v>
      </c>
      <c r="G910">
        <v>5.49</v>
      </c>
      <c r="I910" s="5">
        <v>35205</v>
      </c>
      <c r="J910">
        <v>27.87</v>
      </c>
      <c r="K910">
        <v>28.12</v>
      </c>
      <c r="L910">
        <v>25.75</v>
      </c>
      <c r="M910">
        <v>26.75</v>
      </c>
      <c r="N910">
        <v>4565300</v>
      </c>
      <c r="O910">
        <v>6.5</v>
      </c>
      <c r="Q910" s="5">
        <v>35205</v>
      </c>
      <c r="R910">
        <v>67.66</v>
      </c>
      <c r="S910">
        <v>68.44</v>
      </c>
      <c r="T910">
        <v>66.98</v>
      </c>
      <c r="U910">
        <v>68.17</v>
      </c>
      <c r="V910">
        <v>797200</v>
      </c>
      <c r="W910">
        <v>50.55</v>
      </c>
    </row>
    <row r="911" spans="1:23" x14ac:dyDescent="0.3">
      <c r="A911" s="5">
        <v>35198</v>
      </c>
      <c r="B911">
        <v>115</v>
      </c>
      <c r="C911">
        <v>120</v>
      </c>
      <c r="D911">
        <v>115</v>
      </c>
      <c r="E911">
        <v>117</v>
      </c>
      <c r="F911">
        <v>66249200</v>
      </c>
      <c r="G911">
        <v>5.42</v>
      </c>
      <c r="I911" s="5">
        <v>35198</v>
      </c>
      <c r="J911">
        <v>27.12</v>
      </c>
      <c r="K911">
        <v>28.87</v>
      </c>
      <c r="L911">
        <v>26.62</v>
      </c>
      <c r="M911">
        <v>27.62</v>
      </c>
      <c r="N911">
        <v>6653200</v>
      </c>
      <c r="O911">
        <v>6.72</v>
      </c>
      <c r="Q911" s="5">
        <v>35198</v>
      </c>
      <c r="R911">
        <v>65.53</v>
      </c>
      <c r="S911">
        <v>67.31</v>
      </c>
      <c r="T911">
        <v>65.47</v>
      </c>
      <c r="U911">
        <v>67.19</v>
      </c>
      <c r="V911">
        <v>581600</v>
      </c>
      <c r="W911">
        <v>49.83</v>
      </c>
    </row>
    <row r="912" spans="1:23" x14ac:dyDescent="0.3">
      <c r="A912" s="5">
        <v>35191</v>
      </c>
      <c r="B912">
        <v>111</v>
      </c>
      <c r="C912">
        <v>115.14</v>
      </c>
      <c r="D912">
        <v>109.62</v>
      </c>
      <c r="E912">
        <v>114.87</v>
      </c>
      <c r="F912">
        <v>58552000</v>
      </c>
      <c r="G912">
        <v>5.33</v>
      </c>
      <c r="I912" s="5">
        <v>35191</v>
      </c>
      <c r="J912">
        <v>24.87</v>
      </c>
      <c r="K912">
        <v>27.37</v>
      </c>
      <c r="L912">
        <v>24.75</v>
      </c>
      <c r="M912">
        <v>27.25</v>
      </c>
      <c r="N912">
        <v>7432200</v>
      </c>
      <c r="O912">
        <v>6.63</v>
      </c>
      <c r="Q912" s="5">
        <v>35191</v>
      </c>
      <c r="R912">
        <v>64.56</v>
      </c>
      <c r="S912">
        <v>65.59</v>
      </c>
      <c r="T912">
        <v>63.08</v>
      </c>
      <c r="U912">
        <v>65.37</v>
      </c>
      <c r="V912">
        <v>888500</v>
      </c>
      <c r="W912">
        <v>48.48</v>
      </c>
    </row>
    <row r="913" spans="1:23" x14ac:dyDescent="0.3">
      <c r="A913" s="5">
        <v>35184</v>
      </c>
      <c r="B913">
        <v>113.37</v>
      </c>
      <c r="C913">
        <v>115.25</v>
      </c>
      <c r="D913">
        <v>110.12</v>
      </c>
      <c r="E913">
        <v>110.87</v>
      </c>
      <c r="F913">
        <v>58072900</v>
      </c>
      <c r="G913">
        <v>5.14</v>
      </c>
      <c r="I913" s="5">
        <v>35184</v>
      </c>
      <c r="J913">
        <v>25</v>
      </c>
      <c r="K913">
        <v>25</v>
      </c>
      <c r="L913">
        <v>23.5</v>
      </c>
      <c r="M913">
        <v>23.87</v>
      </c>
      <c r="N913">
        <v>4773100</v>
      </c>
      <c r="O913">
        <v>5.8</v>
      </c>
      <c r="Q913" s="5">
        <v>35184</v>
      </c>
      <c r="R913">
        <v>65.16</v>
      </c>
      <c r="S913">
        <v>65.8</v>
      </c>
      <c r="T913">
        <v>63.75</v>
      </c>
      <c r="U913">
        <v>64.31</v>
      </c>
      <c r="V913">
        <v>719000</v>
      </c>
      <c r="W913">
        <v>47.69</v>
      </c>
    </row>
    <row r="914" spans="1:23" x14ac:dyDescent="0.3">
      <c r="A914" s="5">
        <v>35177</v>
      </c>
      <c r="B914">
        <v>110.5</v>
      </c>
      <c r="C914">
        <v>113.87</v>
      </c>
      <c r="D914">
        <v>110.25</v>
      </c>
      <c r="E914">
        <v>113.5</v>
      </c>
      <c r="F914">
        <v>67468100</v>
      </c>
      <c r="G914">
        <v>5.26</v>
      </c>
      <c r="I914" s="5">
        <v>35177</v>
      </c>
      <c r="J914">
        <v>25.25</v>
      </c>
      <c r="K914">
        <v>25.5</v>
      </c>
      <c r="L914">
        <v>24.12</v>
      </c>
      <c r="M914">
        <v>24.75</v>
      </c>
      <c r="N914">
        <v>5532100</v>
      </c>
      <c r="O914">
        <v>6.02</v>
      </c>
      <c r="Q914" s="5">
        <v>35177</v>
      </c>
      <c r="R914">
        <v>65.12</v>
      </c>
      <c r="S914">
        <v>65.81</v>
      </c>
      <c r="T914">
        <v>64.59</v>
      </c>
      <c r="U914">
        <v>65.44</v>
      </c>
      <c r="V914">
        <v>558400</v>
      </c>
      <c r="W914">
        <v>48.53</v>
      </c>
    </row>
    <row r="915" spans="1:23" x14ac:dyDescent="0.3">
      <c r="A915" s="5">
        <v>35170</v>
      </c>
      <c r="B915">
        <v>101</v>
      </c>
      <c r="C915">
        <v>112.12</v>
      </c>
      <c r="D915">
        <v>101</v>
      </c>
      <c r="E915">
        <v>109.75</v>
      </c>
      <c r="F915">
        <v>99260100</v>
      </c>
      <c r="G915">
        <v>5.09</v>
      </c>
      <c r="I915" s="5">
        <v>35170</v>
      </c>
      <c r="J915">
        <v>25.5</v>
      </c>
      <c r="K915">
        <v>26</v>
      </c>
      <c r="L915">
        <v>24.25</v>
      </c>
      <c r="M915">
        <v>25.06</v>
      </c>
      <c r="N915">
        <v>4728500</v>
      </c>
      <c r="O915">
        <v>6.09</v>
      </c>
      <c r="Q915" s="5">
        <v>35170</v>
      </c>
      <c r="R915">
        <v>64.05</v>
      </c>
      <c r="S915">
        <v>64.86</v>
      </c>
      <c r="T915">
        <v>63.84</v>
      </c>
      <c r="U915">
        <v>64.53</v>
      </c>
      <c r="V915">
        <v>628500</v>
      </c>
      <c r="W915">
        <v>47.85</v>
      </c>
    </row>
    <row r="916" spans="1:23" x14ac:dyDescent="0.3">
      <c r="A916" s="5">
        <v>35163</v>
      </c>
      <c r="B916">
        <v>102.5</v>
      </c>
      <c r="C916">
        <v>104</v>
      </c>
      <c r="D916">
        <v>99.62</v>
      </c>
      <c r="E916">
        <v>101.12</v>
      </c>
      <c r="F916">
        <v>57761900</v>
      </c>
      <c r="G916">
        <v>4.6900000000000004</v>
      </c>
      <c r="I916" s="5">
        <v>35163</v>
      </c>
      <c r="J916">
        <v>23.87</v>
      </c>
      <c r="K916">
        <v>26.5</v>
      </c>
      <c r="L916">
        <v>23.75</v>
      </c>
      <c r="M916">
        <v>25.5</v>
      </c>
      <c r="N916">
        <v>5431000</v>
      </c>
      <c r="O916">
        <v>6.2</v>
      </c>
      <c r="Q916" s="5">
        <v>35163</v>
      </c>
      <c r="R916">
        <v>63.88</v>
      </c>
      <c r="S916">
        <v>64.64</v>
      </c>
      <c r="T916">
        <v>62.13</v>
      </c>
      <c r="U916">
        <v>63.72</v>
      </c>
      <c r="V916">
        <v>1204900</v>
      </c>
      <c r="W916">
        <v>47.25</v>
      </c>
    </row>
    <row r="917" spans="1:23" x14ac:dyDescent="0.3">
      <c r="A917" s="5">
        <v>35156</v>
      </c>
      <c r="B917">
        <v>103.14</v>
      </c>
      <c r="C917">
        <v>105.12</v>
      </c>
      <c r="D917">
        <v>102.12</v>
      </c>
      <c r="E917">
        <v>104.37</v>
      </c>
      <c r="F917">
        <v>40280800</v>
      </c>
      <c r="G917">
        <v>4.84</v>
      </c>
      <c r="I917" s="5">
        <v>35156</v>
      </c>
      <c r="J917">
        <v>25.12</v>
      </c>
      <c r="K917">
        <v>25.87</v>
      </c>
      <c r="L917">
        <v>24</v>
      </c>
      <c r="M917">
        <v>24.12</v>
      </c>
      <c r="N917">
        <v>3749700</v>
      </c>
      <c r="O917">
        <v>5.86</v>
      </c>
      <c r="Q917" s="5">
        <v>35156</v>
      </c>
      <c r="R917">
        <v>65</v>
      </c>
      <c r="S917">
        <v>65.72</v>
      </c>
      <c r="T917">
        <v>64.8</v>
      </c>
      <c r="U917">
        <v>65.52</v>
      </c>
      <c r="V917">
        <v>658700</v>
      </c>
      <c r="W917">
        <v>48.59</v>
      </c>
    </row>
    <row r="918" spans="1:23" x14ac:dyDescent="0.3">
      <c r="A918" s="5">
        <v>35149</v>
      </c>
      <c r="B918">
        <v>101.5</v>
      </c>
      <c r="C918">
        <v>104.12</v>
      </c>
      <c r="D918">
        <v>98.75</v>
      </c>
      <c r="E918">
        <v>103.12</v>
      </c>
      <c r="F918">
        <v>60894400</v>
      </c>
      <c r="G918">
        <v>4.78</v>
      </c>
      <c r="I918" s="5">
        <v>35149</v>
      </c>
      <c r="J918">
        <v>25.5</v>
      </c>
      <c r="K918">
        <v>25.75</v>
      </c>
      <c r="L918">
        <v>23</v>
      </c>
      <c r="M918">
        <v>24.56</v>
      </c>
      <c r="N918">
        <v>8703200</v>
      </c>
      <c r="O918">
        <v>5.97</v>
      </c>
      <c r="Q918" s="5">
        <v>35149</v>
      </c>
      <c r="R918">
        <v>65.75</v>
      </c>
      <c r="S918">
        <v>65.81</v>
      </c>
      <c r="T918">
        <v>64.37</v>
      </c>
      <c r="U918">
        <v>64.69</v>
      </c>
      <c r="V918">
        <v>808000</v>
      </c>
      <c r="W918">
        <v>47.97</v>
      </c>
    </row>
    <row r="919" spans="1:23" x14ac:dyDescent="0.3">
      <c r="A919" s="5">
        <v>35142</v>
      </c>
      <c r="B919">
        <v>102.37</v>
      </c>
      <c r="C919">
        <v>107.06</v>
      </c>
      <c r="D919">
        <v>99.75</v>
      </c>
      <c r="E919">
        <v>101.12</v>
      </c>
      <c r="F919">
        <v>83853400</v>
      </c>
      <c r="G919">
        <v>4.6900000000000004</v>
      </c>
      <c r="I919" s="5">
        <v>35142</v>
      </c>
      <c r="J919">
        <v>25.94</v>
      </c>
      <c r="K919">
        <v>26.5</v>
      </c>
      <c r="L919">
        <v>24.87</v>
      </c>
      <c r="M919">
        <v>25.37</v>
      </c>
      <c r="N919">
        <v>4055900</v>
      </c>
      <c r="O919">
        <v>6.17</v>
      </c>
      <c r="Q919" s="5">
        <v>35142</v>
      </c>
      <c r="R919">
        <v>64.72</v>
      </c>
      <c r="S919">
        <v>65.94</v>
      </c>
      <c r="T919">
        <v>64.58</v>
      </c>
      <c r="U919">
        <v>65.16</v>
      </c>
      <c r="V919">
        <v>703100</v>
      </c>
      <c r="W919">
        <v>48.32</v>
      </c>
    </row>
    <row r="920" spans="1:23" x14ac:dyDescent="0.3">
      <c r="A920" s="5">
        <v>35135</v>
      </c>
      <c r="B920">
        <v>95.12</v>
      </c>
      <c r="C920">
        <v>103.12</v>
      </c>
      <c r="D920">
        <v>94.75</v>
      </c>
      <c r="E920">
        <v>102.37</v>
      </c>
      <c r="F920">
        <v>98110400</v>
      </c>
      <c r="G920">
        <v>4.75</v>
      </c>
      <c r="I920" s="5">
        <v>35135</v>
      </c>
      <c r="J920">
        <v>26.25</v>
      </c>
      <c r="K920">
        <v>26.37</v>
      </c>
      <c r="L920">
        <v>25.5</v>
      </c>
      <c r="M920">
        <v>25.87</v>
      </c>
      <c r="N920">
        <v>3706500</v>
      </c>
      <c r="O920">
        <v>6.29</v>
      </c>
      <c r="Q920" s="5">
        <v>35135</v>
      </c>
      <c r="R920">
        <v>63.25</v>
      </c>
      <c r="S920">
        <v>64.81</v>
      </c>
      <c r="T920">
        <v>62.91</v>
      </c>
      <c r="U920">
        <v>64.12</v>
      </c>
      <c r="V920">
        <v>1102100</v>
      </c>
      <c r="W920">
        <v>47.55</v>
      </c>
    </row>
    <row r="921" spans="1:23" x14ac:dyDescent="0.3">
      <c r="A921" s="5">
        <v>35128</v>
      </c>
      <c r="B921">
        <v>96</v>
      </c>
      <c r="C921">
        <v>98.87</v>
      </c>
      <c r="D921">
        <v>94.75</v>
      </c>
      <c r="E921">
        <v>95.12</v>
      </c>
      <c r="F921">
        <v>65401200</v>
      </c>
      <c r="G921">
        <v>4.41</v>
      </c>
      <c r="I921" s="5">
        <v>35128</v>
      </c>
      <c r="J921">
        <v>27.25</v>
      </c>
      <c r="K921">
        <v>27.37</v>
      </c>
      <c r="L921">
        <v>25</v>
      </c>
      <c r="M921">
        <v>26</v>
      </c>
      <c r="N921">
        <v>5823600</v>
      </c>
      <c r="O921">
        <v>6.32</v>
      </c>
      <c r="Q921" s="5">
        <v>35128</v>
      </c>
      <c r="R921">
        <v>65.03</v>
      </c>
      <c r="S921">
        <v>65.97</v>
      </c>
      <c r="T921">
        <v>62</v>
      </c>
      <c r="U921">
        <v>63.5</v>
      </c>
      <c r="V921">
        <v>900600</v>
      </c>
      <c r="W921">
        <v>46.86</v>
      </c>
    </row>
    <row r="922" spans="1:23" x14ac:dyDescent="0.3">
      <c r="A922" s="5">
        <v>35121</v>
      </c>
      <c r="B922">
        <v>103</v>
      </c>
      <c r="C922">
        <v>103.25</v>
      </c>
      <c r="D922">
        <v>94.62</v>
      </c>
      <c r="E922">
        <v>95.5</v>
      </c>
      <c r="F922">
        <v>80816300</v>
      </c>
      <c r="G922">
        <v>4.43</v>
      </c>
      <c r="I922" s="5">
        <v>35121</v>
      </c>
      <c r="J922">
        <v>30</v>
      </c>
      <c r="K922">
        <v>30.12</v>
      </c>
      <c r="L922">
        <v>26.62</v>
      </c>
      <c r="M922">
        <v>26.87</v>
      </c>
      <c r="N922">
        <v>5722000</v>
      </c>
      <c r="O922">
        <v>6.53</v>
      </c>
      <c r="Q922" s="5">
        <v>35121</v>
      </c>
      <c r="R922">
        <v>65.75</v>
      </c>
      <c r="S922">
        <v>65.89</v>
      </c>
      <c r="T922">
        <v>63.61</v>
      </c>
      <c r="U922">
        <v>64.89</v>
      </c>
      <c r="V922">
        <v>1048400</v>
      </c>
      <c r="W922">
        <v>47.88</v>
      </c>
    </row>
    <row r="923" spans="1:23" x14ac:dyDescent="0.3">
      <c r="A923" s="5">
        <v>35115</v>
      </c>
      <c r="B923">
        <v>97.25</v>
      </c>
      <c r="C923">
        <v>103.62</v>
      </c>
      <c r="D923">
        <v>96.87</v>
      </c>
      <c r="E923">
        <v>103.5</v>
      </c>
      <c r="F923">
        <v>88342400</v>
      </c>
      <c r="G923">
        <v>4.8</v>
      </c>
      <c r="I923" s="5">
        <v>35115</v>
      </c>
      <c r="J923">
        <v>28</v>
      </c>
      <c r="K923">
        <v>30.25</v>
      </c>
      <c r="L923">
        <v>28</v>
      </c>
      <c r="M923">
        <v>29.87</v>
      </c>
      <c r="N923">
        <v>8547700</v>
      </c>
      <c r="O923">
        <v>7.26</v>
      </c>
      <c r="Q923" s="5">
        <v>35115</v>
      </c>
      <c r="R923">
        <v>64.44</v>
      </c>
      <c r="S923">
        <v>66.61</v>
      </c>
      <c r="T923">
        <v>63.88</v>
      </c>
      <c r="U923">
        <v>65.94</v>
      </c>
      <c r="V923">
        <v>769500</v>
      </c>
      <c r="W923">
        <v>48.66</v>
      </c>
    </row>
    <row r="924" spans="1:23" x14ac:dyDescent="0.3">
      <c r="A924" s="5">
        <v>35107</v>
      </c>
      <c r="B924">
        <v>99.75</v>
      </c>
      <c r="C924">
        <v>101.12</v>
      </c>
      <c r="D924">
        <v>97.5</v>
      </c>
      <c r="E924">
        <v>97.87</v>
      </c>
      <c r="F924">
        <v>79381400</v>
      </c>
      <c r="G924">
        <v>4.54</v>
      </c>
      <c r="I924" s="5">
        <v>35107</v>
      </c>
      <c r="J924">
        <v>28.12</v>
      </c>
      <c r="K924">
        <v>28.87</v>
      </c>
      <c r="L924">
        <v>27.37</v>
      </c>
      <c r="M924">
        <v>27.5</v>
      </c>
      <c r="N924">
        <v>6183200</v>
      </c>
      <c r="O924">
        <v>6.69</v>
      </c>
      <c r="Q924" s="5">
        <v>35107</v>
      </c>
      <c r="R924">
        <v>65.95</v>
      </c>
      <c r="S924">
        <v>66.69</v>
      </c>
      <c r="T924">
        <v>64.73</v>
      </c>
      <c r="U924">
        <v>64.94</v>
      </c>
      <c r="V924">
        <v>719800</v>
      </c>
      <c r="W924">
        <v>47.92</v>
      </c>
    </row>
    <row r="925" spans="1:23" x14ac:dyDescent="0.3">
      <c r="A925" s="5">
        <v>35100</v>
      </c>
      <c r="B925">
        <v>92.75</v>
      </c>
      <c r="C925">
        <v>100.25</v>
      </c>
      <c r="D925">
        <v>92.75</v>
      </c>
      <c r="E925">
        <v>100.12</v>
      </c>
      <c r="F925">
        <v>103390000</v>
      </c>
      <c r="G925">
        <v>4.6399999999999997</v>
      </c>
      <c r="I925" s="5">
        <v>35100</v>
      </c>
      <c r="J925">
        <v>29.69</v>
      </c>
      <c r="K925">
        <v>30</v>
      </c>
      <c r="L925">
        <v>27.5</v>
      </c>
      <c r="M925">
        <v>27.75</v>
      </c>
      <c r="N925">
        <v>9832800</v>
      </c>
      <c r="O925">
        <v>6.75</v>
      </c>
      <c r="Q925" s="5">
        <v>35100</v>
      </c>
      <c r="R925">
        <v>63.53</v>
      </c>
      <c r="S925">
        <v>66.37</v>
      </c>
      <c r="T925">
        <v>63.44</v>
      </c>
      <c r="U925">
        <v>65.83</v>
      </c>
      <c r="V925">
        <v>702600</v>
      </c>
      <c r="W925">
        <v>48.58</v>
      </c>
    </row>
    <row r="926" spans="1:23" x14ac:dyDescent="0.3">
      <c r="A926" s="5">
        <v>35093</v>
      </c>
      <c r="B926">
        <v>90.75</v>
      </c>
      <c r="C926">
        <v>94.25</v>
      </c>
      <c r="D926">
        <v>89.36</v>
      </c>
      <c r="E926">
        <v>93</v>
      </c>
      <c r="F926">
        <v>55351000</v>
      </c>
      <c r="G926">
        <v>4.3099999999999996</v>
      </c>
      <c r="I926" s="5">
        <v>35093</v>
      </c>
      <c r="J926">
        <v>29</v>
      </c>
      <c r="K926">
        <v>29.75</v>
      </c>
      <c r="L926">
        <v>26.86</v>
      </c>
      <c r="M926">
        <v>29.25</v>
      </c>
      <c r="N926">
        <v>15530300</v>
      </c>
      <c r="O926">
        <v>7.11</v>
      </c>
      <c r="Q926" s="5">
        <v>35093</v>
      </c>
      <c r="R926">
        <v>62.19</v>
      </c>
      <c r="S926">
        <v>64.02</v>
      </c>
      <c r="T926">
        <v>62.14</v>
      </c>
      <c r="U926">
        <v>63.64</v>
      </c>
      <c r="V926">
        <v>379000</v>
      </c>
      <c r="W926">
        <v>46.96</v>
      </c>
    </row>
    <row r="927" spans="1:23" x14ac:dyDescent="0.3">
      <c r="A927" s="5">
        <v>35086</v>
      </c>
      <c r="B927">
        <v>91.62</v>
      </c>
      <c r="C927">
        <v>92.75</v>
      </c>
      <c r="D927">
        <v>89</v>
      </c>
      <c r="E927">
        <v>90.5</v>
      </c>
      <c r="F927">
        <v>70419500</v>
      </c>
      <c r="G927">
        <v>4.2</v>
      </c>
      <c r="I927" s="5">
        <v>35086</v>
      </c>
      <c r="J927">
        <v>29.75</v>
      </c>
      <c r="K927">
        <v>34</v>
      </c>
      <c r="L927">
        <v>28.62</v>
      </c>
      <c r="M927">
        <v>30.62</v>
      </c>
      <c r="N927">
        <v>23761000</v>
      </c>
      <c r="O927">
        <v>7.44</v>
      </c>
      <c r="Q927" s="5">
        <v>35086</v>
      </c>
      <c r="R927">
        <v>61.22</v>
      </c>
      <c r="S927">
        <v>62.27</v>
      </c>
      <c r="T927">
        <v>61.11</v>
      </c>
      <c r="U927">
        <v>62.23</v>
      </c>
      <c r="V927">
        <v>636300</v>
      </c>
      <c r="W927">
        <v>45.92</v>
      </c>
    </row>
    <row r="928" spans="1:23" x14ac:dyDescent="0.3">
      <c r="A928" s="5">
        <v>35079</v>
      </c>
      <c r="B928">
        <v>85.87</v>
      </c>
      <c r="C928">
        <v>93.25</v>
      </c>
      <c r="D928">
        <v>81.87</v>
      </c>
      <c r="E928">
        <v>91.87</v>
      </c>
      <c r="F928">
        <v>139685700</v>
      </c>
      <c r="G928">
        <v>4.26</v>
      </c>
      <c r="I928" s="5">
        <v>35079</v>
      </c>
      <c r="J928">
        <v>33.75</v>
      </c>
      <c r="K928">
        <v>34.75</v>
      </c>
      <c r="L928">
        <v>29.37</v>
      </c>
      <c r="M928">
        <v>29.87</v>
      </c>
      <c r="N928">
        <v>17720300</v>
      </c>
      <c r="O928">
        <v>7.26</v>
      </c>
      <c r="Q928" s="5">
        <v>35079</v>
      </c>
      <c r="R928">
        <v>60.25</v>
      </c>
      <c r="S928">
        <v>61.42</v>
      </c>
      <c r="T928">
        <v>59.86</v>
      </c>
      <c r="U928">
        <v>61.27</v>
      </c>
      <c r="V928">
        <v>322300</v>
      </c>
      <c r="W928">
        <v>45.21</v>
      </c>
    </row>
    <row r="929" spans="1:23" x14ac:dyDescent="0.3">
      <c r="A929" s="5">
        <v>35072</v>
      </c>
      <c r="B929">
        <v>86.5</v>
      </c>
      <c r="C929">
        <v>87.62</v>
      </c>
      <c r="D929">
        <v>79.87</v>
      </c>
      <c r="E929">
        <v>85.75</v>
      </c>
      <c r="F929">
        <v>113506800</v>
      </c>
      <c r="G929">
        <v>3.98</v>
      </c>
      <c r="I929" s="5">
        <v>35072</v>
      </c>
      <c r="J929">
        <v>34.5</v>
      </c>
      <c r="K929">
        <v>35.5</v>
      </c>
      <c r="L929">
        <v>32.25</v>
      </c>
      <c r="M929">
        <v>33.880000000000003</v>
      </c>
      <c r="N929">
        <v>13557700</v>
      </c>
      <c r="O929">
        <v>8.24</v>
      </c>
      <c r="Q929" s="5">
        <v>35072</v>
      </c>
      <c r="R929">
        <v>61.81</v>
      </c>
      <c r="S929">
        <v>62.06</v>
      </c>
      <c r="T929">
        <v>59.64</v>
      </c>
      <c r="U929">
        <v>60.23</v>
      </c>
      <c r="V929">
        <v>457300</v>
      </c>
      <c r="W929">
        <v>44.44</v>
      </c>
    </row>
    <row r="930" spans="1:23" x14ac:dyDescent="0.3">
      <c r="A930" s="5">
        <v>35066</v>
      </c>
      <c r="B930">
        <v>87.87</v>
      </c>
      <c r="C930">
        <v>90.12</v>
      </c>
      <c r="D930">
        <v>84.87</v>
      </c>
      <c r="E930">
        <v>86.37</v>
      </c>
      <c r="F930">
        <v>71268400</v>
      </c>
      <c r="G930">
        <v>4</v>
      </c>
      <c r="I930" s="5">
        <v>35066</v>
      </c>
      <c r="J930">
        <v>32.25</v>
      </c>
      <c r="K930">
        <v>34.25</v>
      </c>
      <c r="L930">
        <v>31.37</v>
      </c>
      <c r="M930">
        <v>34.25</v>
      </c>
      <c r="N930">
        <v>11750600</v>
      </c>
      <c r="O930">
        <v>8.33</v>
      </c>
      <c r="Q930" s="5">
        <v>35066</v>
      </c>
      <c r="R930">
        <v>61.41</v>
      </c>
      <c r="S930">
        <v>62.63</v>
      </c>
      <c r="T930">
        <v>61.17</v>
      </c>
      <c r="U930">
        <v>61.59</v>
      </c>
      <c r="V930">
        <v>639200</v>
      </c>
      <c r="W930">
        <v>45.45</v>
      </c>
    </row>
    <row r="931" spans="1:23" x14ac:dyDescent="0.3">
      <c r="A931" s="5">
        <v>35059</v>
      </c>
      <c r="B931">
        <v>90.25</v>
      </c>
      <c r="C931">
        <v>91.25</v>
      </c>
      <c r="D931">
        <v>86.25</v>
      </c>
      <c r="E931">
        <v>87.75</v>
      </c>
      <c r="F931">
        <v>44341600</v>
      </c>
      <c r="G931">
        <v>4.07</v>
      </c>
      <c r="I931" s="5">
        <v>35059</v>
      </c>
      <c r="J931">
        <v>32.5</v>
      </c>
      <c r="K931">
        <v>33.380000000000003</v>
      </c>
      <c r="L931">
        <v>31.62</v>
      </c>
      <c r="M931">
        <v>31.87</v>
      </c>
      <c r="N931">
        <v>8602900</v>
      </c>
      <c r="O931">
        <v>7.75</v>
      </c>
      <c r="Q931" s="5">
        <v>35059</v>
      </c>
      <c r="R931">
        <v>61.45</v>
      </c>
      <c r="S931">
        <v>61.66</v>
      </c>
      <c r="T931">
        <v>61.25</v>
      </c>
      <c r="U931">
        <v>61.48</v>
      </c>
      <c r="V931">
        <v>294800</v>
      </c>
      <c r="W931">
        <v>45.37</v>
      </c>
    </row>
    <row r="932" spans="1:23" x14ac:dyDescent="0.3">
      <c r="A932" s="5">
        <v>35051</v>
      </c>
      <c r="B932">
        <v>88.37</v>
      </c>
      <c r="C932">
        <v>91.37</v>
      </c>
      <c r="D932">
        <v>85.37</v>
      </c>
      <c r="E932">
        <v>90.5</v>
      </c>
      <c r="F932">
        <v>73086700</v>
      </c>
      <c r="G932">
        <v>4.2</v>
      </c>
      <c r="I932" s="5">
        <v>35051</v>
      </c>
      <c r="J932">
        <v>35.130000000000003</v>
      </c>
      <c r="K932">
        <v>35.25</v>
      </c>
      <c r="L932">
        <v>31.62</v>
      </c>
      <c r="M932">
        <v>32.25</v>
      </c>
      <c r="N932">
        <v>14514200</v>
      </c>
      <c r="O932">
        <v>7.84</v>
      </c>
      <c r="Q932" s="5">
        <v>35051</v>
      </c>
      <c r="R932">
        <v>61.27</v>
      </c>
      <c r="S932">
        <v>61.52</v>
      </c>
      <c r="T932">
        <v>60.58</v>
      </c>
      <c r="U932">
        <v>61.2</v>
      </c>
      <c r="V932">
        <v>885000</v>
      </c>
      <c r="W932">
        <v>45.16</v>
      </c>
    </row>
    <row r="933" spans="1:23" x14ac:dyDescent="0.3">
      <c r="A933" s="5">
        <v>35044</v>
      </c>
      <c r="B933">
        <v>94.5</v>
      </c>
      <c r="C933">
        <v>94.75</v>
      </c>
      <c r="D933">
        <v>87.25</v>
      </c>
      <c r="E933">
        <v>88.37</v>
      </c>
      <c r="F933">
        <v>70906800</v>
      </c>
      <c r="G933">
        <v>4.0999999999999996</v>
      </c>
      <c r="I933" s="5">
        <v>35044</v>
      </c>
      <c r="J933">
        <v>39.5</v>
      </c>
      <c r="K933">
        <v>39.630000000000003</v>
      </c>
      <c r="L933">
        <v>34.380000000000003</v>
      </c>
      <c r="M933">
        <v>35.25</v>
      </c>
      <c r="N933">
        <v>14543300</v>
      </c>
      <c r="O933">
        <v>8.57</v>
      </c>
      <c r="Q933" s="5">
        <v>35044</v>
      </c>
      <c r="R933">
        <v>62.28</v>
      </c>
      <c r="S933">
        <v>62.8</v>
      </c>
      <c r="T933">
        <v>61.59</v>
      </c>
      <c r="U933">
        <v>61.81</v>
      </c>
      <c r="V933">
        <v>337600</v>
      </c>
      <c r="W933">
        <v>45.61</v>
      </c>
    </row>
    <row r="934" spans="1:23" x14ac:dyDescent="0.3">
      <c r="A934" s="5">
        <v>35037</v>
      </c>
      <c r="B934">
        <v>86.12</v>
      </c>
      <c r="C934">
        <v>94.62</v>
      </c>
      <c r="D934">
        <v>85.12</v>
      </c>
      <c r="E934">
        <v>94.5</v>
      </c>
      <c r="F934">
        <v>132031000</v>
      </c>
      <c r="G934">
        <v>4.38</v>
      </c>
      <c r="I934" s="5">
        <v>35037</v>
      </c>
      <c r="J934">
        <v>40.130000000000003</v>
      </c>
      <c r="K934">
        <v>40.130000000000003</v>
      </c>
      <c r="L934">
        <v>37.880000000000003</v>
      </c>
      <c r="M934">
        <v>39.380000000000003</v>
      </c>
      <c r="N934">
        <v>9500800</v>
      </c>
      <c r="O934">
        <v>9.57</v>
      </c>
      <c r="Q934" s="5">
        <v>35037</v>
      </c>
      <c r="R934">
        <v>61.13</v>
      </c>
      <c r="S934">
        <v>62.53</v>
      </c>
      <c r="T934">
        <v>61.05</v>
      </c>
      <c r="U934">
        <v>62.16</v>
      </c>
      <c r="V934">
        <v>411700</v>
      </c>
      <c r="W934">
        <v>45.63</v>
      </c>
    </row>
    <row r="935" spans="1:23" x14ac:dyDescent="0.3">
      <c r="A935" s="5">
        <v>35030</v>
      </c>
      <c r="B935">
        <v>88.62</v>
      </c>
      <c r="C935">
        <v>92.5</v>
      </c>
      <c r="D935">
        <v>85.87</v>
      </c>
      <c r="E935">
        <v>86.25</v>
      </c>
      <c r="F935">
        <v>89268400</v>
      </c>
      <c r="G935">
        <v>4</v>
      </c>
      <c r="I935" s="5">
        <v>35030</v>
      </c>
      <c r="J935">
        <v>40.630000000000003</v>
      </c>
      <c r="K935">
        <v>40.630000000000003</v>
      </c>
      <c r="L935">
        <v>37.130000000000003</v>
      </c>
      <c r="M935">
        <v>37.630000000000003</v>
      </c>
      <c r="N935">
        <v>5556800</v>
      </c>
      <c r="O935">
        <v>9.15</v>
      </c>
      <c r="Q935" s="5">
        <v>35030</v>
      </c>
      <c r="R935">
        <v>60.45</v>
      </c>
      <c r="S935">
        <v>61.2</v>
      </c>
      <c r="T935">
        <v>60.16</v>
      </c>
      <c r="U935">
        <v>60.98</v>
      </c>
      <c r="V935">
        <v>410500</v>
      </c>
      <c r="W935">
        <v>44.77</v>
      </c>
    </row>
    <row r="936" spans="1:23" x14ac:dyDescent="0.3">
      <c r="A936" s="5">
        <v>35023</v>
      </c>
      <c r="B936">
        <v>88.37</v>
      </c>
      <c r="C936">
        <v>89.5</v>
      </c>
      <c r="D936">
        <v>84.25</v>
      </c>
      <c r="E936">
        <v>88</v>
      </c>
      <c r="F936">
        <v>81475600</v>
      </c>
      <c r="G936">
        <v>4.08</v>
      </c>
      <c r="I936" s="5">
        <v>35023</v>
      </c>
      <c r="J936">
        <v>40.25</v>
      </c>
      <c r="K936">
        <v>40.380000000000003</v>
      </c>
      <c r="L936">
        <v>37.880000000000003</v>
      </c>
      <c r="M936">
        <v>40.19</v>
      </c>
      <c r="N936">
        <v>4906000</v>
      </c>
      <c r="O936">
        <v>9.77</v>
      </c>
      <c r="Q936" s="5">
        <v>35023</v>
      </c>
      <c r="R936">
        <v>60.28</v>
      </c>
      <c r="S936">
        <v>60.38</v>
      </c>
      <c r="T936">
        <v>59.86</v>
      </c>
      <c r="U936">
        <v>60.33</v>
      </c>
      <c r="V936">
        <v>245500</v>
      </c>
      <c r="W936">
        <v>44.29</v>
      </c>
    </row>
    <row r="937" spans="1:23" x14ac:dyDescent="0.3">
      <c r="A937" s="5">
        <v>35016</v>
      </c>
      <c r="B937">
        <v>96.62</v>
      </c>
      <c r="C937">
        <v>97.25</v>
      </c>
      <c r="D937">
        <v>87.37</v>
      </c>
      <c r="E937">
        <v>87.37</v>
      </c>
      <c r="F937">
        <v>116455300</v>
      </c>
      <c r="G937">
        <v>4.05</v>
      </c>
      <c r="I937" s="5">
        <v>35016</v>
      </c>
      <c r="J937">
        <v>40.25</v>
      </c>
      <c r="K937">
        <v>42.5</v>
      </c>
      <c r="L937">
        <v>39.5</v>
      </c>
      <c r="M937">
        <v>40.130000000000003</v>
      </c>
      <c r="N937">
        <v>9497400</v>
      </c>
      <c r="O937">
        <v>9.73</v>
      </c>
      <c r="Q937" s="5">
        <v>35016</v>
      </c>
      <c r="R937">
        <v>59.42</v>
      </c>
      <c r="S937">
        <v>60.2</v>
      </c>
      <c r="T937">
        <v>59.08</v>
      </c>
      <c r="U937">
        <v>60.19</v>
      </c>
      <c r="V937">
        <v>517900</v>
      </c>
      <c r="W937">
        <v>44.19</v>
      </c>
    </row>
    <row r="938" spans="1:23" x14ac:dyDescent="0.3">
      <c r="A938" s="5">
        <v>35009</v>
      </c>
      <c r="B938">
        <v>97</v>
      </c>
      <c r="C938">
        <v>99.02</v>
      </c>
      <c r="D938">
        <v>92.87</v>
      </c>
      <c r="E938">
        <v>96.87</v>
      </c>
      <c r="F938">
        <v>87112900</v>
      </c>
      <c r="G938">
        <v>4.49</v>
      </c>
      <c r="I938" s="5">
        <v>35009</v>
      </c>
      <c r="J938">
        <v>36.5</v>
      </c>
      <c r="K938">
        <v>41</v>
      </c>
      <c r="L938">
        <v>36.380000000000003</v>
      </c>
      <c r="M938">
        <v>39.75</v>
      </c>
      <c r="N938">
        <v>13509200</v>
      </c>
      <c r="O938">
        <v>9.6300000000000008</v>
      </c>
      <c r="Q938" s="5">
        <v>35009</v>
      </c>
      <c r="R938">
        <v>59.22</v>
      </c>
      <c r="S938">
        <v>59.61</v>
      </c>
      <c r="T938">
        <v>58.63</v>
      </c>
      <c r="U938">
        <v>59.53</v>
      </c>
      <c r="V938">
        <v>465100</v>
      </c>
      <c r="W938">
        <v>43.7</v>
      </c>
    </row>
    <row r="939" spans="1:23" x14ac:dyDescent="0.3">
      <c r="A939" s="5">
        <v>35002</v>
      </c>
      <c r="B939">
        <v>99.25</v>
      </c>
      <c r="C939">
        <v>103.37</v>
      </c>
      <c r="D939">
        <v>98.25</v>
      </c>
      <c r="E939">
        <v>99.5</v>
      </c>
      <c r="F939">
        <v>78876100</v>
      </c>
      <c r="G939">
        <v>4.6100000000000003</v>
      </c>
      <c r="I939" s="5">
        <v>35002</v>
      </c>
      <c r="J939">
        <v>34.880000000000003</v>
      </c>
      <c r="K939">
        <v>37.130000000000003</v>
      </c>
      <c r="L939">
        <v>34.630000000000003</v>
      </c>
      <c r="M939">
        <v>36.5</v>
      </c>
      <c r="N939">
        <v>7083200</v>
      </c>
      <c r="O939">
        <v>8.85</v>
      </c>
      <c r="Q939" s="5">
        <v>35002</v>
      </c>
      <c r="R939">
        <v>58.33</v>
      </c>
      <c r="S939">
        <v>59.25</v>
      </c>
      <c r="T939">
        <v>58.23</v>
      </c>
      <c r="U939">
        <v>59.23</v>
      </c>
      <c r="V939">
        <v>470700</v>
      </c>
      <c r="W939">
        <v>43.48</v>
      </c>
    </row>
    <row r="940" spans="1:23" x14ac:dyDescent="0.3">
      <c r="A940" s="5">
        <v>34995</v>
      </c>
      <c r="B940">
        <v>95</v>
      </c>
      <c r="C940">
        <v>100.14</v>
      </c>
      <c r="D940">
        <v>94.5</v>
      </c>
      <c r="E940">
        <v>100</v>
      </c>
      <c r="F940">
        <v>87178200</v>
      </c>
      <c r="G940">
        <v>4.6399999999999997</v>
      </c>
      <c r="I940" s="5">
        <v>34995</v>
      </c>
      <c r="J940">
        <v>35.130000000000003</v>
      </c>
      <c r="K940">
        <v>35.5</v>
      </c>
      <c r="L940">
        <v>34.130000000000003</v>
      </c>
      <c r="M940">
        <v>34.75</v>
      </c>
      <c r="N940">
        <v>5900900</v>
      </c>
      <c r="O940">
        <v>8.42</v>
      </c>
      <c r="Q940" s="5">
        <v>34995</v>
      </c>
      <c r="R940">
        <v>58.55</v>
      </c>
      <c r="S940">
        <v>58.89</v>
      </c>
      <c r="T940">
        <v>57.28</v>
      </c>
      <c r="U940">
        <v>58.19</v>
      </c>
      <c r="V940">
        <v>504100</v>
      </c>
      <c r="W940">
        <v>42.72</v>
      </c>
    </row>
    <row r="941" spans="1:23" x14ac:dyDescent="0.3">
      <c r="A941" s="5">
        <v>34988</v>
      </c>
      <c r="B941">
        <v>85.75</v>
      </c>
      <c r="C941">
        <v>98.62</v>
      </c>
      <c r="D941">
        <v>85.5</v>
      </c>
      <c r="E941">
        <v>95.5</v>
      </c>
      <c r="F941">
        <v>130872300</v>
      </c>
      <c r="G941">
        <v>4.43</v>
      </c>
      <c r="I941" s="5">
        <v>34988</v>
      </c>
      <c r="J941">
        <v>36.25</v>
      </c>
      <c r="K941">
        <v>39.56</v>
      </c>
      <c r="L941">
        <v>34.630000000000003</v>
      </c>
      <c r="M941">
        <v>35.130000000000003</v>
      </c>
      <c r="N941">
        <v>15759200</v>
      </c>
      <c r="O941">
        <v>8.51</v>
      </c>
      <c r="Q941" s="5">
        <v>34988</v>
      </c>
      <c r="R941">
        <v>58.45</v>
      </c>
      <c r="S941">
        <v>59.19</v>
      </c>
      <c r="T941">
        <v>58.3</v>
      </c>
      <c r="U941">
        <v>58.83</v>
      </c>
      <c r="V941">
        <v>413300</v>
      </c>
      <c r="W941">
        <v>43.19</v>
      </c>
    </row>
    <row r="942" spans="1:23" x14ac:dyDescent="0.3">
      <c r="A942" s="5">
        <v>34981</v>
      </c>
      <c r="B942">
        <v>84.87</v>
      </c>
      <c r="C942">
        <v>88.75</v>
      </c>
      <c r="D942">
        <v>80.37</v>
      </c>
      <c r="E942">
        <v>86.25</v>
      </c>
      <c r="F942">
        <v>104122800</v>
      </c>
      <c r="G942">
        <v>4</v>
      </c>
      <c r="I942" s="5">
        <v>34981</v>
      </c>
      <c r="J942">
        <v>35.380000000000003</v>
      </c>
      <c r="K942">
        <v>36.880000000000003</v>
      </c>
      <c r="L942">
        <v>33.630000000000003</v>
      </c>
      <c r="M942">
        <v>36</v>
      </c>
      <c r="N942">
        <v>10748500</v>
      </c>
      <c r="O942">
        <v>8.73</v>
      </c>
      <c r="Q942" s="5">
        <v>34981</v>
      </c>
      <c r="R942">
        <v>58.19</v>
      </c>
      <c r="S942">
        <v>58.86</v>
      </c>
      <c r="T942">
        <v>57.27</v>
      </c>
      <c r="U942">
        <v>58.63</v>
      </c>
      <c r="V942">
        <v>327000</v>
      </c>
      <c r="W942">
        <v>43.04</v>
      </c>
    </row>
    <row r="943" spans="1:23" x14ac:dyDescent="0.3">
      <c r="A943" s="5">
        <v>34974</v>
      </c>
      <c r="B943">
        <v>90.5</v>
      </c>
      <c r="C943">
        <v>90.87</v>
      </c>
      <c r="D943">
        <v>85</v>
      </c>
      <c r="E943">
        <v>85.87</v>
      </c>
      <c r="F943">
        <v>79969200</v>
      </c>
      <c r="G943">
        <v>3.98</v>
      </c>
      <c r="I943" s="5">
        <v>34974</v>
      </c>
      <c r="J943">
        <v>37.75</v>
      </c>
      <c r="K943">
        <v>38.5</v>
      </c>
      <c r="L943">
        <v>35.630000000000003</v>
      </c>
      <c r="M943">
        <v>35.69</v>
      </c>
      <c r="N943">
        <v>10739100</v>
      </c>
      <c r="O943">
        <v>8.65</v>
      </c>
      <c r="Q943" s="5">
        <v>34974</v>
      </c>
      <c r="R943">
        <v>58.48</v>
      </c>
      <c r="S943">
        <v>58.63</v>
      </c>
      <c r="T943">
        <v>57.95</v>
      </c>
      <c r="U943">
        <v>58.41</v>
      </c>
      <c r="V943">
        <v>345100</v>
      </c>
      <c r="W943">
        <v>42.88</v>
      </c>
    </row>
    <row r="944" spans="1:23" x14ac:dyDescent="0.3">
      <c r="A944" s="5">
        <v>34967</v>
      </c>
      <c r="B944">
        <v>90.5</v>
      </c>
      <c r="C944">
        <v>92.75</v>
      </c>
      <c r="D944">
        <v>83.37</v>
      </c>
      <c r="E944">
        <v>90.5</v>
      </c>
      <c r="F944">
        <v>95170500</v>
      </c>
      <c r="G944">
        <v>4.2</v>
      </c>
      <c r="I944" s="5">
        <v>34967</v>
      </c>
      <c r="J944">
        <v>38.25</v>
      </c>
      <c r="K944">
        <v>38.270000000000003</v>
      </c>
      <c r="L944">
        <v>34.75</v>
      </c>
      <c r="M944">
        <v>37.25</v>
      </c>
      <c r="N944">
        <v>11666200</v>
      </c>
      <c r="O944">
        <v>9.0299999999999994</v>
      </c>
      <c r="Q944" s="5">
        <v>34967</v>
      </c>
      <c r="R944">
        <v>58.38</v>
      </c>
      <c r="S944">
        <v>58.91</v>
      </c>
      <c r="T944">
        <v>57.59</v>
      </c>
      <c r="U944">
        <v>58.48</v>
      </c>
      <c r="V944">
        <v>462700</v>
      </c>
      <c r="W944">
        <v>42.93</v>
      </c>
    </row>
    <row r="945" spans="1:23" x14ac:dyDescent="0.3">
      <c r="A945" s="5">
        <v>34960</v>
      </c>
      <c r="B945">
        <v>93.25</v>
      </c>
      <c r="C945">
        <v>94.62</v>
      </c>
      <c r="D945">
        <v>89</v>
      </c>
      <c r="E945">
        <v>89.75</v>
      </c>
      <c r="F945">
        <v>72645400</v>
      </c>
      <c r="G945">
        <v>4.16</v>
      </c>
      <c r="I945" s="5">
        <v>34960</v>
      </c>
      <c r="J945">
        <v>36.380000000000003</v>
      </c>
      <c r="K945">
        <v>37.5</v>
      </c>
      <c r="L945">
        <v>35.880000000000003</v>
      </c>
      <c r="M945">
        <v>37.06</v>
      </c>
      <c r="N945">
        <v>15579000</v>
      </c>
      <c r="O945">
        <v>8.98</v>
      </c>
      <c r="Q945" s="5">
        <v>34960</v>
      </c>
      <c r="R945">
        <v>58.23</v>
      </c>
      <c r="S945">
        <v>58.78</v>
      </c>
      <c r="T945">
        <v>57.78</v>
      </c>
      <c r="U945">
        <v>58.31</v>
      </c>
      <c r="V945">
        <v>421200</v>
      </c>
      <c r="W945">
        <v>42.81</v>
      </c>
    </row>
    <row r="946" spans="1:23" x14ac:dyDescent="0.3">
      <c r="A946" s="5">
        <v>34953</v>
      </c>
      <c r="B946">
        <v>95.37</v>
      </c>
      <c r="C946">
        <v>97.87</v>
      </c>
      <c r="D946">
        <v>92.5</v>
      </c>
      <c r="E946">
        <v>93.44</v>
      </c>
      <c r="F946">
        <v>70463600</v>
      </c>
      <c r="G946">
        <v>4.33</v>
      </c>
      <c r="I946" s="5">
        <v>34953</v>
      </c>
      <c r="J946">
        <v>44.88</v>
      </c>
      <c r="K946">
        <v>45.5</v>
      </c>
      <c r="L946">
        <v>35.5</v>
      </c>
      <c r="M946">
        <v>35.880000000000003</v>
      </c>
      <c r="N946">
        <v>18462500</v>
      </c>
      <c r="O946">
        <v>8.6999999999999993</v>
      </c>
      <c r="Q946" s="5">
        <v>34953</v>
      </c>
      <c r="R946">
        <v>57.64</v>
      </c>
      <c r="S946">
        <v>58.81</v>
      </c>
      <c r="T946">
        <v>57.58</v>
      </c>
      <c r="U946">
        <v>58.44</v>
      </c>
      <c r="V946">
        <v>305700</v>
      </c>
      <c r="W946">
        <v>42.9</v>
      </c>
    </row>
    <row r="947" spans="1:23" x14ac:dyDescent="0.3">
      <c r="A947" s="5">
        <v>34947</v>
      </c>
      <c r="B947">
        <v>90.87</v>
      </c>
      <c r="C947">
        <v>96.62</v>
      </c>
      <c r="D947">
        <v>90.25</v>
      </c>
      <c r="E947">
        <v>95.5</v>
      </c>
      <c r="F947">
        <v>87667200</v>
      </c>
      <c r="G947">
        <v>4.43</v>
      </c>
      <c r="I947" s="5">
        <v>34947</v>
      </c>
      <c r="J947">
        <v>43.5</v>
      </c>
      <c r="K947">
        <v>45.31</v>
      </c>
      <c r="L947">
        <v>42.75</v>
      </c>
      <c r="M947">
        <v>44.75</v>
      </c>
      <c r="N947">
        <v>7308900</v>
      </c>
      <c r="O947">
        <v>10.85</v>
      </c>
      <c r="Q947" s="5">
        <v>34947</v>
      </c>
      <c r="R947">
        <v>56.83</v>
      </c>
      <c r="S947">
        <v>57.55</v>
      </c>
      <c r="T947">
        <v>56.73</v>
      </c>
      <c r="U947">
        <v>57.55</v>
      </c>
      <c r="V947">
        <v>213200</v>
      </c>
      <c r="W947">
        <v>42.03</v>
      </c>
    </row>
    <row r="948" spans="1:23" x14ac:dyDescent="0.3">
      <c r="A948" s="5">
        <v>34939</v>
      </c>
      <c r="B948">
        <v>94.37</v>
      </c>
      <c r="C948">
        <v>94.37</v>
      </c>
      <c r="D948">
        <v>87</v>
      </c>
      <c r="E948">
        <v>89.75</v>
      </c>
      <c r="F948">
        <v>95015600</v>
      </c>
      <c r="G948">
        <v>4.16</v>
      </c>
      <c r="I948" s="5">
        <v>34939</v>
      </c>
      <c r="J948">
        <v>44.88</v>
      </c>
      <c r="K948">
        <v>45</v>
      </c>
      <c r="L948">
        <v>42.5</v>
      </c>
      <c r="M948">
        <v>42.94</v>
      </c>
      <c r="N948">
        <v>6433600</v>
      </c>
      <c r="O948">
        <v>10.41</v>
      </c>
      <c r="Q948" s="5">
        <v>34939</v>
      </c>
      <c r="R948">
        <v>56.45</v>
      </c>
      <c r="S948">
        <v>56.75</v>
      </c>
      <c r="T948">
        <v>55.77</v>
      </c>
      <c r="U948">
        <v>56.66</v>
      </c>
      <c r="V948">
        <v>597000</v>
      </c>
      <c r="W948">
        <v>41.38</v>
      </c>
    </row>
    <row r="949" spans="1:23" x14ac:dyDescent="0.3">
      <c r="A949" s="5">
        <v>34932</v>
      </c>
      <c r="B949">
        <v>97.5</v>
      </c>
      <c r="C949">
        <v>100.5</v>
      </c>
      <c r="D949">
        <v>94.37</v>
      </c>
      <c r="E949">
        <v>94.37</v>
      </c>
      <c r="F949">
        <v>96952900</v>
      </c>
      <c r="G949">
        <v>4.38</v>
      </c>
      <c r="I949" s="5">
        <v>34932</v>
      </c>
      <c r="J949">
        <v>44.88</v>
      </c>
      <c r="K949">
        <v>46.25</v>
      </c>
      <c r="L949">
        <v>44.13</v>
      </c>
      <c r="M949">
        <v>44.75</v>
      </c>
      <c r="N949">
        <v>8334500</v>
      </c>
      <c r="O949">
        <v>10.85</v>
      </c>
      <c r="Q949" s="5">
        <v>34932</v>
      </c>
      <c r="R949">
        <v>56.41</v>
      </c>
      <c r="S949">
        <v>56.64</v>
      </c>
      <c r="T949">
        <v>55.75</v>
      </c>
      <c r="U949">
        <v>56.3</v>
      </c>
      <c r="V949">
        <v>205100</v>
      </c>
      <c r="W949">
        <v>41.11</v>
      </c>
    </row>
    <row r="950" spans="1:23" x14ac:dyDescent="0.3">
      <c r="A950" s="5">
        <v>34925</v>
      </c>
      <c r="B950">
        <v>96.87</v>
      </c>
      <c r="C950">
        <v>100.75</v>
      </c>
      <c r="D950">
        <v>95.75</v>
      </c>
      <c r="E950">
        <v>97.12</v>
      </c>
      <c r="F950">
        <v>68464900</v>
      </c>
      <c r="G950">
        <v>4.5</v>
      </c>
      <c r="I950" s="5">
        <v>34925</v>
      </c>
      <c r="J950">
        <v>43</v>
      </c>
      <c r="K950">
        <v>45.5</v>
      </c>
      <c r="L950">
        <v>42.88</v>
      </c>
      <c r="M950">
        <v>44.88</v>
      </c>
      <c r="N950">
        <v>9053000</v>
      </c>
      <c r="O950">
        <v>10.88</v>
      </c>
      <c r="Q950" s="5">
        <v>34925</v>
      </c>
      <c r="R950">
        <v>55.8</v>
      </c>
      <c r="S950">
        <v>56.41</v>
      </c>
      <c r="T950">
        <v>55.66</v>
      </c>
      <c r="U950">
        <v>56.17</v>
      </c>
      <c r="V950">
        <v>222600</v>
      </c>
      <c r="W950">
        <v>41.02</v>
      </c>
    </row>
    <row r="951" spans="1:23" x14ac:dyDescent="0.3">
      <c r="A951" s="5">
        <v>34918</v>
      </c>
      <c r="B951">
        <v>94.5</v>
      </c>
      <c r="C951">
        <v>98.12</v>
      </c>
      <c r="D951">
        <v>91.75</v>
      </c>
      <c r="E951">
        <v>96.5</v>
      </c>
      <c r="F951">
        <v>84329900</v>
      </c>
      <c r="G951">
        <v>4.47</v>
      </c>
      <c r="I951" s="5">
        <v>34918</v>
      </c>
      <c r="J951">
        <v>44.13</v>
      </c>
      <c r="K951">
        <v>44.63</v>
      </c>
      <c r="L951">
        <v>41.88</v>
      </c>
      <c r="M951">
        <v>43.06</v>
      </c>
      <c r="N951">
        <v>8354800</v>
      </c>
      <c r="O951">
        <v>10.41</v>
      </c>
      <c r="Q951" s="5">
        <v>34918</v>
      </c>
      <c r="R951">
        <v>56.11</v>
      </c>
      <c r="S951">
        <v>56.31</v>
      </c>
      <c r="T951">
        <v>55.42</v>
      </c>
      <c r="U951">
        <v>55.66</v>
      </c>
      <c r="V951">
        <v>358000</v>
      </c>
      <c r="W951">
        <v>40.65</v>
      </c>
    </row>
    <row r="952" spans="1:23" x14ac:dyDescent="0.3">
      <c r="A952" s="5">
        <v>34911</v>
      </c>
      <c r="B952">
        <v>93.12</v>
      </c>
      <c r="C952">
        <v>93.87</v>
      </c>
      <c r="D952">
        <v>87.5</v>
      </c>
      <c r="E952">
        <v>93.87</v>
      </c>
      <c r="F952">
        <v>117725100</v>
      </c>
      <c r="G952">
        <v>4.3499999999999996</v>
      </c>
      <c r="I952" s="5">
        <v>34911</v>
      </c>
      <c r="J952">
        <v>45.5</v>
      </c>
      <c r="K952">
        <v>45.63</v>
      </c>
      <c r="L952">
        <v>43.5</v>
      </c>
      <c r="M952">
        <v>44.25</v>
      </c>
      <c r="N952">
        <v>7515900</v>
      </c>
      <c r="O952">
        <v>10.7</v>
      </c>
      <c r="Q952" s="5">
        <v>34911</v>
      </c>
      <c r="R952">
        <v>56.34</v>
      </c>
      <c r="S952">
        <v>56.8</v>
      </c>
      <c r="T952">
        <v>55.45</v>
      </c>
      <c r="U952">
        <v>55.98</v>
      </c>
      <c r="V952">
        <v>431600</v>
      </c>
      <c r="W952">
        <v>40.880000000000003</v>
      </c>
    </row>
    <row r="953" spans="1:23" x14ac:dyDescent="0.3">
      <c r="A953" s="5">
        <v>34904</v>
      </c>
      <c r="B953">
        <v>92.62</v>
      </c>
      <c r="C953">
        <v>98.12</v>
      </c>
      <c r="D953">
        <v>92</v>
      </c>
      <c r="E953">
        <v>92.62</v>
      </c>
      <c r="F953">
        <v>98617900</v>
      </c>
      <c r="G953">
        <v>4.29</v>
      </c>
      <c r="I953" s="5">
        <v>34904</v>
      </c>
      <c r="J953">
        <v>44</v>
      </c>
      <c r="K953">
        <v>47.5</v>
      </c>
      <c r="L953">
        <v>43.75</v>
      </c>
      <c r="M953">
        <v>45.5</v>
      </c>
      <c r="N953">
        <v>8836900</v>
      </c>
      <c r="O953">
        <v>11</v>
      </c>
      <c r="Q953" s="5">
        <v>34904</v>
      </c>
      <c r="R953">
        <v>55.48</v>
      </c>
      <c r="S953">
        <v>56.7</v>
      </c>
      <c r="T953">
        <v>55.48</v>
      </c>
      <c r="U953">
        <v>56.3</v>
      </c>
      <c r="V953">
        <v>197300</v>
      </c>
      <c r="W953">
        <v>41.11</v>
      </c>
    </row>
    <row r="954" spans="1:23" x14ac:dyDescent="0.3">
      <c r="A954" s="5">
        <v>34897</v>
      </c>
      <c r="B954">
        <v>107.75</v>
      </c>
      <c r="C954">
        <v>109.25</v>
      </c>
      <c r="D954">
        <v>88.5</v>
      </c>
      <c r="E954">
        <v>92</v>
      </c>
      <c r="F954">
        <v>219530500</v>
      </c>
      <c r="G954">
        <v>4.2699999999999996</v>
      </c>
      <c r="I954" s="5">
        <v>34897</v>
      </c>
      <c r="J954">
        <v>48.88</v>
      </c>
      <c r="K954">
        <v>49.75</v>
      </c>
      <c r="L954">
        <v>43</v>
      </c>
      <c r="M954">
        <v>43.75</v>
      </c>
      <c r="N954">
        <v>14948800</v>
      </c>
      <c r="O954">
        <v>10.58</v>
      </c>
      <c r="Q954" s="5">
        <v>34897</v>
      </c>
      <c r="R954">
        <v>56.13</v>
      </c>
      <c r="S954">
        <v>56.42</v>
      </c>
      <c r="T954">
        <v>54.2</v>
      </c>
      <c r="U954">
        <v>55.41</v>
      </c>
      <c r="V954">
        <v>258400</v>
      </c>
      <c r="W954">
        <v>40.46</v>
      </c>
    </row>
    <row r="955" spans="1:23" x14ac:dyDescent="0.3">
      <c r="A955" s="5">
        <v>34890</v>
      </c>
      <c r="B955">
        <v>96</v>
      </c>
      <c r="C955">
        <v>103.62</v>
      </c>
      <c r="D955">
        <v>95.75</v>
      </c>
      <c r="E955">
        <v>103.62</v>
      </c>
      <c r="F955">
        <v>91920300</v>
      </c>
      <c r="G955">
        <v>4.8</v>
      </c>
      <c r="I955" s="5">
        <v>34890</v>
      </c>
      <c r="J955">
        <v>48.63</v>
      </c>
      <c r="K955">
        <v>49.88</v>
      </c>
      <c r="L955">
        <v>46.13</v>
      </c>
      <c r="M955">
        <v>48.75</v>
      </c>
      <c r="N955">
        <v>10198900</v>
      </c>
      <c r="O955">
        <v>11.78</v>
      </c>
      <c r="Q955" s="5">
        <v>34890</v>
      </c>
      <c r="R955">
        <v>55.81</v>
      </c>
      <c r="S955">
        <v>56.31</v>
      </c>
      <c r="T955">
        <v>55.45</v>
      </c>
      <c r="U955">
        <v>56.05</v>
      </c>
      <c r="V955">
        <v>356700</v>
      </c>
      <c r="W955">
        <v>40.93</v>
      </c>
    </row>
    <row r="956" spans="1:23" x14ac:dyDescent="0.3">
      <c r="A956" s="5">
        <v>34883</v>
      </c>
      <c r="B956">
        <v>90.87</v>
      </c>
      <c r="C956">
        <v>95.62</v>
      </c>
      <c r="D956">
        <v>90.37</v>
      </c>
      <c r="E956">
        <v>95.62</v>
      </c>
      <c r="F956">
        <v>44770000</v>
      </c>
      <c r="G956">
        <v>4.43</v>
      </c>
      <c r="I956" s="5">
        <v>34883</v>
      </c>
      <c r="J956">
        <v>46.5</v>
      </c>
      <c r="K956">
        <v>49.25</v>
      </c>
      <c r="L956">
        <v>45.75</v>
      </c>
      <c r="M956">
        <v>48.63</v>
      </c>
      <c r="N956">
        <v>7039900</v>
      </c>
      <c r="O956">
        <v>11.75</v>
      </c>
      <c r="Q956" s="5">
        <v>34883</v>
      </c>
      <c r="R956">
        <v>54.47</v>
      </c>
      <c r="S956">
        <v>55.78</v>
      </c>
      <c r="T956">
        <v>54.47</v>
      </c>
      <c r="U956">
        <v>55.77</v>
      </c>
      <c r="V956">
        <v>275700</v>
      </c>
      <c r="W956">
        <v>40.729999999999997</v>
      </c>
    </row>
    <row r="957" spans="1:23" x14ac:dyDescent="0.3">
      <c r="A957" s="5">
        <v>34876</v>
      </c>
      <c r="B957">
        <v>91</v>
      </c>
      <c r="C957">
        <v>91.12</v>
      </c>
      <c r="D957">
        <v>84.87</v>
      </c>
      <c r="E957">
        <v>90.37</v>
      </c>
      <c r="F957">
        <v>65064900</v>
      </c>
      <c r="G957">
        <v>4.1900000000000004</v>
      </c>
      <c r="I957" s="5">
        <v>34876</v>
      </c>
      <c r="J957">
        <v>48.25</v>
      </c>
      <c r="K957">
        <v>48.5</v>
      </c>
      <c r="L957">
        <v>45.38</v>
      </c>
      <c r="M957">
        <v>46.44</v>
      </c>
      <c r="N957">
        <v>7403300</v>
      </c>
      <c r="O957">
        <v>11.23</v>
      </c>
      <c r="Q957" s="5">
        <v>34876</v>
      </c>
      <c r="R957">
        <v>54.86</v>
      </c>
      <c r="S957">
        <v>54.95</v>
      </c>
      <c r="T957">
        <v>54.06</v>
      </c>
      <c r="U957">
        <v>54.41</v>
      </c>
      <c r="V957">
        <v>255300</v>
      </c>
      <c r="W957">
        <v>39.729999999999997</v>
      </c>
    </row>
    <row r="958" spans="1:23" x14ac:dyDescent="0.3">
      <c r="A958" s="5">
        <v>34869</v>
      </c>
      <c r="B958">
        <v>87.25</v>
      </c>
      <c r="C958">
        <v>92.37</v>
      </c>
      <c r="D958">
        <v>86.87</v>
      </c>
      <c r="E958">
        <v>91.12</v>
      </c>
      <c r="F958">
        <v>57105900</v>
      </c>
      <c r="G958">
        <v>4.22</v>
      </c>
      <c r="I958" s="5">
        <v>34869</v>
      </c>
      <c r="J958">
        <v>43.88</v>
      </c>
      <c r="K958">
        <v>50.13</v>
      </c>
      <c r="L958">
        <v>43.5</v>
      </c>
      <c r="M958">
        <v>48.75</v>
      </c>
      <c r="N958">
        <v>18150800</v>
      </c>
      <c r="O958">
        <v>11.78</v>
      </c>
      <c r="Q958" s="5">
        <v>34869</v>
      </c>
      <c r="R958">
        <v>54.13</v>
      </c>
      <c r="S958">
        <v>55.16</v>
      </c>
      <c r="T958">
        <v>54.09</v>
      </c>
      <c r="U958">
        <v>55.02</v>
      </c>
      <c r="V958">
        <v>238600</v>
      </c>
      <c r="W958">
        <v>40.18</v>
      </c>
    </row>
    <row r="959" spans="1:23" x14ac:dyDescent="0.3">
      <c r="A959" s="5">
        <v>34862</v>
      </c>
      <c r="B959">
        <v>84.62</v>
      </c>
      <c r="C959">
        <v>87.5</v>
      </c>
      <c r="D959">
        <v>82.75</v>
      </c>
      <c r="E959">
        <v>87</v>
      </c>
      <c r="F959">
        <v>52561900</v>
      </c>
      <c r="G959">
        <v>4.03</v>
      </c>
      <c r="I959" s="5">
        <v>34862</v>
      </c>
      <c r="J959">
        <v>44</v>
      </c>
      <c r="K959">
        <v>44.63</v>
      </c>
      <c r="L959">
        <v>43.38</v>
      </c>
      <c r="M959">
        <v>43.88</v>
      </c>
      <c r="N959">
        <v>4569800</v>
      </c>
      <c r="O959">
        <v>10.61</v>
      </c>
      <c r="Q959" s="5">
        <v>34862</v>
      </c>
      <c r="R959">
        <v>53.23</v>
      </c>
      <c r="S959">
        <v>54.23</v>
      </c>
      <c r="T959">
        <v>53.2</v>
      </c>
      <c r="U959">
        <v>53.97</v>
      </c>
      <c r="V959">
        <v>297500</v>
      </c>
      <c r="W959">
        <v>39.409999999999997</v>
      </c>
    </row>
    <row r="960" spans="1:23" x14ac:dyDescent="0.3">
      <c r="A960" s="5">
        <v>34855</v>
      </c>
      <c r="B960">
        <v>82.62</v>
      </c>
      <c r="C960">
        <v>86.02</v>
      </c>
      <c r="D960">
        <v>81.75</v>
      </c>
      <c r="E960">
        <v>84.87</v>
      </c>
      <c r="F960">
        <v>56002800</v>
      </c>
      <c r="G960">
        <v>3.93</v>
      </c>
      <c r="I960" s="5">
        <v>34855</v>
      </c>
      <c r="J960">
        <v>42.38</v>
      </c>
      <c r="K960">
        <v>44.38</v>
      </c>
      <c r="L960">
        <v>42.13</v>
      </c>
      <c r="M960">
        <v>43.5</v>
      </c>
      <c r="N960">
        <v>7275700</v>
      </c>
      <c r="O960">
        <v>10.51</v>
      </c>
      <c r="Q960" s="5">
        <v>34855</v>
      </c>
      <c r="R960">
        <v>53.55</v>
      </c>
      <c r="S960">
        <v>54.05</v>
      </c>
      <c r="T960">
        <v>52.75</v>
      </c>
      <c r="U960">
        <v>53.06</v>
      </c>
      <c r="V960">
        <v>182100</v>
      </c>
      <c r="W960">
        <v>38.53</v>
      </c>
    </row>
    <row r="961" spans="1:23" x14ac:dyDescent="0.3">
      <c r="A961" s="5">
        <v>34849</v>
      </c>
      <c r="B961">
        <v>88</v>
      </c>
      <c r="C961">
        <v>88.37</v>
      </c>
      <c r="D961">
        <v>81</v>
      </c>
      <c r="E961">
        <v>83.12</v>
      </c>
      <c r="F961">
        <v>84020000</v>
      </c>
      <c r="G961">
        <v>3.85</v>
      </c>
      <c r="I961" s="5">
        <v>34849</v>
      </c>
      <c r="J961">
        <v>42.63</v>
      </c>
      <c r="K961">
        <v>42.88</v>
      </c>
      <c r="L961">
        <v>41</v>
      </c>
      <c r="M961">
        <v>42.13</v>
      </c>
      <c r="N961">
        <v>5799300</v>
      </c>
      <c r="O961">
        <v>10.18</v>
      </c>
      <c r="Q961" s="5">
        <v>34849</v>
      </c>
      <c r="R961">
        <v>52.69</v>
      </c>
      <c r="S961">
        <v>53.92</v>
      </c>
      <c r="T961">
        <v>52.38</v>
      </c>
      <c r="U961">
        <v>53.55</v>
      </c>
      <c r="V961">
        <v>387200</v>
      </c>
      <c r="W961">
        <v>38.880000000000003</v>
      </c>
    </row>
    <row r="962" spans="1:23" x14ac:dyDescent="0.3">
      <c r="A962" s="5">
        <v>34841</v>
      </c>
      <c r="B962">
        <v>85.37</v>
      </c>
      <c r="C962">
        <v>89.5</v>
      </c>
      <c r="D962">
        <v>84</v>
      </c>
      <c r="E962">
        <v>87.5</v>
      </c>
      <c r="F962">
        <v>62391600</v>
      </c>
      <c r="G962">
        <v>4.0599999999999996</v>
      </c>
      <c r="I962" s="5">
        <v>34841</v>
      </c>
      <c r="J962">
        <v>42.5</v>
      </c>
      <c r="K962">
        <v>44.38</v>
      </c>
      <c r="L962">
        <v>42.25</v>
      </c>
      <c r="M962">
        <v>42.69</v>
      </c>
      <c r="N962">
        <v>8651400</v>
      </c>
      <c r="O962">
        <v>10.32</v>
      </c>
      <c r="Q962" s="5">
        <v>34841</v>
      </c>
      <c r="R962">
        <v>52.27</v>
      </c>
      <c r="S962">
        <v>53.42</v>
      </c>
      <c r="T962">
        <v>52.23</v>
      </c>
      <c r="U962">
        <v>52.56</v>
      </c>
      <c r="V962">
        <v>324400</v>
      </c>
      <c r="W962">
        <v>38.159999999999997</v>
      </c>
    </row>
    <row r="963" spans="1:23" x14ac:dyDescent="0.3">
      <c r="A963" s="5">
        <v>34834</v>
      </c>
      <c r="B963">
        <v>80.62</v>
      </c>
      <c r="C963">
        <v>86.87</v>
      </c>
      <c r="D963">
        <v>79.87</v>
      </c>
      <c r="E963">
        <v>85.37</v>
      </c>
      <c r="F963">
        <v>58394500</v>
      </c>
      <c r="G963">
        <v>3.96</v>
      </c>
      <c r="I963" s="5">
        <v>34834</v>
      </c>
      <c r="J963">
        <v>43.13</v>
      </c>
      <c r="K963">
        <v>44.38</v>
      </c>
      <c r="L963">
        <v>42.5</v>
      </c>
      <c r="M963">
        <v>42.75</v>
      </c>
      <c r="N963">
        <v>12035500</v>
      </c>
      <c r="O963">
        <v>10.31</v>
      </c>
      <c r="Q963" s="5">
        <v>34834</v>
      </c>
      <c r="R963">
        <v>52.89</v>
      </c>
      <c r="S963">
        <v>53.16</v>
      </c>
      <c r="T963">
        <v>51.91</v>
      </c>
      <c r="U963">
        <v>52.09</v>
      </c>
      <c r="V963">
        <v>299900</v>
      </c>
      <c r="W963">
        <v>37.82</v>
      </c>
    </row>
    <row r="964" spans="1:23" x14ac:dyDescent="0.3">
      <c r="A964" s="5">
        <v>34827</v>
      </c>
      <c r="B964">
        <v>79.87</v>
      </c>
      <c r="C964">
        <v>82.25</v>
      </c>
      <c r="D964">
        <v>78.87</v>
      </c>
      <c r="E964">
        <v>80.75</v>
      </c>
      <c r="F964">
        <v>38858200</v>
      </c>
      <c r="G964">
        <v>3.74</v>
      </c>
      <c r="I964" s="5">
        <v>34827</v>
      </c>
      <c r="J964">
        <v>39.880000000000003</v>
      </c>
      <c r="K964">
        <v>43.69</v>
      </c>
      <c r="L964">
        <v>39.75</v>
      </c>
      <c r="M964">
        <v>43.63</v>
      </c>
      <c r="N964">
        <v>15415200</v>
      </c>
      <c r="O964">
        <v>10.52</v>
      </c>
      <c r="Q964" s="5">
        <v>34827</v>
      </c>
      <c r="R964">
        <v>52.14</v>
      </c>
      <c r="S964">
        <v>52.88</v>
      </c>
      <c r="T964">
        <v>52.09</v>
      </c>
      <c r="U964">
        <v>52.75</v>
      </c>
      <c r="V964">
        <v>228000</v>
      </c>
      <c r="W964">
        <v>38.299999999999997</v>
      </c>
    </row>
    <row r="965" spans="1:23" x14ac:dyDescent="0.3">
      <c r="A965" s="5">
        <v>34820</v>
      </c>
      <c r="B965">
        <v>81.87</v>
      </c>
      <c r="C965">
        <v>83.75</v>
      </c>
      <c r="D965">
        <v>79.5</v>
      </c>
      <c r="E965">
        <v>80</v>
      </c>
      <c r="F965">
        <v>63089600</v>
      </c>
      <c r="G965">
        <v>3.71</v>
      </c>
      <c r="I965" s="5">
        <v>34820</v>
      </c>
      <c r="J965">
        <v>38.25</v>
      </c>
      <c r="K965">
        <v>39.880000000000003</v>
      </c>
      <c r="L965">
        <v>37.5</v>
      </c>
      <c r="M965">
        <v>38.880000000000003</v>
      </c>
      <c r="N965">
        <v>7000000</v>
      </c>
      <c r="O965">
        <v>9.3699999999999992</v>
      </c>
      <c r="Q965" s="5">
        <v>34820</v>
      </c>
      <c r="R965">
        <v>51.55</v>
      </c>
      <c r="S965">
        <v>52.69</v>
      </c>
      <c r="T965">
        <v>51.39</v>
      </c>
      <c r="U965">
        <v>52.19</v>
      </c>
      <c r="V965">
        <v>419600</v>
      </c>
      <c r="W965">
        <v>37.89</v>
      </c>
    </row>
    <row r="966" spans="1:23" x14ac:dyDescent="0.3">
      <c r="A966" s="5">
        <v>34813</v>
      </c>
      <c r="B966">
        <v>75.37</v>
      </c>
      <c r="C966">
        <v>82.12</v>
      </c>
      <c r="D966">
        <v>75.12</v>
      </c>
      <c r="E966">
        <v>81.75</v>
      </c>
      <c r="F966">
        <v>80543000</v>
      </c>
      <c r="G966">
        <v>3.79</v>
      </c>
      <c r="I966" s="5">
        <v>34813</v>
      </c>
      <c r="J966">
        <v>39</v>
      </c>
      <c r="K966">
        <v>39.630000000000003</v>
      </c>
      <c r="L966">
        <v>37.25</v>
      </c>
      <c r="M966">
        <v>38.25</v>
      </c>
      <c r="N966">
        <v>7950000</v>
      </c>
      <c r="O966">
        <v>9.2200000000000006</v>
      </c>
      <c r="Q966" s="5">
        <v>34813</v>
      </c>
      <c r="R966">
        <v>50.86</v>
      </c>
      <c r="S966">
        <v>51.67</v>
      </c>
      <c r="T966">
        <v>50.86</v>
      </c>
      <c r="U966">
        <v>51.59</v>
      </c>
      <c r="V966">
        <v>259900</v>
      </c>
      <c r="W966">
        <v>37.46</v>
      </c>
    </row>
    <row r="967" spans="1:23" x14ac:dyDescent="0.3">
      <c r="A967" s="5">
        <v>34806</v>
      </c>
      <c r="B967">
        <v>75.5</v>
      </c>
      <c r="C967">
        <v>78.12</v>
      </c>
      <c r="D967">
        <v>74</v>
      </c>
      <c r="E967">
        <v>75</v>
      </c>
      <c r="F967">
        <v>92031000</v>
      </c>
      <c r="G967">
        <v>3.48</v>
      </c>
      <c r="I967" s="5">
        <v>34806</v>
      </c>
      <c r="J967">
        <v>38.130000000000003</v>
      </c>
      <c r="K967">
        <v>39.5</v>
      </c>
      <c r="L967">
        <v>35.630000000000003</v>
      </c>
      <c r="M967">
        <v>39.130000000000003</v>
      </c>
      <c r="N967">
        <v>12261200</v>
      </c>
      <c r="O967">
        <v>9.43</v>
      </c>
      <c r="Q967" s="5">
        <v>34806</v>
      </c>
      <c r="R967">
        <v>51.27</v>
      </c>
      <c r="S967">
        <v>51.31</v>
      </c>
      <c r="T967">
        <v>50.3</v>
      </c>
      <c r="U967">
        <v>50.89</v>
      </c>
      <c r="V967">
        <v>216800</v>
      </c>
      <c r="W967">
        <v>36.950000000000003</v>
      </c>
    </row>
    <row r="968" spans="1:23" x14ac:dyDescent="0.3">
      <c r="A968" s="5">
        <v>34799</v>
      </c>
      <c r="B968">
        <v>69.5</v>
      </c>
      <c r="C968">
        <v>73.25</v>
      </c>
      <c r="D968">
        <v>69.37</v>
      </c>
      <c r="E968">
        <v>72.5</v>
      </c>
      <c r="F968">
        <v>40009600</v>
      </c>
      <c r="G968">
        <v>3.36</v>
      </c>
      <c r="I968" s="5">
        <v>34799</v>
      </c>
      <c r="J968">
        <v>36.880000000000003</v>
      </c>
      <c r="K968">
        <v>39.630000000000003</v>
      </c>
      <c r="L968">
        <v>36.130000000000003</v>
      </c>
      <c r="M968">
        <v>38.25</v>
      </c>
      <c r="N968">
        <v>8775000</v>
      </c>
      <c r="O968">
        <v>9.2200000000000006</v>
      </c>
      <c r="Q968" s="5">
        <v>34799</v>
      </c>
      <c r="R968">
        <v>50.63</v>
      </c>
      <c r="S968">
        <v>51.09</v>
      </c>
      <c r="T968">
        <v>50.59</v>
      </c>
      <c r="U968">
        <v>51.08</v>
      </c>
      <c r="V968">
        <v>232500</v>
      </c>
      <c r="W968">
        <v>37.090000000000003</v>
      </c>
    </row>
    <row r="969" spans="1:23" x14ac:dyDescent="0.3">
      <c r="A969" s="5">
        <v>34792</v>
      </c>
      <c r="B969">
        <v>71</v>
      </c>
      <c r="C969">
        <v>71.5</v>
      </c>
      <c r="D969">
        <v>68.75</v>
      </c>
      <c r="E969">
        <v>69.62</v>
      </c>
      <c r="F969">
        <v>55332400</v>
      </c>
      <c r="G969">
        <v>3.23</v>
      </c>
      <c r="I969" s="5">
        <v>34792</v>
      </c>
      <c r="J969">
        <v>35.5</v>
      </c>
      <c r="K969">
        <v>38</v>
      </c>
      <c r="L969">
        <v>33.630000000000003</v>
      </c>
      <c r="M969">
        <v>36.75</v>
      </c>
      <c r="N969">
        <v>13336800</v>
      </c>
      <c r="O969">
        <v>8.86</v>
      </c>
      <c r="Q969" s="5">
        <v>34792</v>
      </c>
      <c r="R969">
        <v>50.09</v>
      </c>
      <c r="S969">
        <v>50.86</v>
      </c>
      <c r="T969">
        <v>50.06</v>
      </c>
      <c r="U969">
        <v>50.7</v>
      </c>
      <c r="V969">
        <v>216200</v>
      </c>
      <c r="W969">
        <v>36.81</v>
      </c>
    </row>
    <row r="970" spans="1:23" x14ac:dyDescent="0.3">
      <c r="A970" s="5">
        <v>34785</v>
      </c>
      <c r="B970">
        <v>72.75</v>
      </c>
      <c r="C970">
        <v>74</v>
      </c>
      <c r="D970">
        <v>70.37</v>
      </c>
      <c r="E970">
        <v>71.12</v>
      </c>
      <c r="F970">
        <v>62493100</v>
      </c>
      <c r="G970">
        <v>3.3</v>
      </c>
      <c r="I970" s="5">
        <v>34785</v>
      </c>
      <c r="J970">
        <v>37.630000000000003</v>
      </c>
      <c r="K970">
        <v>37.630000000000003</v>
      </c>
      <c r="L970">
        <v>33.880000000000003</v>
      </c>
      <c r="M970">
        <v>35.25</v>
      </c>
      <c r="N970">
        <v>12770400</v>
      </c>
      <c r="O970">
        <v>8.5</v>
      </c>
      <c r="Q970" s="5">
        <v>34785</v>
      </c>
      <c r="R970">
        <v>50.3</v>
      </c>
      <c r="S970">
        <v>50.89</v>
      </c>
      <c r="T970">
        <v>49.55</v>
      </c>
      <c r="U970">
        <v>50.11</v>
      </c>
      <c r="V970">
        <v>267900</v>
      </c>
      <c r="W970">
        <v>36.380000000000003</v>
      </c>
    </row>
    <row r="971" spans="1:23" x14ac:dyDescent="0.3">
      <c r="A971" s="5">
        <v>34778</v>
      </c>
      <c r="B971">
        <v>70.12</v>
      </c>
      <c r="C971">
        <v>74.12</v>
      </c>
      <c r="D971">
        <v>69.87</v>
      </c>
      <c r="E971">
        <v>73.87</v>
      </c>
      <c r="F971">
        <v>67195800</v>
      </c>
      <c r="G971">
        <v>3.42</v>
      </c>
      <c r="I971" s="5">
        <v>34778</v>
      </c>
      <c r="J971">
        <v>35.130000000000003</v>
      </c>
      <c r="K971">
        <v>39.5</v>
      </c>
      <c r="L971">
        <v>35</v>
      </c>
      <c r="M971">
        <v>37.75</v>
      </c>
      <c r="N971">
        <v>9104800</v>
      </c>
      <c r="O971">
        <v>9.1</v>
      </c>
      <c r="Q971" s="5">
        <v>34778</v>
      </c>
      <c r="R971">
        <v>49.63</v>
      </c>
      <c r="S971">
        <v>50.22</v>
      </c>
      <c r="T971">
        <v>49.33</v>
      </c>
      <c r="U971">
        <v>50.22</v>
      </c>
      <c r="V971">
        <v>125100</v>
      </c>
      <c r="W971">
        <v>36.46</v>
      </c>
    </row>
    <row r="972" spans="1:23" x14ac:dyDescent="0.3">
      <c r="A972" s="5">
        <v>34771</v>
      </c>
      <c r="B972">
        <v>68.62</v>
      </c>
      <c r="C972">
        <v>72</v>
      </c>
      <c r="D972">
        <v>68.25</v>
      </c>
      <c r="E972">
        <v>69.94</v>
      </c>
      <c r="F972">
        <v>55573400</v>
      </c>
      <c r="G972">
        <v>3.24</v>
      </c>
      <c r="I972" s="5">
        <v>34771</v>
      </c>
      <c r="J972">
        <v>39.630000000000003</v>
      </c>
      <c r="K972">
        <v>39.630000000000003</v>
      </c>
      <c r="L972">
        <v>34.5</v>
      </c>
      <c r="M972">
        <v>35.130000000000003</v>
      </c>
      <c r="N972">
        <v>16566500</v>
      </c>
      <c r="O972">
        <v>8.4700000000000006</v>
      </c>
      <c r="Q972" s="5">
        <v>34771</v>
      </c>
      <c r="R972">
        <v>49.23</v>
      </c>
      <c r="S972">
        <v>49.81</v>
      </c>
      <c r="T972">
        <v>49.17</v>
      </c>
      <c r="U972">
        <v>49.56</v>
      </c>
      <c r="V972">
        <v>174600</v>
      </c>
      <c r="W972">
        <v>35.99</v>
      </c>
    </row>
    <row r="973" spans="1:23" x14ac:dyDescent="0.3">
      <c r="A973" s="5">
        <v>34764</v>
      </c>
      <c r="B973">
        <v>63.25</v>
      </c>
      <c r="C973">
        <v>68.75</v>
      </c>
      <c r="D973">
        <v>62.88</v>
      </c>
      <c r="E973">
        <v>68.56</v>
      </c>
      <c r="F973">
        <v>75913200</v>
      </c>
      <c r="G973">
        <v>3.18</v>
      </c>
      <c r="I973" s="5">
        <v>34764</v>
      </c>
      <c r="J973">
        <v>39.75</v>
      </c>
      <c r="K973">
        <v>40.380000000000003</v>
      </c>
      <c r="L973">
        <v>37.75</v>
      </c>
      <c r="M973">
        <v>39.5</v>
      </c>
      <c r="N973">
        <v>7032000</v>
      </c>
      <c r="O973">
        <v>9.52</v>
      </c>
      <c r="Q973" s="5">
        <v>34764</v>
      </c>
      <c r="R973">
        <v>48.45</v>
      </c>
      <c r="S973">
        <v>49.39</v>
      </c>
      <c r="T973">
        <v>48.22</v>
      </c>
      <c r="U973">
        <v>49.27</v>
      </c>
      <c r="V973">
        <v>135600</v>
      </c>
      <c r="W973">
        <v>35.549999999999997</v>
      </c>
    </row>
    <row r="974" spans="1:23" x14ac:dyDescent="0.3">
      <c r="A974" s="5">
        <v>34757</v>
      </c>
      <c r="B974">
        <v>61.38</v>
      </c>
      <c r="C974">
        <v>64</v>
      </c>
      <c r="D974">
        <v>61.13</v>
      </c>
      <c r="E974">
        <v>63.63</v>
      </c>
      <c r="F974">
        <v>38196400</v>
      </c>
      <c r="G974">
        <v>2.95</v>
      </c>
      <c r="I974" s="5">
        <v>34757</v>
      </c>
      <c r="J974">
        <v>38.25</v>
      </c>
      <c r="K974">
        <v>40.75</v>
      </c>
      <c r="L974">
        <v>38</v>
      </c>
      <c r="M974">
        <v>40.25</v>
      </c>
      <c r="N974">
        <v>8083900</v>
      </c>
      <c r="O974">
        <v>9.6999999999999993</v>
      </c>
      <c r="Q974" s="5">
        <v>34757</v>
      </c>
      <c r="R974">
        <v>48.86</v>
      </c>
      <c r="S974">
        <v>49.03</v>
      </c>
      <c r="T974">
        <v>48.48</v>
      </c>
      <c r="U974">
        <v>48.78</v>
      </c>
      <c r="V974">
        <v>359100</v>
      </c>
      <c r="W974">
        <v>35.200000000000003</v>
      </c>
    </row>
    <row r="975" spans="1:23" x14ac:dyDescent="0.3">
      <c r="A975" s="5">
        <v>34751</v>
      </c>
      <c r="B975">
        <v>60.5</v>
      </c>
      <c r="C975">
        <v>62.13</v>
      </c>
      <c r="D975">
        <v>59.5</v>
      </c>
      <c r="E975">
        <v>61.25</v>
      </c>
      <c r="F975">
        <v>52602800</v>
      </c>
      <c r="G975">
        <v>2.84</v>
      </c>
      <c r="I975" s="5">
        <v>34751</v>
      </c>
      <c r="J975">
        <v>42.63</v>
      </c>
      <c r="K975">
        <v>42.75</v>
      </c>
      <c r="L975">
        <v>38.5</v>
      </c>
      <c r="M975">
        <v>39</v>
      </c>
      <c r="N975">
        <v>13218600</v>
      </c>
      <c r="O975">
        <v>9.4</v>
      </c>
      <c r="Q975" s="5">
        <v>34751</v>
      </c>
      <c r="R975">
        <v>48.45</v>
      </c>
      <c r="S975">
        <v>49.16</v>
      </c>
      <c r="T975">
        <v>48.42</v>
      </c>
      <c r="U975">
        <v>49</v>
      </c>
      <c r="V975">
        <v>316200</v>
      </c>
      <c r="W975">
        <v>35.36</v>
      </c>
    </row>
    <row r="976" spans="1:23" x14ac:dyDescent="0.3">
      <c r="A976" s="5">
        <v>34743</v>
      </c>
      <c r="B976">
        <v>62</v>
      </c>
      <c r="C976">
        <v>62.75</v>
      </c>
      <c r="D976">
        <v>59.63</v>
      </c>
      <c r="E976">
        <v>60.38</v>
      </c>
      <c r="F976">
        <v>62170200</v>
      </c>
      <c r="G976">
        <v>2.8</v>
      </c>
      <c r="I976" s="5">
        <v>34743</v>
      </c>
      <c r="J976">
        <v>43.5</v>
      </c>
      <c r="K976">
        <v>44.5</v>
      </c>
      <c r="L976">
        <v>42.5</v>
      </c>
      <c r="M976">
        <v>42.5</v>
      </c>
      <c r="N976">
        <v>6969400</v>
      </c>
      <c r="O976">
        <v>10.24</v>
      </c>
      <c r="Q976" s="5">
        <v>34743</v>
      </c>
      <c r="R976">
        <v>48.33</v>
      </c>
      <c r="S976">
        <v>48.77</v>
      </c>
      <c r="T976">
        <v>48.25</v>
      </c>
      <c r="U976">
        <v>48.45</v>
      </c>
      <c r="V976">
        <v>165900</v>
      </c>
      <c r="W976">
        <v>34.96</v>
      </c>
    </row>
    <row r="977" spans="1:23" x14ac:dyDescent="0.3">
      <c r="A977" s="5">
        <v>34736</v>
      </c>
      <c r="B977">
        <v>60.13</v>
      </c>
      <c r="C977">
        <v>62.63</v>
      </c>
      <c r="D977">
        <v>60.13</v>
      </c>
      <c r="E977">
        <v>62</v>
      </c>
      <c r="F977">
        <v>44581700</v>
      </c>
      <c r="G977">
        <v>2.87</v>
      </c>
      <c r="I977" s="5">
        <v>34736</v>
      </c>
      <c r="J977">
        <v>40.75</v>
      </c>
      <c r="K977">
        <v>44.19</v>
      </c>
      <c r="L977">
        <v>39.5</v>
      </c>
      <c r="M977">
        <v>43.75</v>
      </c>
      <c r="N977">
        <v>11967300</v>
      </c>
      <c r="O977">
        <v>10.52</v>
      </c>
      <c r="Q977" s="5">
        <v>34736</v>
      </c>
      <c r="R977">
        <v>48.02</v>
      </c>
      <c r="S977">
        <v>48.47</v>
      </c>
      <c r="T977">
        <v>47.97</v>
      </c>
      <c r="U977">
        <v>48.36</v>
      </c>
      <c r="V977">
        <v>433700</v>
      </c>
      <c r="W977">
        <v>34.9</v>
      </c>
    </row>
    <row r="978" spans="1:23" x14ac:dyDescent="0.3">
      <c r="A978" s="5">
        <v>34729</v>
      </c>
      <c r="B978">
        <v>60.13</v>
      </c>
      <c r="C978">
        <v>60.75</v>
      </c>
      <c r="D978">
        <v>58.25</v>
      </c>
      <c r="E978">
        <v>60.13</v>
      </c>
      <c r="F978">
        <v>57692100</v>
      </c>
      <c r="G978">
        <v>2.79</v>
      </c>
      <c r="I978" s="5">
        <v>34729</v>
      </c>
      <c r="J978">
        <v>40.130000000000003</v>
      </c>
      <c r="K978">
        <v>42.13</v>
      </c>
      <c r="L978">
        <v>39.880000000000003</v>
      </c>
      <c r="M978">
        <v>40.5</v>
      </c>
      <c r="N978">
        <v>8046000</v>
      </c>
      <c r="O978">
        <v>9.74</v>
      </c>
      <c r="Q978" s="5">
        <v>34729</v>
      </c>
      <c r="R978">
        <v>47.02</v>
      </c>
      <c r="S978">
        <v>48.11</v>
      </c>
      <c r="T978">
        <v>46.84</v>
      </c>
      <c r="U978">
        <v>48.03</v>
      </c>
      <c r="V978">
        <v>214200</v>
      </c>
      <c r="W978">
        <v>34.659999999999997</v>
      </c>
    </row>
    <row r="979" spans="1:23" x14ac:dyDescent="0.3">
      <c r="A979" s="5">
        <v>34722</v>
      </c>
      <c r="B979">
        <v>61</v>
      </c>
      <c r="C979">
        <v>63.13</v>
      </c>
      <c r="D979">
        <v>59.75</v>
      </c>
      <c r="E979">
        <v>59.88</v>
      </c>
      <c r="F979">
        <v>56450800</v>
      </c>
      <c r="G979">
        <v>2.78</v>
      </c>
      <c r="I979" s="5">
        <v>34722</v>
      </c>
      <c r="J979">
        <v>41.88</v>
      </c>
      <c r="K979">
        <v>42.63</v>
      </c>
      <c r="L979">
        <v>39</v>
      </c>
      <c r="M979">
        <v>39.880000000000003</v>
      </c>
      <c r="N979">
        <v>12007600</v>
      </c>
      <c r="O979">
        <v>9.59</v>
      </c>
      <c r="Q979" s="5">
        <v>34722</v>
      </c>
      <c r="R979">
        <v>46.23</v>
      </c>
      <c r="S979">
        <v>47.23</v>
      </c>
      <c r="T979">
        <v>46.2</v>
      </c>
      <c r="U979">
        <v>47.11</v>
      </c>
      <c r="V979">
        <v>40500</v>
      </c>
      <c r="W979">
        <v>33.99</v>
      </c>
    </row>
    <row r="980" spans="1:23" x14ac:dyDescent="0.3">
      <c r="A980" s="5">
        <v>34715</v>
      </c>
      <c r="B980">
        <v>63.25</v>
      </c>
      <c r="C980">
        <v>65.25</v>
      </c>
      <c r="D980">
        <v>61.25</v>
      </c>
      <c r="E980">
        <v>61.63</v>
      </c>
      <c r="F980">
        <v>69716400</v>
      </c>
      <c r="G980">
        <v>2.86</v>
      </c>
      <c r="I980" s="5">
        <v>34715</v>
      </c>
      <c r="J980">
        <v>44.88</v>
      </c>
      <c r="K980">
        <v>47</v>
      </c>
      <c r="L980">
        <v>42.5</v>
      </c>
      <c r="M980">
        <v>42.63</v>
      </c>
      <c r="N980">
        <v>14024600</v>
      </c>
      <c r="O980">
        <v>10.25</v>
      </c>
      <c r="Q980" s="5">
        <v>34715</v>
      </c>
      <c r="R980">
        <v>46.72</v>
      </c>
      <c r="S980">
        <v>47.08</v>
      </c>
      <c r="T980">
        <v>46.45</v>
      </c>
      <c r="U980">
        <v>46.55</v>
      </c>
      <c r="V980">
        <v>99300</v>
      </c>
      <c r="W980">
        <v>33.590000000000003</v>
      </c>
    </row>
    <row r="981" spans="1:23" x14ac:dyDescent="0.3">
      <c r="A981" s="5">
        <v>34708</v>
      </c>
      <c r="B981">
        <v>60.88</v>
      </c>
      <c r="C981">
        <v>63</v>
      </c>
      <c r="D981">
        <v>59.75</v>
      </c>
      <c r="E981">
        <v>62.75</v>
      </c>
      <c r="F981">
        <v>37600000</v>
      </c>
      <c r="G981">
        <v>2.91</v>
      </c>
      <c r="I981" s="5">
        <v>34708</v>
      </c>
      <c r="J981">
        <v>41.63</v>
      </c>
      <c r="K981">
        <v>48.06</v>
      </c>
      <c r="L981">
        <v>41</v>
      </c>
      <c r="M981">
        <v>44.88</v>
      </c>
      <c r="N981">
        <v>19056400</v>
      </c>
      <c r="O981">
        <v>10.79</v>
      </c>
      <c r="Q981" s="5">
        <v>34708</v>
      </c>
      <c r="R981">
        <v>46.03</v>
      </c>
      <c r="S981">
        <v>46.73</v>
      </c>
      <c r="T981">
        <v>45.81</v>
      </c>
      <c r="U981">
        <v>46.73</v>
      </c>
      <c r="V981">
        <v>139900</v>
      </c>
      <c r="W981">
        <v>33.72</v>
      </c>
    </row>
    <row r="982" spans="1:23" x14ac:dyDescent="0.3">
      <c r="A982" s="5">
        <v>34702</v>
      </c>
      <c r="B982">
        <v>61.5</v>
      </c>
      <c r="C982">
        <v>61.5</v>
      </c>
      <c r="D982">
        <v>59.38</v>
      </c>
      <c r="E982">
        <v>60.63</v>
      </c>
      <c r="F982">
        <v>44415600</v>
      </c>
      <c r="G982">
        <v>2.81</v>
      </c>
      <c r="I982" s="5">
        <v>34702</v>
      </c>
      <c r="J982">
        <v>38.880000000000003</v>
      </c>
      <c r="K982">
        <v>43.13</v>
      </c>
      <c r="L982">
        <v>37.880000000000003</v>
      </c>
      <c r="M982">
        <v>42</v>
      </c>
      <c r="N982">
        <v>12628100</v>
      </c>
      <c r="O982">
        <v>10.1</v>
      </c>
      <c r="Q982" s="5">
        <v>34702</v>
      </c>
      <c r="R982">
        <v>45.7</v>
      </c>
      <c r="S982">
        <v>46.25</v>
      </c>
      <c r="T982">
        <v>45.69</v>
      </c>
      <c r="U982">
        <v>46.05</v>
      </c>
      <c r="V982">
        <v>303500</v>
      </c>
      <c r="W982">
        <v>33.229999999999997</v>
      </c>
    </row>
    <row r="983" spans="1:23" x14ac:dyDescent="0.3">
      <c r="A983" s="5">
        <v>34695</v>
      </c>
      <c r="B983">
        <v>61</v>
      </c>
      <c r="C983">
        <v>61.88</v>
      </c>
      <c r="D983">
        <v>60</v>
      </c>
      <c r="E983">
        <v>61.13</v>
      </c>
      <c r="F983">
        <v>24915200</v>
      </c>
      <c r="G983">
        <v>2.83</v>
      </c>
      <c r="I983" s="5">
        <v>34695</v>
      </c>
      <c r="J983">
        <v>39.25</v>
      </c>
      <c r="K983">
        <v>39.880000000000003</v>
      </c>
      <c r="L983">
        <v>38.25</v>
      </c>
      <c r="M983">
        <v>39</v>
      </c>
      <c r="N983">
        <v>3271100</v>
      </c>
      <c r="O983">
        <v>9.3800000000000008</v>
      </c>
      <c r="Q983" s="5">
        <v>34695</v>
      </c>
      <c r="R983">
        <v>46.22</v>
      </c>
      <c r="S983">
        <v>46.41</v>
      </c>
      <c r="T983">
        <v>45.56</v>
      </c>
      <c r="U983">
        <v>45.56</v>
      </c>
      <c r="V983">
        <v>720700</v>
      </c>
      <c r="W983">
        <v>32.880000000000003</v>
      </c>
    </row>
    <row r="984" spans="1:23" x14ac:dyDescent="0.3">
      <c r="A984" s="5">
        <v>34687</v>
      </c>
      <c r="B984">
        <v>63.38</v>
      </c>
      <c r="C984">
        <v>63.63</v>
      </c>
      <c r="D984">
        <v>58.75</v>
      </c>
      <c r="E984">
        <v>60.88</v>
      </c>
      <c r="F984">
        <v>86240000</v>
      </c>
      <c r="G984">
        <v>2.82</v>
      </c>
      <c r="I984" s="5">
        <v>34687</v>
      </c>
      <c r="J984">
        <v>37.25</v>
      </c>
      <c r="K984">
        <v>39.380000000000003</v>
      </c>
      <c r="L984">
        <v>37.25</v>
      </c>
      <c r="M984">
        <v>38.880000000000003</v>
      </c>
      <c r="N984">
        <v>6386400</v>
      </c>
      <c r="O984">
        <v>9.35</v>
      </c>
      <c r="Q984" s="5">
        <v>34687</v>
      </c>
      <c r="R984">
        <v>45.75</v>
      </c>
      <c r="S984">
        <v>46.27</v>
      </c>
      <c r="T984">
        <v>45.61</v>
      </c>
      <c r="U984">
        <v>46.06</v>
      </c>
      <c r="V984">
        <v>537600</v>
      </c>
      <c r="W984">
        <v>33.24</v>
      </c>
    </row>
    <row r="985" spans="1:23" x14ac:dyDescent="0.3">
      <c r="A985" s="5">
        <v>34680</v>
      </c>
      <c r="B985">
        <v>63.13</v>
      </c>
      <c r="C985">
        <v>64.25</v>
      </c>
      <c r="D985">
        <v>61.63</v>
      </c>
      <c r="E985">
        <v>63.38</v>
      </c>
      <c r="F985">
        <v>42409900</v>
      </c>
      <c r="G985">
        <v>2.94</v>
      </c>
      <c r="I985" s="5">
        <v>34680</v>
      </c>
      <c r="J985">
        <v>36.380000000000003</v>
      </c>
      <c r="K985">
        <v>38.380000000000003</v>
      </c>
      <c r="L985">
        <v>35.5</v>
      </c>
      <c r="M985">
        <v>37.25</v>
      </c>
      <c r="N985">
        <v>7592000</v>
      </c>
      <c r="O985">
        <v>8.9499999999999993</v>
      </c>
      <c r="Q985" s="5">
        <v>34680</v>
      </c>
      <c r="R985">
        <v>44.95</v>
      </c>
      <c r="S985">
        <v>46.03</v>
      </c>
      <c r="T985">
        <v>44.95</v>
      </c>
      <c r="U985">
        <v>45.75</v>
      </c>
      <c r="V985">
        <v>164300</v>
      </c>
      <c r="W985">
        <v>33.01</v>
      </c>
    </row>
    <row r="986" spans="1:23" x14ac:dyDescent="0.3">
      <c r="A986" s="5">
        <v>34673</v>
      </c>
      <c r="B986">
        <v>63.38</v>
      </c>
      <c r="C986">
        <v>64.25</v>
      </c>
      <c r="D986">
        <v>62.25</v>
      </c>
      <c r="E986">
        <v>63.13</v>
      </c>
      <c r="F986">
        <v>47126400</v>
      </c>
      <c r="G986">
        <v>2.93</v>
      </c>
      <c r="I986" s="5">
        <v>34673</v>
      </c>
      <c r="J986">
        <v>36.5</v>
      </c>
      <c r="K986">
        <v>38.380000000000003</v>
      </c>
      <c r="L986">
        <v>34.75</v>
      </c>
      <c r="M986">
        <v>36.25</v>
      </c>
      <c r="N986">
        <v>7060700</v>
      </c>
      <c r="O986">
        <v>8.7100000000000009</v>
      </c>
      <c r="Q986" s="5">
        <v>34673</v>
      </c>
      <c r="R986">
        <v>45.66</v>
      </c>
      <c r="S986">
        <v>45.81</v>
      </c>
      <c r="T986">
        <v>44.69</v>
      </c>
      <c r="U986">
        <v>45.05</v>
      </c>
      <c r="V986">
        <v>283600</v>
      </c>
      <c r="W986">
        <v>32.299999999999997</v>
      </c>
    </row>
    <row r="987" spans="1:23" x14ac:dyDescent="0.3">
      <c r="A987" s="5">
        <v>34666</v>
      </c>
      <c r="B987">
        <v>62.5</v>
      </c>
      <c r="C987">
        <v>64.37</v>
      </c>
      <c r="D987">
        <v>62</v>
      </c>
      <c r="E987">
        <v>63.25</v>
      </c>
      <c r="F987">
        <v>40573700</v>
      </c>
      <c r="G987">
        <v>2.93</v>
      </c>
      <c r="I987" s="5">
        <v>34666</v>
      </c>
      <c r="J987">
        <v>37.630000000000003</v>
      </c>
      <c r="K987">
        <v>39.380000000000003</v>
      </c>
      <c r="L987">
        <v>35.630000000000003</v>
      </c>
      <c r="M987">
        <v>36.56</v>
      </c>
      <c r="N987">
        <v>7702600</v>
      </c>
      <c r="O987">
        <v>8.7899999999999991</v>
      </c>
      <c r="Q987" s="5">
        <v>34666</v>
      </c>
      <c r="R987">
        <v>45.45</v>
      </c>
      <c r="S987">
        <v>45.95</v>
      </c>
      <c r="T987">
        <v>45.05</v>
      </c>
      <c r="U987">
        <v>45.56</v>
      </c>
      <c r="V987">
        <v>232300</v>
      </c>
      <c r="W987">
        <v>32.659999999999997</v>
      </c>
    </row>
    <row r="988" spans="1:23" x14ac:dyDescent="0.3">
      <c r="A988" s="5">
        <v>34659</v>
      </c>
      <c r="B988">
        <v>64.5</v>
      </c>
      <c r="C988">
        <v>64.75</v>
      </c>
      <c r="D988">
        <v>61.06</v>
      </c>
      <c r="E988">
        <v>62.25</v>
      </c>
      <c r="F988">
        <v>47997200</v>
      </c>
      <c r="G988">
        <v>2.89</v>
      </c>
      <c r="I988" s="5">
        <v>34659</v>
      </c>
      <c r="J988">
        <v>40</v>
      </c>
      <c r="K988">
        <v>40.25</v>
      </c>
      <c r="L988">
        <v>36.380000000000003</v>
      </c>
      <c r="M988">
        <v>37.75</v>
      </c>
      <c r="N988">
        <v>7502500</v>
      </c>
      <c r="O988">
        <v>9.07</v>
      </c>
      <c r="Q988" s="5">
        <v>34659</v>
      </c>
      <c r="R988">
        <v>46.44</v>
      </c>
      <c r="S988">
        <v>46.58</v>
      </c>
      <c r="T988">
        <v>44.61</v>
      </c>
      <c r="U988">
        <v>45.47</v>
      </c>
      <c r="V988">
        <v>361400</v>
      </c>
      <c r="W988">
        <v>32.6</v>
      </c>
    </row>
    <row r="989" spans="1:23" x14ac:dyDescent="0.3">
      <c r="A989" s="5">
        <v>34652</v>
      </c>
      <c r="B989">
        <v>62.75</v>
      </c>
      <c r="C989">
        <v>65.12</v>
      </c>
      <c r="D989">
        <v>62.75</v>
      </c>
      <c r="E989">
        <v>64.12</v>
      </c>
      <c r="F989">
        <v>38120300</v>
      </c>
      <c r="G989">
        <v>2.97</v>
      </c>
      <c r="I989" s="5">
        <v>34652</v>
      </c>
      <c r="J989">
        <v>41.25</v>
      </c>
      <c r="K989">
        <v>43</v>
      </c>
      <c r="L989">
        <v>39.630000000000003</v>
      </c>
      <c r="M989">
        <v>40</v>
      </c>
      <c r="N989">
        <v>5668100</v>
      </c>
      <c r="O989">
        <v>9.6199999999999992</v>
      </c>
      <c r="Q989" s="5">
        <v>34652</v>
      </c>
      <c r="R989">
        <v>46.61</v>
      </c>
      <c r="S989">
        <v>47.09</v>
      </c>
      <c r="T989">
        <v>46.27</v>
      </c>
      <c r="U989">
        <v>46.47</v>
      </c>
      <c r="V989">
        <v>195800</v>
      </c>
      <c r="W989">
        <v>33.32</v>
      </c>
    </row>
    <row r="990" spans="1:23" x14ac:dyDescent="0.3">
      <c r="A990" s="5">
        <v>34645</v>
      </c>
      <c r="B990">
        <v>61.5</v>
      </c>
      <c r="C990">
        <v>64.62</v>
      </c>
      <c r="D990">
        <v>60.75</v>
      </c>
      <c r="E990">
        <v>62.25</v>
      </c>
      <c r="F990">
        <v>61643500</v>
      </c>
      <c r="G990">
        <v>2.89</v>
      </c>
      <c r="I990" s="5">
        <v>34645</v>
      </c>
      <c r="J990">
        <v>40.380000000000003</v>
      </c>
      <c r="K990">
        <v>43</v>
      </c>
      <c r="L990">
        <v>40.130000000000003</v>
      </c>
      <c r="M990">
        <v>41.13</v>
      </c>
      <c r="N990">
        <v>7755700</v>
      </c>
      <c r="O990">
        <v>9.86</v>
      </c>
      <c r="Q990" s="5">
        <v>34645</v>
      </c>
      <c r="R990">
        <v>46.44</v>
      </c>
      <c r="S990">
        <v>47.33</v>
      </c>
      <c r="T990">
        <v>46.28</v>
      </c>
      <c r="U990">
        <v>46.41</v>
      </c>
      <c r="V990">
        <v>243200</v>
      </c>
      <c r="W990">
        <v>33.270000000000003</v>
      </c>
    </row>
    <row r="991" spans="1:23" x14ac:dyDescent="0.3">
      <c r="A991" s="5">
        <v>34638</v>
      </c>
      <c r="B991">
        <v>62.25</v>
      </c>
      <c r="C991">
        <v>64.12</v>
      </c>
      <c r="D991">
        <v>61.31</v>
      </c>
      <c r="E991">
        <v>61.5</v>
      </c>
      <c r="F991">
        <v>54270700</v>
      </c>
      <c r="G991">
        <v>2.85</v>
      </c>
      <c r="I991" s="5">
        <v>34638</v>
      </c>
      <c r="J991">
        <v>42</v>
      </c>
      <c r="K991">
        <v>43.48</v>
      </c>
      <c r="L991">
        <v>40</v>
      </c>
      <c r="M991">
        <v>40.380000000000003</v>
      </c>
      <c r="N991">
        <v>7836800</v>
      </c>
      <c r="O991">
        <v>9.68</v>
      </c>
      <c r="Q991" s="5">
        <v>34638</v>
      </c>
      <c r="R991">
        <v>47.55</v>
      </c>
      <c r="S991">
        <v>47.59</v>
      </c>
      <c r="T991">
        <v>46.33</v>
      </c>
      <c r="U991">
        <v>46.33</v>
      </c>
      <c r="V991">
        <v>159700</v>
      </c>
      <c r="W991">
        <v>33.22</v>
      </c>
    </row>
    <row r="992" spans="1:23" x14ac:dyDescent="0.3">
      <c r="A992" s="5">
        <v>34631</v>
      </c>
      <c r="B992">
        <v>59.5</v>
      </c>
      <c r="C992">
        <v>62.38</v>
      </c>
      <c r="D992">
        <v>58.38</v>
      </c>
      <c r="E992">
        <v>62.13</v>
      </c>
      <c r="F992">
        <v>59896600</v>
      </c>
      <c r="G992">
        <v>2.88</v>
      </c>
      <c r="I992" s="5">
        <v>34631</v>
      </c>
      <c r="J992">
        <v>42.75</v>
      </c>
      <c r="K992">
        <v>43.75</v>
      </c>
      <c r="L992">
        <v>41.5</v>
      </c>
      <c r="M992">
        <v>42.13</v>
      </c>
      <c r="N992">
        <v>8118800</v>
      </c>
      <c r="O992">
        <v>10.1</v>
      </c>
      <c r="Q992" s="5">
        <v>34631</v>
      </c>
      <c r="R992">
        <v>46.58</v>
      </c>
      <c r="S992">
        <v>47.7</v>
      </c>
      <c r="T992">
        <v>46</v>
      </c>
      <c r="U992">
        <v>47.66</v>
      </c>
      <c r="V992">
        <v>168900</v>
      </c>
      <c r="W992">
        <v>34.17</v>
      </c>
    </row>
    <row r="993" spans="1:23" x14ac:dyDescent="0.3">
      <c r="A993" s="5">
        <v>34624</v>
      </c>
      <c r="B993">
        <v>56</v>
      </c>
      <c r="C993">
        <v>59.88</v>
      </c>
      <c r="D993">
        <v>55</v>
      </c>
      <c r="E993">
        <v>59.38</v>
      </c>
      <c r="F993">
        <v>69398400</v>
      </c>
      <c r="G993">
        <v>2.75</v>
      </c>
      <c r="I993" s="5">
        <v>34624</v>
      </c>
      <c r="J993">
        <v>40.880000000000003</v>
      </c>
      <c r="K993">
        <v>42.75</v>
      </c>
      <c r="L993">
        <v>38.880000000000003</v>
      </c>
      <c r="M993">
        <v>42.63</v>
      </c>
      <c r="N993">
        <v>11900100</v>
      </c>
      <c r="O993">
        <v>10.220000000000001</v>
      </c>
      <c r="Q993" s="5">
        <v>34624</v>
      </c>
      <c r="R993">
        <v>47</v>
      </c>
      <c r="S993">
        <v>47.23</v>
      </c>
      <c r="T993">
        <v>46.36</v>
      </c>
      <c r="U993">
        <v>46.56</v>
      </c>
      <c r="V993">
        <v>185800</v>
      </c>
      <c r="W993">
        <v>33.380000000000003</v>
      </c>
    </row>
    <row r="994" spans="1:23" x14ac:dyDescent="0.3">
      <c r="A994" s="5">
        <v>34617</v>
      </c>
      <c r="B994">
        <v>54.38</v>
      </c>
      <c r="C994">
        <v>57.75</v>
      </c>
      <c r="D994">
        <v>54.38</v>
      </c>
      <c r="E994">
        <v>55.94</v>
      </c>
      <c r="F994">
        <v>57199300</v>
      </c>
      <c r="G994">
        <v>2.59</v>
      </c>
      <c r="I994" s="5">
        <v>34617</v>
      </c>
      <c r="J994">
        <v>37.130000000000003</v>
      </c>
      <c r="K994">
        <v>42.88</v>
      </c>
      <c r="L994">
        <v>37</v>
      </c>
      <c r="M994">
        <v>41.13</v>
      </c>
      <c r="N994">
        <v>19035500</v>
      </c>
      <c r="O994">
        <v>9.86</v>
      </c>
      <c r="Q994" s="5">
        <v>34617</v>
      </c>
      <c r="R994">
        <v>45.66</v>
      </c>
      <c r="S994">
        <v>47.33</v>
      </c>
      <c r="T994">
        <v>45.64</v>
      </c>
      <c r="U994">
        <v>47.05</v>
      </c>
      <c r="V994">
        <v>494900</v>
      </c>
      <c r="W994">
        <v>33.729999999999997</v>
      </c>
    </row>
    <row r="995" spans="1:23" x14ac:dyDescent="0.3">
      <c r="A995" s="5">
        <v>34610</v>
      </c>
      <c r="B995">
        <v>56.13</v>
      </c>
      <c r="C995">
        <v>56.38</v>
      </c>
      <c r="D995">
        <v>53.88</v>
      </c>
      <c r="E995">
        <v>54.38</v>
      </c>
      <c r="F995">
        <v>42950000</v>
      </c>
      <c r="G995">
        <v>2.52</v>
      </c>
      <c r="I995" s="5">
        <v>34610</v>
      </c>
      <c r="J995">
        <v>33.630000000000003</v>
      </c>
      <c r="K995">
        <v>38.130000000000003</v>
      </c>
      <c r="L995">
        <v>32.5</v>
      </c>
      <c r="M995">
        <v>37</v>
      </c>
      <c r="N995">
        <v>13536800</v>
      </c>
      <c r="O995">
        <v>8.8699999999999992</v>
      </c>
      <c r="Q995" s="5">
        <v>34610</v>
      </c>
      <c r="R995">
        <v>46.2</v>
      </c>
      <c r="S995">
        <v>46.3</v>
      </c>
      <c r="T995">
        <v>45</v>
      </c>
      <c r="U995">
        <v>45.45</v>
      </c>
      <c r="V995">
        <v>230500</v>
      </c>
      <c r="W995">
        <v>32.590000000000003</v>
      </c>
    </row>
    <row r="996" spans="1:23" x14ac:dyDescent="0.3">
      <c r="A996" s="5">
        <v>34603</v>
      </c>
      <c r="B996">
        <v>56</v>
      </c>
      <c r="C996">
        <v>57.5</v>
      </c>
      <c r="D996">
        <v>54.88</v>
      </c>
      <c r="E996">
        <v>56.13</v>
      </c>
      <c r="F996">
        <v>35115200</v>
      </c>
      <c r="G996">
        <v>2.6</v>
      </c>
      <c r="I996" s="5">
        <v>34603</v>
      </c>
      <c r="J996">
        <v>33.880000000000003</v>
      </c>
      <c r="K996">
        <v>34.5</v>
      </c>
      <c r="L996">
        <v>33.380000000000003</v>
      </c>
      <c r="M996">
        <v>33.69</v>
      </c>
      <c r="N996">
        <v>3674800</v>
      </c>
      <c r="O996">
        <v>8.07</v>
      </c>
      <c r="Q996" s="5">
        <v>34603</v>
      </c>
      <c r="R996">
        <v>46.08</v>
      </c>
      <c r="S996">
        <v>46.53</v>
      </c>
      <c r="T996">
        <v>45.98</v>
      </c>
      <c r="U996">
        <v>46.17</v>
      </c>
      <c r="V996">
        <v>245500</v>
      </c>
      <c r="W996">
        <v>33.1</v>
      </c>
    </row>
    <row r="997" spans="1:23" x14ac:dyDescent="0.3">
      <c r="A997" s="5">
        <v>34596</v>
      </c>
      <c r="B997">
        <v>57.13</v>
      </c>
      <c r="C997">
        <v>57.5</v>
      </c>
      <c r="D997">
        <v>55</v>
      </c>
      <c r="E997">
        <v>56</v>
      </c>
      <c r="F997">
        <v>52853400</v>
      </c>
      <c r="G997">
        <v>2.6</v>
      </c>
      <c r="I997" s="5">
        <v>34596</v>
      </c>
      <c r="J997">
        <v>36.380000000000003</v>
      </c>
      <c r="K997">
        <v>36.75</v>
      </c>
      <c r="L997">
        <v>33.630000000000003</v>
      </c>
      <c r="M997">
        <v>33.94</v>
      </c>
      <c r="N997">
        <v>6337500</v>
      </c>
      <c r="O997">
        <v>8.1300000000000008</v>
      </c>
      <c r="Q997" s="5">
        <v>34596</v>
      </c>
      <c r="R997">
        <v>47.13</v>
      </c>
      <c r="S997">
        <v>47.33</v>
      </c>
      <c r="T997">
        <v>45.73</v>
      </c>
      <c r="U997">
        <v>45.91</v>
      </c>
      <c r="V997">
        <v>272600</v>
      </c>
      <c r="W997">
        <v>32.92</v>
      </c>
    </row>
    <row r="998" spans="1:23" x14ac:dyDescent="0.3">
      <c r="A998" s="5">
        <v>34589</v>
      </c>
      <c r="B998">
        <v>57.13</v>
      </c>
      <c r="C998">
        <v>58.25</v>
      </c>
      <c r="D998">
        <v>55.88</v>
      </c>
      <c r="E998">
        <v>56.88</v>
      </c>
      <c r="F998">
        <v>40180400</v>
      </c>
      <c r="G998">
        <v>2.64</v>
      </c>
      <c r="I998" s="5">
        <v>34589</v>
      </c>
      <c r="J998">
        <v>35.630000000000003</v>
      </c>
      <c r="K998">
        <v>37.25</v>
      </c>
      <c r="L998">
        <v>35</v>
      </c>
      <c r="M998">
        <v>36.380000000000003</v>
      </c>
      <c r="N998">
        <v>6557200</v>
      </c>
      <c r="O998">
        <v>8.7200000000000006</v>
      </c>
      <c r="Q998" s="5">
        <v>34589</v>
      </c>
      <c r="R998">
        <v>47</v>
      </c>
      <c r="S998">
        <v>47.64</v>
      </c>
      <c r="T998">
        <v>46.78</v>
      </c>
      <c r="U998">
        <v>47.02</v>
      </c>
      <c r="V998">
        <v>458600</v>
      </c>
      <c r="W998">
        <v>33.5</v>
      </c>
    </row>
    <row r="999" spans="1:23" x14ac:dyDescent="0.3">
      <c r="A999" s="5">
        <v>34583</v>
      </c>
      <c r="B999">
        <v>55.88</v>
      </c>
      <c r="C999">
        <v>58</v>
      </c>
      <c r="D999">
        <v>55.69</v>
      </c>
      <c r="E999">
        <v>56.88</v>
      </c>
      <c r="F999">
        <v>40392800</v>
      </c>
      <c r="G999">
        <v>2.64</v>
      </c>
      <c r="I999" s="5">
        <v>34583</v>
      </c>
      <c r="J999">
        <v>35.25</v>
      </c>
      <c r="K999">
        <v>36.630000000000003</v>
      </c>
      <c r="L999">
        <v>35</v>
      </c>
      <c r="M999">
        <v>35.75</v>
      </c>
      <c r="N999">
        <v>5469500</v>
      </c>
      <c r="O999">
        <v>8.57</v>
      </c>
      <c r="Q999" s="5">
        <v>34583</v>
      </c>
      <c r="R999">
        <v>47.27</v>
      </c>
      <c r="S999">
        <v>47.56</v>
      </c>
      <c r="T999">
        <v>46.81</v>
      </c>
      <c r="U999">
        <v>47</v>
      </c>
      <c r="V999">
        <v>257700</v>
      </c>
      <c r="W999">
        <v>33.28</v>
      </c>
    </row>
    <row r="1000" spans="1:23" x14ac:dyDescent="0.3">
      <c r="A1000" s="5">
        <v>34575</v>
      </c>
      <c r="B1000">
        <v>57.38</v>
      </c>
      <c r="C1000">
        <v>59.25</v>
      </c>
      <c r="D1000">
        <v>55.75</v>
      </c>
      <c r="E1000">
        <v>56</v>
      </c>
      <c r="F1000">
        <v>63995500</v>
      </c>
      <c r="G1000">
        <v>2.6</v>
      </c>
      <c r="I1000" s="5">
        <v>34575</v>
      </c>
      <c r="J1000">
        <v>35.75</v>
      </c>
      <c r="K1000">
        <v>37.380000000000003</v>
      </c>
      <c r="L1000">
        <v>34.630000000000003</v>
      </c>
      <c r="M1000">
        <v>35.380000000000003</v>
      </c>
      <c r="N1000">
        <v>7093600</v>
      </c>
      <c r="O1000">
        <v>8.48</v>
      </c>
      <c r="Q1000" s="5">
        <v>34575</v>
      </c>
      <c r="R1000">
        <v>47.81</v>
      </c>
      <c r="S1000">
        <v>47.98</v>
      </c>
      <c r="T1000">
        <v>47.22</v>
      </c>
      <c r="U1000">
        <v>47.3</v>
      </c>
      <c r="V1000">
        <v>227300</v>
      </c>
      <c r="W1000">
        <v>33.49</v>
      </c>
    </row>
    <row r="1001" spans="1:23" x14ac:dyDescent="0.3">
      <c r="A1001" s="5">
        <v>34568</v>
      </c>
      <c r="B1001">
        <v>55</v>
      </c>
      <c r="C1001">
        <v>57.75</v>
      </c>
      <c r="D1001">
        <v>54.5</v>
      </c>
      <c r="E1001">
        <v>56.88</v>
      </c>
      <c r="F1001">
        <v>54516100</v>
      </c>
      <c r="G1001">
        <v>2.64</v>
      </c>
      <c r="I1001" s="5">
        <v>34568</v>
      </c>
      <c r="J1001">
        <v>34.75</v>
      </c>
      <c r="K1001">
        <v>36.380000000000003</v>
      </c>
      <c r="L1001">
        <v>34.25</v>
      </c>
      <c r="M1001">
        <v>35.75</v>
      </c>
      <c r="N1001">
        <v>7447200</v>
      </c>
      <c r="O1001">
        <v>8.57</v>
      </c>
      <c r="Q1001" s="5">
        <v>34568</v>
      </c>
      <c r="R1001">
        <v>46.44</v>
      </c>
      <c r="S1001">
        <v>47.78</v>
      </c>
      <c r="T1001">
        <v>46.28</v>
      </c>
      <c r="U1001">
        <v>47.69</v>
      </c>
      <c r="V1001">
        <v>217900</v>
      </c>
      <c r="W1001">
        <v>33.770000000000003</v>
      </c>
    </row>
    <row r="1002" spans="1:23" x14ac:dyDescent="0.3">
      <c r="A1002" s="5">
        <v>34561</v>
      </c>
      <c r="B1002">
        <v>55.5</v>
      </c>
      <c r="C1002">
        <v>56.38</v>
      </c>
      <c r="D1002">
        <v>54</v>
      </c>
      <c r="E1002">
        <v>54.88</v>
      </c>
      <c r="F1002">
        <v>61744300</v>
      </c>
      <c r="G1002">
        <v>2.54</v>
      </c>
      <c r="I1002" s="5">
        <v>34561</v>
      </c>
      <c r="J1002">
        <v>34.75</v>
      </c>
      <c r="K1002">
        <v>35.380000000000003</v>
      </c>
      <c r="L1002">
        <v>34</v>
      </c>
      <c r="M1002">
        <v>34.880000000000003</v>
      </c>
      <c r="N1002">
        <v>6426700</v>
      </c>
      <c r="O1002">
        <v>8.36</v>
      </c>
      <c r="Q1002" s="5">
        <v>34561</v>
      </c>
      <c r="R1002">
        <v>46.38</v>
      </c>
      <c r="S1002">
        <v>46.73</v>
      </c>
      <c r="T1002">
        <v>46.16</v>
      </c>
      <c r="U1002">
        <v>46.42</v>
      </c>
      <c r="V1002">
        <v>454400</v>
      </c>
      <c r="W1002">
        <v>32.869999999999997</v>
      </c>
    </row>
    <row r="1003" spans="1:23" x14ac:dyDescent="0.3">
      <c r="A1003" s="5">
        <v>34554</v>
      </c>
      <c r="B1003">
        <v>52.38</v>
      </c>
      <c r="C1003">
        <v>56</v>
      </c>
      <c r="D1003">
        <v>52</v>
      </c>
      <c r="E1003">
        <v>55.25</v>
      </c>
      <c r="F1003">
        <v>48579800</v>
      </c>
      <c r="G1003">
        <v>2.56</v>
      </c>
      <c r="I1003" s="5">
        <v>34554</v>
      </c>
      <c r="J1003">
        <v>33.130000000000003</v>
      </c>
      <c r="K1003">
        <v>35.130000000000003</v>
      </c>
      <c r="L1003">
        <v>33</v>
      </c>
      <c r="M1003">
        <v>34.75</v>
      </c>
      <c r="N1003">
        <v>6799900</v>
      </c>
      <c r="O1003">
        <v>8.3000000000000007</v>
      </c>
      <c r="Q1003" s="5">
        <v>34554</v>
      </c>
      <c r="R1003">
        <v>45.83</v>
      </c>
      <c r="S1003">
        <v>46.34</v>
      </c>
      <c r="T1003">
        <v>45.72</v>
      </c>
      <c r="U1003">
        <v>46.33</v>
      </c>
      <c r="V1003">
        <v>467000</v>
      </c>
      <c r="W1003">
        <v>32.799999999999997</v>
      </c>
    </row>
    <row r="1004" spans="1:23" x14ac:dyDescent="0.3">
      <c r="A1004" s="5">
        <v>34547</v>
      </c>
      <c r="B1004">
        <v>51.63</v>
      </c>
      <c r="C1004">
        <v>54.63</v>
      </c>
      <c r="D1004">
        <v>51.5</v>
      </c>
      <c r="E1004">
        <v>52.5</v>
      </c>
      <c r="F1004">
        <v>61870400</v>
      </c>
      <c r="G1004">
        <v>2.4300000000000002</v>
      </c>
      <c r="I1004" s="5">
        <v>34547</v>
      </c>
      <c r="J1004">
        <v>33.630000000000003</v>
      </c>
      <c r="K1004">
        <v>33.75</v>
      </c>
      <c r="L1004">
        <v>32.130000000000003</v>
      </c>
      <c r="M1004">
        <v>33.25</v>
      </c>
      <c r="N1004">
        <v>7140700</v>
      </c>
      <c r="O1004">
        <v>7.94</v>
      </c>
      <c r="Q1004" s="5">
        <v>34547</v>
      </c>
      <c r="R1004">
        <v>45.94</v>
      </c>
      <c r="S1004">
        <v>46.38</v>
      </c>
      <c r="T1004">
        <v>45.66</v>
      </c>
      <c r="U1004">
        <v>45.78</v>
      </c>
      <c r="V1004">
        <v>301200</v>
      </c>
      <c r="W1004">
        <v>32.409999999999997</v>
      </c>
    </row>
    <row r="1005" spans="1:23" x14ac:dyDescent="0.3">
      <c r="A1005" s="5">
        <v>34540</v>
      </c>
      <c r="B1005">
        <v>50.63</v>
      </c>
      <c r="C1005">
        <v>51.63</v>
      </c>
      <c r="D1005">
        <v>49.25</v>
      </c>
      <c r="E1005">
        <v>51.5</v>
      </c>
      <c r="F1005">
        <v>48415300</v>
      </c>
      <c r="G1005">
        <v>2.39</v>
      </c>
      <c r="I1005" s="5">
        <v>34540</v>
      </c>
      <c r="J1005">
        <v>31.12</v>
      </c>
      <c r="K1005">
        <v>34</v>
      </c>
      <c r="L1005">
        <v>30.62</v>
      </c>
      <c r="M1005">
        <v>33.69</v>
      </c>
      <c r="N1005">
        <v>11052600</v>
      </c>
      <c r="O1005">
        <v>8.0500000000000007</v>
      </c>
      <c r="Q1005" s="5">
        <v>34540</v>
      </c>
      <c r="R1005">
        <v>45.36</v>
      </c>
      <c r="S1005">
        <v>46.05</v>
      </c>
      <c r="T1005">
        <v>45.17</v>
      </c>
      <c r="U1005">
        <v>45.91</v>
      </c>
      <c r="V1005">
        <v>396200</v>
      </c>
      <c r="W1005">
        <v>32.51</v>
      </c>
    </row>
    <row r="1006" spans="1:23" x14ac:dyDescent="0.3">
      <c r="A1006" s="5">
        <v>34533</v>
      </c>
      <c r="B1006">
        <v>51.5</v>
      </c>
      <c r="C1006">
        <v>51.75</v>
      </c>
      <c r="D1006">
        <v>47.25</v>
      </c>
      <c r="E1006">
        <v>50.56</v>
      </c>
      <c r="F1006">
        <v>114377600</v>
      </c>
      <c r="G1006">
        <v>2.34</v>
      </c>
      <c r="I1006" s="5">
        <v>34533</v>
      </c>
      <c r="J1006">
        <v>28.12</v>
      </c>
      <c r="K1006">
        <v>31.97</v>
      </c>
      <c r="L1006">
        <v>26.37</v>
      </c>
      <c r="M1006">
        <v>31</v>
      </c>
      <c r="N1006">
        <v>10624800</v>
      </c>
      <c r="O1006">
        <v>7.4</v>
      </c>
      <c r="Q1006" s="5">
        <v>34533</v>
      </c>
      <c r="R1006">
        <v>45.39</v>
      </c>
      <c r="S1006">
        <v>45.58</v>
      </c>
      <c r="T1006">
        <v>45.06</v>
      </c>
      <c r="U1006">
        <v>45.34</v>
      </c>
      <c r="V1006">
        <v>221000</v>
      </c>
      <c r="W1006">
        <v>32.1</v>
      </c>
    </row>
    <row r="1007" spans="1:23" x14ac:dyDescent="0.3">
      <c r="A1007" s="5">
        <v>34526</v>
      </c>
      <c r="B1007">
        <v>49.63</v>
      </c>
      <c r="C1007">
        <v>49.63</v>
      </c>
      <c r="D1007">
        <v>46.88</v>
      </c>
      <c r="E1007">
        <v>48.63</v>
      </c>
      <c r="F1007">
        <v>75816300</v>
      </c>
      <c r="G1007">
        <v>2.25</v>
      </c>
      <c r="I1007" s="5">
        <v>34526</v>
      </c>
      <c r="J1007">
        <v>27.12</v>
      </c>
      <c r="K1007">
        <v>30.25</v>
      </c>
      <c r="L1007">
        <v>26.37</v>
      </c>
      <c r="M1007">
        <v>28.25</v>
      </c>
      <c r="N1007">
        <v>7682500</v>
      </c>
      <c r="O1007">
        <v>6.75</v>
      </c>
      <c r="Q1007" s="5">
        <v>34526</v>
      </c>
      <c r="R1007">
        <v>44.94</v>
      </c>
      <c r="S1007">
        <v>45.48</v>
      </c>
      <c r="T1007">
        <v>44.52</v>
      </c>
      <c r="U1007">
        <v>45.39</v>
      </c>
      <c r="V1007">
        <v>291400</v>
      </c>
      <c r="W1007">
        <v>32.14</v>
      </c>
    </row>
    <row r="1008" spans="1:23" x14ac:dyDescent="0.3">
      <c r="A1008" s="5">
        <v>34520</v>
      </c>
      <c r="B1008">
        <v>50.38</v>
      </c>
      <c r="C1008">
        <v>51</v>
      </c>
      <c r="D1008">
        <v>47.75</v>
      </c>
      <c r="E1008">
        <v>49.5</v>
      </c>
      <c r="F1008">
        <v>67074400</v>
      </c>
      <c r="G1008">
        <v>2.2999999999999998</v>
      </c>
      <c r="I1008" s="5">
        <v>34520</v>
      </c>
      <c r="J1008">
        <v>25.62</v>
      </c>
      <c r="K1008">
        <v>27.62</v>
      </c>
      <c r="L1008">
        <v>25.5</v>
      </c>
      <c r="M1008">
        <v>27.06</v>
      </c>
      <c r="N1008">
        <v>5033800</v>
      </c>
      <c r="O1008">
        <v>6.46</v>
      </c>
      <c r="Q1008" s="5">
        <v>34520</v>
      </c>
      <c r="R1008">
        <v>44.66</v>
      </c>
      <c r="S1008">
        <v>44.98</v>
      </c>
      <c r="T1008">
        <v>44.47</v>
      </c>
      <c r="U1008">
        <v>44.91</v>
      </c>
      <c r="V1008">
        <v>125400</v>
      </c>
      <c r="W1008">
        <v>31.8</v>
      </c>
    </row>
    <row r="1009" spans="1:23" x14ac:dyDescent="0.3">
      <c r="A1009" s="5">
        <v>34512</v>
      </c>
      <c r="B1009">
        <v>49.75</v>
      </c>
      <c r="C1009">
        <v>52.75</v>
      </c>
      <c r="D1009">
        <v>49.38</v>
      </c>
      <c r="E1009">
        <v>50.25</v>
      </c>
      <c r="F1009">
        <v>67292800</v>
      </c>
      <c r="G1009">
        <v>2.33</v>
      </c>
      <c r="I1009" s="5">
        <v>34512</v>
      </c>
      <c r="J1009">
        <v>25.25</v>
      </c>
      <c r="K1009">
        <v>27.12</v>
      </c>
      <c r="L1009">
        <v>24.62</v>
      </c>
      <c r="M1009">
        <v>25.75</v>
      </c>
      <c r="N1009">
        <v>6057400</v>
      </c>
      <c r="O1009">
        <v>6.15</v>
      </c>
      <c r="Q1009" s="5">
        <v>34512</v>
      </c>
      <c r="R1009">
        <v>44.23</v>
      </c>
      <c r="S1009">
        <v>45.02</v>
      </c>
      <c r="T1009">
        <v>44.02</v>
      </c>
      <c r="U1009">
        <v>44.56</v>
      </c>
      <c r="V1009">
        <v>1348800</v>
      </c>
      <c r="W1009">
        <v>31.55</v>
      </c>
    </row>
    <row r="1010" spans="1:23" x14ac:dyDescent="0.3">
      <c r="A1010" s="5">
        <v>34505</v>
      </c>
      <c r="B1010">
        <v>52.5</v>
      </c>
      <c r="C1010">
        <v>53.5</v>
      </c>
      <c r="D1010">
        <v>49.25</v>
      </c>
      <c r="E1010">
        <v>49.5</v>
      </c>
      <c r="F1010">
        <v>76604400</v>
      </c>
      <c r="G1010">
        <v>2.2999999999999998</v>
      </c>
      <c r="I1010" s="5">
        <v>34505</v>
      </c>
      <c r="J1010">
        <v>26.25</v>
      </c>
      <c r="K1010">
        <v>27.25</v>
      </c>
      <c r="L1010">
        <v>24.75</v>
      </c>
      <c r="M1010">
        <v>25.61</v>
      </c>
      <c r="N1010">
        <v>7535500</v>
      </c>
      <c r="O1010">
        <v>6.12</v>
      </c>
      <c r="Q1010" s="5">
        <v>34505</v>
      </c>
      <c r="R1010">
        <v>45.55</v>
      </c>
      <c r="S1010">
        <v>45.63</v>
      </c>
      <c r="T1010">
        <v>44</v>
      </c>
      <c r="U1010">
        <v>44.06</v>
      </c>
      <c r="V1010">
        <v>366500</v>
      </c>
      <c r="W1010">
        <v>31.2</v>
      </c>
    </row>
    <row r="1011" spans="1:23" x14ac:dyDescent="0.3">
      <c r="A1011" s="5">
        <v>34498</v>
      </c>
      <c r="B1011">
        <v>52.63</v>
      </c>
      <c r="C1011">
        <v>54.63</v>
      </c>
      <c r="D1011">
        <v>51.88</v>
      </c>
      <c r="E1011">
        <v>53</v>
      </c>
      <c r="F1011">
        <v>54168000</v>
      </c>
      <c r="G1011">
        <v>2.46</v>
      </c>
      <c r="I1011" s="5">
        <v>34498</v>
      </c>
      <c r="J1011">
        <v>26.37</v>
      </c>
      <c r="K1011">
        <v>28</v>
      </c>
      <c r="L1011">
        <v>25.87</v>
      </c>
      <c r="M1011">
        <v>26.5</v>
      </c>
      <c r="N1011">
        <v>6082900</v>
      </c>
      <c r="O1011">
        <v>6.33</v>
      </c>
      <c r="Q1011" s="5">
        <v>34498</v>
      </c>
      <c r="R1011">
        <v>46.05</v>
      </c>
      <c r="S1011">
        <v>46.56</v>
      </c>
      <c r="T1011">
        <v>45.81</v>
      </c>
      <c r="U1011">
        <v>45.88</v>
      </c>
      <c r="V1011">
        <v>172200</v>
      </c>
      <c r="W1011">
        <v>32.49</v>
      </c>
    </row>
    <row r="1012" spans="1:23" x14ac:dyDescent="0.3">
      <c r="A1012" s="5">
        <v>34491</v>
      </c>
      <c r="B1012">
        <v>52.63</v>
      </c>
      <c r="C1012">
        <v>54.63</v>
      </c>
      <c r="D1012">
        <v>51.63</v>
      </c>
      <c r="E1012">
        <v>52.56</v>
      </c>
      <c r="F1012">
        <v>253518700</v>
      </c>
      <c r="G1012">
        <v>2.44</v>
      </c>
      <c r="I1012" s="5">
        <v>34491</v>
      </c>
      <c r="J1012">
        <v>27.5</v>
      </c>
      <c r="K1012">
        <v>27.75</v>
      </c>
      <c r="L1012">
        <v>25.5</v>
      </c>
      <c r="M1012">
        <v>26.5</v>
      </c>
      <c r="N1012">
        <v>6985700</v>
      </c>
      <c r="O1012">
        <v>6.33</v>
      </c>
      <c r="Q1012" s="5">
        <v>34491</v>
      </c>
      <c r="R1012">
        <v>46.33</v>
      </c>
      <c r="S1012">
        <v>46.47</v>
      </c>
      <c r="T1012">
        <v>45.78</v>
      </c>
      <c r="U1012">
        <v>46.11</v>
      </c>
      <c r="V1012">
        <v>103000</v>
      </c>
      <c r="W1012">
        <v>32.44</v>
      </c>
    </row>
    <row r="1013" spans="1:23" x14ac:dyDescent="0.3">
      <c r="A1013" s="5">
        <v>34485</v>
      </c>
      <c r="B1013">
        <v>52.25</v>
      </c>
      <c r="C1013">
        <v>53.77</v>
      </c>
      <c r="D1013">
        <v>51.88</v>
      </c>
      <c r="E1013">
        <v>52.88</v>
      </c>
      <c r="F1013">
        <v>80974400</v>
      </c>
      <c r="G1013">
        <v>2.4500000000000002</v>
      </c>
      <c r="I1013" s="5">
        <v>34485</v>
      </c>
      <c r="J1013">
        <v>29.5</v>
      </c>
      <c r="K1013">
        <v>29.5</v>
      </c>
      <c r="L1013">
        <v>26.75</v>
      </c>
      <c r="M1013">
        <v>27.62</v>
      </c>
      <c r="N1013">
        <v>12352400</v>
      </c>
      <c r="O1013">
        <v>6.6</v>
      </c>
      <c r="Q1013" s="5">
        <v>34485</v>
      </c>
      <c r="R1013">
        <v>45.73</v>
      </c>
      <c r="S1013">
        <v>46.39</v>
      </c>
      <c r="T1013">
        <v>45.56</v>
      </c>
      <c r="U1013">
        <v>46.23</v>
      </c>
      <c r="V1013">
        <v>241500</v>
      </c>
      <c r="W1013">
        <v>32.53</v>
      </c>
    </row>
    <row r="1014" spans="1:23" x14ac:dyDescent="0.3">
      <c r="A1014" s="5">
        <v>34477</v>
      </c>
      <c r="B1014">
        <v>49</v>
      </c>
      <c r="C1014">
        <v>52.75</v>
      </c>
      <c r="D1014">
        <v>48.5</v>
      </c>
      <c r="E1014">
        <v>52.38</v>
      </c>
      <c r="F1014">
        <v>71586800</v>
      </c>
      <c r="G1014">
        <v>2.4300000000000002</v>
      </c>
      <c r="I1014" s="5">
        <v>34477</v>
      </c>
      <c r="J1014">
        <v>31</v>
      </c>
      <c r="K1014">
        <v>31.75</v>
      </c>
      <c r="L1014">
        <v>29.5</v>
      </c>
      <c r="M1014">
        <v>29.94</v>
      </c>
      <c r="N1014">
        <v>4038300</v>
      </c>
      <c r="O1014">
        <v>7.15</v>
      </c>
      <c r="Q1014" s="5">
        <v>34477</v>
      </c>
      <c r="R1014">
        <v>45.52</v>
      </c>
      <c r="S1014">
        <v>45.94</v>
      </c>
      <c r="T1014">
        <v>45.34</v>
      </c>
      <c r="U1014">
        <v>45.88</v>
      </c>
      <c r="V1014">
        <v>416400</v>
      </c>
      <c r="W1014">
        <v>32.28</v>
      </c>
    </row>
    <row r="1015" spans="1:23" x14ac:dyDescent="0.3">
      <c r="A1015" s="5">
        <v>34470</v>
      </c>
      <c r="B1015">
        <v>96.25</v>
      </c>
      <c r="C1015">
        <v>99.25</v>
      </c>
      <c r="D1015">
        <v>93.5</v>
      </c>
      <c r="E1015">
        <v>97.75</v>
      </c>
      <c r="F1015">
        <v>88768600</v>
      </c>
      <c r="G1015">
        <v>2.27</v>
      </c>
      <c r="I1015" s="5">
        <v>34470</v>
      </c>
      <c r="J1015">
        <v>30</v>
      </c>
      <c r="K1015">
        <v>32.5</v>
      </c>
      <c r="L1015">
        <v>28.75</v>
      </c>
      <c r="M1015">
        <v>31.06</v>
      </c>
      <c r="N1015">
        <v>5807600</v>
      </c>
      <c r="O1015">
        <v>7.39</v>
      </c>
      <c r="Q1015" s="5">
        <v>34470</v>
      </c>
      <c r="R1015">
        <v>44.61</v>
      </c>
      <c r="S1015">
        <v>45.86</v>
      </c>
      <c r="T1015">
        <v>44.5</v>
      </c>
      <c r="U1015">
        <v>45.56</v>
      </c>
      <c r="V1015">
        <v>529300</v>
      </c>
      <c r="W1015">
        <v>32.049999999999997</v>
      </c>
    </row>
    <row r="1016" spans="1:23" x14ac:dyDescent="0.3">
      <c r="A1016" s="5">
        <v>34463</v>
      </c>
      <c r="B1016">
        <v>91.75</v>
      </c>
      <c r="C1016">
        <v>97.5</v>
      </c>
      <c r="D1016">
        <v>91.62</v>
      </c>
      <c r="E1016">
        <v>96.5</v>
      </c>
      <c r="F1016">
        <v>81851500</v>
      </c>
      <c r="G1016">
        <v>2.2400000000000002</v>
      </c>
      <c r="I1016" s="5">
        <v>34463</v>
      </c>
      <c r="J1016">
        <v>32.25</v>
      </c>
      <c r="K1016">
        <v>32.5</v>
      </c>
      <c r="L1016">
        <v>29.25</v>
      </c>
      <c r="M1016">
        <v>30</v>
      </c>
      <c r="N1016">
        <v>4530700</v>
      </c>
      <c r="O1016">
        <v>7.14</v>
      </c>
      <c r="Q1016" s="5">
        <v>34463</v>
      </c>
      <c r="R1016">
        <v>44.63</v>
      </c>
      <c r="S1016">
        <v>44.84</v>
      </c>
      <c r="T1016">
        <v>44.17</v>
      </c>
      <c r="U1016">
        <v>44.52</v>
      </c>
      <c r="V1016">
        <v>383900</v>
      </c>
      <c r="W1016">
        <v>31.32</v>
      </c>
    </row>
    <row r="1017" spans="1:23" x14ac:dyDescent="0.3">
      <c r="A1017" s="5">
        <v>34456</v>
      </c>
      <c r="B1017">
        <v>92.75</v>
      </c>
      <c r="C1017">
        <v>96.25</v>
      </c>
      <c r="D1017">
        <v>90.87</v>
      </c>
      <c r="E1017">
        <v>92.5</v>
      </c>
      <c r="F1017">
        <v>68571500</v>
      </c>
      <c r="G1017">
        <v>2.14</v>
      </c>
      <c r="I1017" s="5">
        <v>34456</v>
      </c>
      <c r="J1017">
        <v>30</v>
      </c>
      <c r="K1017">
        <v>33.75</v>
      </c>
      <c r="L1017">
        <v>29.5</v>
      </c>
      <c r="M1017">
        <v>32.31</v>
      </c>
      <c r="N1017">
        <v>7840000</v>
      </c>
      <c r="O1017">
        <v>7.69</v>
      </c>
      <c r="Q1017" s="5">
        <v>34456</v>
      </c>
      <c r="R1017">
        <v>45.09</v>
      </c>
      <c r="S1017">
        <v>45.72</v>
      </c>
      <c r="T1017">
        <v>44.59</v>
      </c>
      <c r="U1017">
        <v>44.75</v>
      </c>
      <c r="V1017">
        <v>347200</v>
      </c>
      <c r="W1017">
        <v>31.48</v>
      </c>
    </row>
    <row r="1018" spans="1:23" x14ac:dyDescent="0.3">
      <c r="A1018" s="5">
        <v>34449</v>
      </c>
      <c r="B1018">
        <v>92</v>
      </c>
      <c r="C1018">
        <v>95.25</v>
      </c>
      <c r="D1018">
        <v>91.25</v>
      </c>
      <c r="E1018">
        <v>92.5</v>
      </c>
      <c r="F1018">
        <v>113531200</v>
      </c>
      <c r="G1018">
        <v>2.14</v>
      </c>
      <c r="I1018" s="5">
        <v>34449</v>
      </c>
      <c r="J1018">
        <v>29.75</v>
      </c>
      <c r="K1018">
        <v>31.5</v>
      </c>
      <c r="L1018">
        <v>29.5</v>
      </c>
      <c r="M1018">
        <v>30</v>
      </c>
      <c r="N1018">
        <v>6432400</v>
      </c>
      <c r="O1018">
        <v>7.14</v>
      </c>
      <c r="Q1018" s="5">
        <v>34449</v>
      </c>
      <c r="R1018">
        <v>44.84</v>
      </c>
      <c r="S1018">
        <v>45.36</v>
      </c>
      <c r="T1018">
        <v>44.81</v>
      </c>
      <c r="U1018">
        <v>45.09</v>
      </c>
      <c r="V1018">
        <v>390600</v>
      </c>
      <c r="W1018">
        <v>31.72</v>
      </c>
    </row>
    <row r="1019" spans="1:23" x14ac:dyDescent="0.3">
      <c r="A1019" s="5">
        <v>34442</v>
      </c>
      <c r="B1019">
        <v>84.75</v>
      </c>
      <c r="C1019">
        <v>92.75</v>
      </c>
      <c r="D1019">
        <v>82.25</v>
      </c>
      <c r="E1019">
        <v>91.75</v>
      </c>
      <c r="F1019">
        <v>136410800</v>
      </c>
      <c r="G1019">
        <v>2.13</v>
      </c>
      <c r="I1019" s="5">
        <v>34442</v>
      </c>
      <c r="J1019">
        <v>30.5</v>
      </c>
      <c r="K1019">
        <v>32</v>
      </c>
      <c r="L1019">
        <v>27</v>
      </c>
      <c r="M1019">
        <v>29.75</v>
      </c>
      <c r="N1019">
        <v>12773000</v>
      </c>
      <c r="O1019">
        <v>7.08</v>
      </c>
      <c r="Q1019" s="5">
        <v>34442</v>
      </c>
      <c r="R1019">
        <v>44.64</v>
      </c>
      <c r="S1019">
        <v>45.05</v>
      </c>
      <c r="T1019">
        <v>43.98</v>
      </c>
      <c r="U1019">
        <v>44.86</v>
      </c>
      <c r="V1019">
        <v>370200</v>
      </c>
      <c r="W1019">
        <v>31.56</v>
      </c>
    </row>
    <row r="1020" spans="1:23" x14ac:dyDescent="0.3">
      <c r="A1020" s="5">
        <v>34435</v>
      </c>
      <c r="B1020">
        <v>87</v>
      </c>
      <c r="C1020">
        <v>87.25</v>
      </c>
      <c r="D1020">
        <v>83</v>
      </c>
      <c r="E1020">
        <v>84.87</v>
      </c>
      <c r="F1020">
        <v>56668800</v>
      </c>
      <c r="G1020">
        <v>1.97</v>
      </c>
      <c r="I1020" s="5">
        <v>34435</v>
      </c>
      <c r="J1020">
        <v>33.5</v>
      </c>
      <c r="K1020">
        <v>33.5</v>
      </c>
      <c r="L1020">
        <v>30</v>
      </c>
      <c r="M1020">
        <v>30.25</v>
      </c>
      <c r="N1020">
        <v>6341600</v>
      </c>
      <c r="O1020">
        <v>7.2</v>
      </c>
      <c r="Q1020" s="5">
        <v>34435</v>
      </c>
      <c r="R1020">
        <v>44.81</v>
      </c>
      <c r="S1020">
        <v>45.06</v>
      </c>
      <c r="T1020">
        <v>44.25</v>
      </c>
      <c r="U1020">
        <v>44.59</v>
      </c>
      <c r="V1020">
        <v>556700</v>
      </c>
      <c r="W1020">
        <v>31.37</v>
      </c>
    </row>
    <row r="1021" spans="1:23" x14ac:dyDescent="0.3">
      <c r="A1021" s="5">
        <v>34428</v>
      </c>
      <c r="B1021">
        <v>82.5</v>
      </c>
      <c r="C1021">
        <v>90.12</v>
      </c>
      <c r="D1021">
        <v>82</v>
      </c>
      <c r="E1021">
        <v>87</v>
      </c>
      <c r="F1021">
        <v>90399300</v>
      </c>
      <c r="G1021">
        <v>2.02</v>
      </c>
      <c r="I1021" s="5">
        <v>34428</v>
      </c>
      <c r="J1021">
        <v>32.25</v>
      </c>
      <c r="K1021">
        <v>34.25</v>
      </c>
      <c r="L1021">
        <v>31.75</v>
      </c>
      <c r="M1021">
        <v>33.5</v>
      </c>
      <c r="N1021">
        <v>4648000</v>
      </c>
      <c r="O1021">
        <v>7.97</v>
      </c>
      <c r="Q1021" s="5">
        <v>34428</v>
      </c>
      <c r="R1021">
        <v>43.34</v>
      </c>
      <c r="S1021">
        <v>45.13</v>
      </c>
      <c r="T1021">
        <v>43.34</v>
      </c>
      <c r="U1021">
        <v>44.69</v>
      </c>
      <c r="V1021">
        <v>1046200</v>
      </c>
      <c r="W1021">
        <v>31.44</v>
      </c>
    </row>
    <row r="1022" spans="1:23" x14ac:dyDescent="0.3">
      <c r="A1022" s="5">
        <v>34421</v>
      </c>
      <c r="B1022">
        <v>87.5</v>
      </c>
      <c r="C1022">
        <v>88</v>
      </c>
      <c r="D1022">
        <v>82.5</v>
      </c>
      <c r="E1022">
        <v>84.75</v>
      </c>
      <c r="F1022">
        <v>88975200</v>
      </c>
      <c r="G1022">
        <v>1.96</v>
      </c>
      <c r="I1022" s="5">
        <v>34421</v>
      </c>
      <c r="J1022">
        <v>33</v>
      </c>
      <c r="K1022">
        <v>34</v>
      </c>
      <c r="L1022">
        <v>31.5</v>
      </c>
      <c r="M1022">
        <v>33.25</v>
      </c>
      <c r="N1022">
        <v>7824800</v>
      </c>
      <c r="O1022">
        <v>7.91</v>
      </c>
      <c r="Q1022" s="5">
        <v>34421</v>
      </c>
      <c r="R1022">
        <v>46</v>
      </c>
      <c r="S1022">
        <v>46.06</v>
      </c>
      <c r="T1022">
        <v>43.53</v>
      </c>
      <c r="U1022">
        <v>44.59</v>
      </c>
      <c r="V1022">
        <v>842000</v>
      </c>
      <c r="W1022">
        <v>31.37</v>
      </c>
    </row>
    <row r="1023" spans="1:23" x14ac:dyDescent="0.3">
      <c r="A1023" s="5">
        <v>34414</v>
      </c>
      <c r="B1023">
        <v>85</v>
      </c>
      <c r="C1023">
        <v>89.25</v>
      </c>
      <c r="D1023">
        <v>82.25</v>
      </c>
      <c r="E1023">
        <v>87.5</v>
      </c>
      <c r="F1023">
        <v>86552300</v>
      </c>
      <c r="G1023">
        <v>2.0299999999999998</v>
      </c>
      <c r="I1023" s="5">
        <v>34414</v>
      </c>
      <c r="J1023">
        <v>36.380000000000003</v>
      </c>
      <c r="K1023">
        <v>36.5</v>
      </c>
      <c r="L1023">
        <v>32.75</v>
      </c>
      <c r="M1023">
        <v>32.75</v>
      </c>
      <c r="N1023">
        <v>8855200</v>
      </c>
      <c r="O1023">
        <v>7.79</v>
      </c>
      <c r="Q1023" s="5">
        <v>34414</v>
      </c>
      <c r="R1023">
        <v>46.81</v>
      </c>
      <c r="S1023">
        <v>47.06</v>
      </c>
      <c r="T1023">
        <v>45.94</v>
      </c>
      <c r="U1023">
        <v>45.94</v>
      </c>
      <c r="V1023">
        <v>552000</v>
      </c>
      <c r="W1023">
        <v>32.32</v>
      </c>
    </row>
    <row r="1024" spans="1:23" x14ac:dyDescent="0.3">
      <c r="A1024" s="5">
        <v>34407</v>
      </c>
      <c r="B1024">
        <v>82.5</v>
      </c>
      <c r="C1024">
        <v>85.25</v>
      </c>
      <c r="D1024">
        <v>82.25</v>
      </c>
      <c r="E1024">
        <v>84.75</v>
      </c>
      <c r="F1024">
        <v>48254700</v>
      </c>
      <c r="G1024">
        <v>1.96</v>
      </c>
      <c r="I1024" s="5">
        <v>34407</v>
      </c>
      <c r="J1024">
        <v>38.5</v>
      </c>
      <c r="K1024">
        <v>38.5</v>
      </c>
      <c r="L1024">
        <v>35.75</v>
      </c>
      <c r="M1024">
        <v>36.380000000000003</v>
      </c>
      <c r="N1024">
        <v>8392600</v>
      </c>
      <c r="O1024">
        <v>8.65</v>
      </c>
      <c r="Q1024" s="5">
        <v>34407</v>
      </c>
      <c r="R1024">
        <v>47.03</v>
      </c>
      <c r="S1024">
        <v>47.31</v>
      </c>
      <c r="T1024">
        <v>46.72</v>
      </c>
      <c r="U1024">
        <v>46.97</v>
      </c>
      <c r="V1024">
        <v>409700</v>
      </c>
      <c r="W1024">
        <v>33.049999999999997</v>
      </c>
    </row>
    <row r="1025" spans="1:23" x14ac:dyDescent="0.3">
      <c r="A1025" s="5">
        <v>34400</v>
      </c>
      <c r="B1025">
        <v>81.25</v>
      </c>
      <c r="C1025">
        <v>82.25</v>
      </c>
      <c r="D1025">
        <v>79.75</v>
      </c>
      <c r="E1025">
        <v>81.75</v>
      </c>
      <c r="F1025">
        <v>34746800</v>
      </c>
      <c r="G1025">
        <v>1.9</v>
      </c>
      <c r="I1025" s="5">
        <v>34400</v>
      </c>
      <c r="J1025">
        <v>37</v>
      </c>
      <c r="K1025">
        <v>38.130000000000003</v>
      </c>
      <c r="L1025">
        <v>36</v>
      </c>
      <c r="M1025">
        <v>37.25</v>
      </c>
      <c r="N1025">
        <v>7513300</v>
      </c>
      <c r="O1025">
        <v>8.86</v>
      </c>
      <c r="Q1025" s="5">
        <v>34400</v>
      </c>
      <c r="R1025">
        <v>46.84</v>
      </c>
      <c r="S1025">
        <v>47</v>
      </c>
      <c r="T1025">
        <v>46.41</v>
      </c>
      <c r="U1025">
        <v>46.84</v>
      </c>
      <c r="V1025">
        <v>940800</v>
      </c>
      <c r="W1025">
        <v>32.76</v>
      </c>
    </row>
    <row r="1026" spans="1:23" x14ac:dyDescent="0.3">
      <c r="A1026" s="5">
        <v>34393</v>
      </c>
      <c r="B1026">
        <v>81.25</v>
      </c>
      <c r="C1026">
        <v>83.25</v>
      </c>
      <c r="D1026">
        <v>80.5</v>
      </c>
      <c r="E1026">
        <v>81</v>
      </c>
      <c r="F1026">
        <v>45866800</v>
      </c>
      <c r="G1026">
        <v>1.88</v>
      </c>
      <c r="I1026" s="5">
        <v>34393</v>
      </c>
      <c r="J1026">
        <v>36.25</v>
      </c>
      <c r="K1026">
        <v>37.5</v>
      </c>
      <c r="L1026">
        <v>34.75</v>
      </c>
      <c r="M1026">
        <v>36.75</v>
      </c>
      <c r="N1026">
        <v>7475200</v>
      </c>
      <c r="O1026">
        <v>8.74</v>
      </c>
      <c r="Q1026" s="5">
        <v>34393</v>
      </c>
      <c r="R1026">
        <v>46.94</v>
      </c>
      <c r="S1026">
        <v>47.06</v>
      </c>
      <c r="T1026">
        <v>45.91</v>
      </c>
      <c r="U1026">
        <v>46.69</v>
      </c>
      <c r="V1026">
        <v>431400</v>
      </c>
      <c r="W1026">
        <v>32.65</v>
      </c>
    </row>
    <row r="1027" spans="1:23" x14ac:dyDescent="0.3">
      <c r="A1027" s="5">
        <v>34387</v>
      </c>
      <c r="B1027">
        <v>80</v>
      </c>
      <c r="C1027">
        <v>82</v>
      </c>
      <c r="D1027">
        <v>78.25</v>
      </c>
      <c r="E1027">
        <v>81</v>
      </c>
      <c r="F1027">
        <v>84561600</v>
      </c>
      <c r="G1027">
        <v>1.88</v>
      </c>
      <c r="I1027" s="5">
        <v>34387</v>
      </c>
      <c r="J1027">
        <v>36.25</v>
      </c>
      <c r="K1027">
        <v>38.25</v>
      </c>
      <c r="L1027">
        <v>35.5</v>
      </c>
      <c r="M1027">
        <v>36</v>
      </c>
      <c r="N1027">
        <v>8136100</v>
      </c>
      <c r="O1027">
        <v>8.56</v>
      </c>
      <c r="Q1027" s="5">
        <v>34387</v>
      </c>
      <c r="R1027">
        <v>47</v>
      </c>
      <c r="S1027">
        <v>47.44</v>
      </c>
      <c r="T1027">
        <v>46.56</v>
      </c>
      <c r="U1027">
        <v>46.81</v>
      </c>
      <c r="V1027">
        <v>462000</v>
      </c>
      <c r="W1027">
        <v>32.74</v>
      </c>
    </row>
    <row r="1028" spans="1:23" x14ac:dyDescent="0.3">
      <c r="A1028" s="5">
        <v>34379</v>
      </c>
      <c r="B1028">
        <v>79</v>
      </c>
      <c r="C1028">
        <v>80.75</v>
      </c>
      <c r="D1028">
        <v>78</v>
      </c>
      <c r="E1028">
        <v>80</v>
      </c>
      <c r="F1028">
        <v>58472300</v>
      </c>
      <c r="G1028">
        <v>1.85</v>
      </c>
      <c r="I1028" s="5">
        <v>34379</v>
      </c>
      <c r="J1028">
        <v>37</v>
      </c>
      <c r="K1028">
        <v>38</v>
      </c>
      <c r="L1028">
        <v>36.25</v>
      </c>
      <c r="M1028">
        <v>36.25</v>
      </c>
      <c r="N1028">
        <v>5666500</v>
      </c>
      <c r="O1028">
        <v>8.6199999999999992</v>
      </c>
      <c r="Q1028" s="5">
        <v>34379</v>
      </c>
      <c r="R1028">
        <v>47.06</v>
      </c>
      <c r="S1028">
        <v>47.69</v>
      </c>
      <c r="T1028">
        <v>46.75</v>
      </c>
      <c r="U1028">
        <v>46.88</v>
      </c>
      <c r="V1028">
        <v>812000</v>
      </c>
      <c r="W1028">
        <v>32.79</v>
      </c>
    </row>
    <row r="1029" spans="1:23" x14ac:dyDescent="0.3">
      <c r="A1029" s="5">
        <v>34372</v>
      </c>
      <c r="B1029">
        <v>79.75</v>
      </c>
      <c r="C1029">
        <v>81.25</v>
      </c>
      <c r="D1029">
        <v>78</v>
      </c>
      <c r="E1029">
        <v>78.75</v>
      </c>
      <c r="F1029">
        <v>97536000</v>
      </c>
      <c r="G1029">
        <v>1.83</v>
      </c>
      <c r="I1029" s="5">
        <v>34372</v>
      </c>
      <c r="J1029">
        <v>33.5</v>
      </c>
      <c r="K1029">
        <v>37.5</v>
      </c>
      <c r="L1029">
        <v>33.5</v>
      </c>
      <c r="M1029">
        <v>37</v>
      </c>
      <c r="N1029">
        <v>11903600</v>
      </c>
      <c r="O1029">
        <v>8.8000000000000007</v>
      </c>
      <c r="Q1029" s="5">
        <v>34372</v>
      </c>
      <c r="R1029">
        <v>46.84</v>
      </c>
      <c r="S1029">
        <v>47.44</v>
      </c>
      <c r="T1029">
        <v>46.81</v>
      </c>
      <c r="U1029">
        <v>47.16</v>
      </c>
      <c r="V1029">
        <v>450500</v>
      </c>
      <c r="W1029">
        <v>32.979999999999997</v>
      </c>
    </row>
    <row r="1030" spans="1:23" x14ac:dyDescent="0.3">
      <c r="A1030" s="5">
        <v>34365</v>
      </c>
      <c r="B1030">
        <v>85.25</v>
      </c>
      <c r="C1030">
        <v>85.87</v>
      </c>
      <c r="D1030">
        <v>81.25</v>
      </c>
      <c r="E1030">
        <v>81.25</v>
      </c>
      <c r="F1030">
        <v>51500800</v>
      </c>
      <c r="G1030">
        <v>1.88</v>
      </c>
      <c r="I1030" s="5">
        <v>34365</v>
      </c>
      <c r="J1030">
        <v>33.5</v>
      </c>
      <c r="K1030">
        <v>35</v>
      </c>
      <c r="L1030">
        <v>32.25</v>
      </c>
      <c r="M1030">
        <v>33.5</v>
      </c>
      <c r="N1030">
        <v>7395200</v>
      </c>
      <c r="O1030">
        <v>7.94</v>
      </c>
      <c r="Q1030" s="5">
        <v>34365</v>
      </c>
      <c r="R1030">
        <v>48.06</v>
      </c>
      <c r="S1030">
        <v>48.31</v>
      </c>
      <c r="T1030">
        <v>46.97</v>
      </c>
      <c r="U1030">
        <v>46.97</v>
      </c>
      <c r="V1030">
        <v>558800</v>
      </c>
      <c r="W1030">
        <v>32.85</v>
      </c>
    </row>
    <row r="1031" spans="1:23" x14ac:dyDescent="0.3">
      <c r="A1031" s="5">
        <v>34358</v>
      </c>
      <c r="B1031">
        <v>86</v>
      </c>
      <c r="C1031">
        <v>87</v>
      </c>
      <c r="D1031">
        <v>83.25</v>
      </c>
      <c r="E1031">
        <v>84.87</v>
      </c>
      <c r="F1031">
        <v>50446000</v>
      </c>
      <c r="G1031">
        <v>1.97</v>
      </c>
      <c r="I1031" s="5">
        <v>34358</v>
      </c>
      <c r="J1031">
        <v>33.25</v>
      </c>
      <c r="K1031">
        <v>35.25</v>
      </c>
      <c r="L1031">
        <v>33</v>
      </c>
      <c r="M1031">
        <v>34</v>
      </c>
      <c r="N1031">
        <v>11219800</v>
      </c>
      <c r="O1031">
        <v>8.06</v>
      </c>
      <c r="Q1031" s="5">
        <v>34358</v>
      </c>
      <c r="R1031">
        <v>47.34</v>
      </c>
      <c r="S1031">
        <v>48.03</v>
      </c>
      <c r="T1031">
        <v>47.09</v>
      </c>
      <c r="U1031">
        <v>47.88</v>
      </c>
      <c r="V1031">
        <v>306000</v>
      </c>
      <c r="W1031">
        <v>33.49</v>
      </c>
    </row>
    <row r="1032" spans="1:23" x14ac:dyDescent="0.3">
      <c r="A1032" s="5">
        <v>34351</v>
      </c>
      <c r="B1032">
        <v>85.25</v>
      </c>
      <c r="C1032">
        <v>87</v>
      </c>
      <c r="D1032">
        <v>82.5</v>
      </c>
      <c r="E1032">
        <v>86.25</v>
      </c>
      <c r="F1032">
        <v>79017600</v>
      </c>
      <c r="G1032">
        <v>2</v>
      </c>
      <c r="I1032" s="5">
        <v>34351</v>
      </c>
      <c r="J1032">
        <v>31</v>
      </c>
      <c r="K1032">
        <v>33.5</v>
      </c>
      <c r="L1032">
        <v>28.75</v>
      </c>
      <c r="M1032">
        <v>33.380000000000003</v>
      </c>
      <c r="N1032">
        <v>14568100</v>
      </c>
      <c r="O1032">
        <v>7.91</v>
      </c>
      <c r="Q1032" s="5">
        <v>34351</v>
      </c>
      <c r="R1032">
        <v>47.41</v>
      </c>
      <c r="S1032">
        <v>47.53</v>
      </c>
      <c r="T1032">
        <v>47.25</v>
      </c>
      <c r="U1032">
        <v>47.38</v>
      </c>
      <c r="V1032">
        <v>150300</v>
      </c>
      <c r="W1032">
        <v>33.14</v>
      </c>
    </row>
    <row r="1033" spans="1:23" x14ac:dyDescent="0.3">
      <c r="A1033" s="5">
        <v>34344</v>
      </c>
      <c r="B1033">
        <v>85</v>
      </c>
      <c r="C1033">
        <v>86.5</v>
      </c>
      <c r="D1033">
        <v>83.75</v>
      </c>
      <c r="E1033">
        <v>85.62</v>
      </c>
      <c r="F1033">
        <v>47000900</v>
      </c>
      <c r="G1033">
        <v>1.98</v>
      </c>
      <c r="I1033" s="5">
        <v>34344</v>
      </c>
      <c r="J1033">
        <v>33</v>
      </c>
      <c r="K1033">
        <v>33.880000000000003</v>
      </c>
      <c r="L1033">
        <v>29.75</v>
      </c>
      <c r="M1033">
        <v>31</v>
      </c>
      <c r="N1033">
        <v>12455900</v>
      </c>
      <c r="O1033">
        <v>7.35</v>
      </c>
      <c r="Q1033" s="5">
        <v>34344</v>
      </c>
      <c r="R1033">
        <v>47.09</v>
      </c>
      <c r="S1033">
        <v>47.59</v>
      </c>
      <c r="T1033">
        <v>46.97</v>
      </c>
      <c r="U1033">
        <v>47.41</v>
      </c>
      <c r="V1033">
        <v>285700</v>
      </c>
      <c r="W1033">
        <v>33.159999999999997</v>
      </c>
    </row>
    <row r="1034" spans="1:23" x14ac:dyDescent="0.3">
      <c r="A1034" s="5">
        <v>34337</v>
      </c>
      <c r="B1034">
        <v>80.5</v>
      </c>
      <c r="C1034">
        <v>85.75</v>
      </c>
      <c r="D1034">
        <v>79.25</v>
      </c>
      <c r="E1034">
        <v>85.25</v>
      </c>
      <c r="F1034">
        <v>57752300</v>
      </c>
      <c r="G1034">
        <v>1.98</v>
      </c>
      <c r="I1034" s="5">
        <v>34337</v>
      </c>
      <c r="J1034">
        <v>29.5</v>
      </c>
      <c r="K1034">
        <v>34</v>
      </c>
      <c r="L1034">
        <v>29</v>
      </c>
      <c r="M1034">
        <v>33.130000000000003</v>
      </c>
      <c r="N1034">
        <v>12468400</v>
      </c>
      <c r="O1034">
        <v>7.85</v>
      </c>
      <c r="Q1034" s="5">
        <v>34337</v>
      </c>
      <c r="R1034">
        <v>46.59</v>
      </c>
      <c r="S1034">
        <v>47.06</v>
      </c>
      <c r="T1034">
        <v>46.41</v>
      </c>
      <c r="U1034">
        <v>47.03</v>
      </c>
      <c r="V1034">
        <v>562500</v>
      </c>
      <c r="W1034">
        <v>32.89</v>
      </c>
    </row>
    <row r="1035" spans="1:23" x14ac:dyDescent="0.3">
      <c r="A1035" s="5">
        <v>34330</v>
      </c>
      <c r="B1035">
        <v>80.75</v>
      </c>
      <c r="C1035">
        <v>83.5</v>
      </c>
      <c r="D1035">
        <v>79.75</v>
      </c>
      <c r="E1035">
        <v>80.62</v>
      </c>
      <c r="F1035">
        <v>29925100</v>
      </c>
      <c r="G1035">
        <v>1.87</v>
      </c>
      <c r="I1035" s="5">
        <v>34330</v>
      </c>
      <c r="J1035">
        <v>27.75</v>
      </c>
      <c r="K1035">
        <v>30.25</v>
      </c>
      <c r="L1035">
        <v>27.25</v>
      </c>
      <c r="M1035">
        <v>29.25</v>
      </c>
      <c r="N1035">
        <v>6461400</v>
      </c>
      <c r="O1035">
        <v>6.93</v>
      </c>
      <c r="Q1035" s="5">
        <v>34330</v>
      </c>
      <c r="R1035">
        <v>46.75</v>
      </c>
      <c r="S1035">
        <v>47.16</v>
      </c>
      <c r="T1035">
        <v>46.56</v>
      </c>
      <c r="U1035">
        <v>46.59</v>
      </c>
      <c r="V1035">
        <v>425400</v>
      </c>
      <c r="W1035">
        <v>32.58</v>
      </c>
    </row>
    <row r="1036" spans="1:23" x14ac:dyDescent="0.3">
      <c r="A1036" s="5">
        <v>34323</v>
      </c>
      <c r="B1036">
        <v>81</v>
      </c>
      <c r="C1036">
        <v>82.5</v>
      </c>
      <c r="D1036">
        <v>80.5</v>
      </c>
      <c r="E1036">
        <v>80.87</v>
      </c>
      <c r="F1036">
        <v>30615200</v>
      </c>
      <c r="G1036">
        <v>1.87</v>
      </c>
      <c r="I1036" s="5">
        <v>34323</v>
      </c>
      <c r="J1036">
        <v>29.25</v>
      </c>
      <c r="K1036">
        <v>29.75</v>
      </c>
      <c r="L1036">
        <v>26.5</v>
      </c>
      <c r="M1036">
        <v>27.25</v>
      </c>
      <c r="N1036">
        <v>7590300</v>
      </c>
      <c r="O1036">
        <v>6.46</v>
      </c>
      <c r="Q1036" s="5">
        <v>34323</v>
      </c>
      <c r="R1036">
        <v>46.53</v>
      </c>
      <c r="S1036">
        <v>46.84</v>
      </c>
      <c r="T1036">
        <v>46.41</v>
      </c>
      <c r="U1036">
        <v>46.75</v>
      </c>
      <c r="V1036">
        <v>304600</v>
      </c>
      <c r="W1036">
        <v>32.69</v>
      </c>
    </row>
    <row r="1037" spans="1:23" x14ac:dyDescent="0.3">
      <c r="A1037" s="5">
        <v>34316</v>
      </c>
      <c r="B1037">
        <v>81.5</v>
      </c>
      <c r="C1037">
        <v>82</v>
      </c>
      <c r="D1037">
        <v>79.25</v>
      </c>
      <c r="E1037">
        <v>80.5</v>
      </c>
      <c r="F1037">
        <v>31594200</v>
      </c>
      <c r="G1037">
        <v>1.87</v>
      </c>
      <c r="I1037" s="5">
        <v>34316</v>
      </c>
      <c r="J1037">
        <v>28.25</v>
      </c>
      <c r="K1037">
        <v>29.75</v>
      </c>
      <c r="L1037">
        <v>27.75</v>
      </c>
      <c r="M1037">
        <v>29.5</v>
      </c>
      <c r="N1037">
        <v>6677800</v>
      </c>
      <c r="O1037">
        <v>6.99</v>
      </c>
      <c r="Q1037" s="5">
        <v>34316</v>
      </c>
      <c r="R1037">
        <v>46.59</v>
      </c>
      <c r="S1037">
        <v>46.91</v>
      </c>
      <c r="T1037">
        <v>46.38</v>
      </c>
      <c r="U1037">
        <v>46.56</v>
      </c>
      <c r="V1037">
        <v>116100</v>
      </c>
      <c r="W1037">
        <v>32.56</v>
      </c>
    </row>
    <row r="1038" spans="1:23" x14ac:dyDescent="0.3">
      <c r="A1038" s="5">
        <v>34309</v>
      </c>
      <c r="B1038">
        <v>85</v>
      </c>
      <c r="C1038">
        <v>86</v>
      </c>
      <c r="D1038">
        <v>80.5</v>
      </c>
      <c r="E1038">
        <v>81.87</v>
      </c>
      <c r="F1038">
        <v>55880300</v>
      </c>
      <c r="G1038">
        <v>1.9</v>
      </c>
      <c r="I1038" s="5">
        <v>34309</v>
      </c>
      <c r="J1038">
        <v>31.5</v>
      </c>
      <c r="K1038">
        <v>32.5</v>
      </c>
      <c r="L1038">
        <v>27.75</v>
      </c>
      <c r="M1038">
        <v>28.25</v>
      </c>
      <c r="N1038">
        <v>6725000</v>
      </c>
      <c r="O1038">
        <v>6.7</v>
      </c>
      <c r="Q1038" s="5">
        <v>34309</v>
      </c>
      <c r="R1038">
        <v>46.78</v>
      </c>
      <c r="S1038">
        <v>46.94</v>
      </c>
      <c r="T1038">
        <v>46.5</v>
      </c>
      <c r="U1038">
        <v>46.59</v>
      </c>
      <c r="V1038">
        <v>232800</v>
      </c>
      <c r="W1038">
        <v>32.39</v>
      </c>
    </row>
    <row r="1039" spans="1:23" x14ac:dyDescent="0.3">
      <c r="A1039" s="5">
        <v>34302</v>
      </c>
      <c r="B1039">
        <v>79</v>
      </c>
      <c r="C1039">
        <v>86.5</v>
      </c>
      <c r="D1039">
        <v>78.25</v>
      </c>
      <c r="E1039">
        <v>85.75</v>
      </c>
      <c r="F1039">
        <v>60316800</v>
      </c>
      <c r="G1039">
        <v>1.99</v>
      </c>
      <c r="I1039" s="5">
        <v>34302</v>
      </c>
      <c r="J1039">
        <v>32.25</v>
      </c>
      <c r="K1039">
        <v>32.630000000000003</v>
      </c>
      <c r="L1039">
        <v>31</v>
      </c>
      <c r="M1039">
        <v>31.5</v>
      </c>
      <c r="N1039">
        <v>3881300</v>
      </c>
      <c r="O1039">
        <v>7.47</v>
      </c>
      <c r="Q1039" s="5">
        <v>34302</v>
      </c>
      <c r="R1039">
        <v>46.63</v>
      </c>
      <c r="S1039">
        <v>46.72</v>
      </c>
      <c r="T1039">
        <v>46.25</v>
      </c>
      <c r="U1039">
        <v>46.72</v>
      </c>
      <c r="V1039">
        <v>356900</v>
      </c>
      <c r="W1039">
        <v>32.479999999999997</v>
      </c>
    </row>
    <row r="1040" spans="1:23" x14ac:dyDescent="0.3">
      <c r="A1040" s="5">
        <v>34295</v>
      </c>
      <c r="B1040">
        <v>79.75</v>
      </c>
      <c r="C1040">
        <v>79.75</v>
      </c>
      <c r="D1040">
        <v>76.5</v>
      </c>
      <c r="E1040">
        <v>79</v>
      </c>
      <c r="F1040">
        <v>54370400</v>
      </c>
      <c r="G1040">
        <v>1.83</v>
      </c>
      <c r="I1040" s="5">
        <v>34295</v>
      </c>
      <c r="J1040">
        <v>32.75</v>
      </c>
      <c r="K1040">
        <v>33.5</v>
      </c>
      <c r="L1040">
        <v>31.25</v>
      </c>
      <c r="M1040">
        <v>32.630000000000003</v>
      </c>
      <c r="N1040">
        <v>4214700</v>
      </c>
      <c r="O1040">
        <v>7.74</v>
      </c>
      <c r="Q1040" s="5">
        <v>34295</v>
      </c>
      <c r="R1040">
        <v>46.19</v>
      </c>
      <c r="S1040">
        <v>46.59</v>
      </c>
      <c r="T1040">
        <v>45.88</v>
      </c>
      <c r="U1040">
        <v>46.5</v>
      </c>
      <c r="V1040">
        <v>338000</v>
      </c>
      <c r="W1040">
        <v>32.32</v>
      </c>
    </row>
    <row r="1041" spans="1:23" x14ac:dyDescent="0.3">
      <c r="A1041" s="5">
        <v>34288</v>
      </c>
      <c r="B1041">
        <v>82</v>
      </c>
      <c r="C1041">
        <v>83</v>
      </c>
      <c r="D1041">
        <v>79.5</v>
      </c>
      <c r="E1041">
        <v>80.12</v>
      </c>
      <c r="F1041">
        <v>47193600</v>
      </c>
      <c r="G1041">
        <v>1.86</v>
      </c>
      <c r="I1041" s="5">
        <v>34288</v>
      </c>
      <c r="J1041">
        <v>31.5</v>
      </c>
      <c r="K1041">
        <v>35</v>
      </c>
      <c r="L1041">
        <v>31.5</v>
      </c>
      <c r="M1041">
        <v>33</v>
      </c>
      <c r="N1041">
        <v>7153100</v>
      </c>
      <c r="O1041">
        <v>7.82</v>
      </c>
      <c r="Q1041" s="5">
        <v>34288</v>
      </c>
      <c r="R1041">
        <v>46.69</v>
      </c>
      <c r="S1041">
        <v>46.81</v>
      </c>
      <c r="T1041">
        <v>46.22</v>
      </c>
      <c r="U1041">
        <v>46.31</v>
      </c>
      <c r="V1041">
        <v>224400</v>
      </c>
      <c r="W1041">
        <v>32.19</v>
      </c>
    </row>
    <row r="1042" spans="1:23" x14ac:dyDescent="0.3">
      <c r="A1042" s="5">
        <v>34281</v>
      </c>
      <c r="B1042">
        <v>79</v>
      </c>
      <c r="C1042">
        <v>82.5</v>
      </c>
      <c r="D1042">
        <v>77.75</v>
      </c>
      <c r="E1042">
        <v>81.87</v>
      </c>
      <c r="F1042">
        <v>37562800</v>
      </c>
      <c r="G1042">
        <v>1.9</v>
      </c>
      <c r="I1042" s="5">
        <v>34281</v>
      </c>
      <c r="J1042">
        <v>32</v>
      </c>
      <c r="K1042">
        <v>32.130000000000003</v>
      </c>
      <c r="L1042">
        <v>29.75</v>
      </c>
      <c r="M1042">
        <v>31.75</v>
      </c>
      <c r="N1042">
        <v>5019200</v>
      </c>
      <c r="O1042">
        <v>7.5</v>
      </c>
      <c r="Q1042" s="5">
        <v>34281</v>
      </c>
      <c r="R1042">
        <v>46.09</v>
      </c>
      <c r="S1042">
        <v>46.75</v>
      </c>
      <c r="T1042">
        <v>45.97</v>
      </c>
      <c r="U1042">
        <v>46.59</v>
      </c>
      <c r="V1042">
        <v>171600</v>
      </c>
      <c r="W1042">
        <v>32.39</v>
      </c>
    </row>
    <row r="1043" spans="1:23" x14ac:dyDescent="0.3">
      <c r="A1043" s="5">
        <v>34274</v>
      </c>
      <c r="B1043">
        <v>80.25</v>
      </c>
      <c r="C1043">
        <v>81.5</v>
      </c>
      <c r="D1043">
        <v>76</v>
      </c>
      <c r="E1043">
        <v>78.75</v>
      </c>
      <c r="F1043">
        <v>49798400</v>
      </c>
      <c r="G1043">
        <v>1.83</v>
      </c>
      <c r="I1043" s="5">
        <v>34274</v>
      </c>
      <c r="J1043">
        <v>30.75</v>
      </c>
      <c r="K1043">
        <v>33</v>
      </c>
      <c r="L1043">
        <v>30.25</v>
      </c>
      <c r="M1043">
        <v>31.87</v>
      </c>
      <c r="N1043">
        <v>7655500</v>
      </c>
      <c r="O1043">
        <v>7.53</v>
      </c>
      <c r="Q1043" s="5">
        <v>34274</v>
      </c>
      <c r="R1043">
        <v>46.78</v>
      </c>
      <c r="S1043">
        <v>47</v>
      </c>
      <c r="T1043">
        <v>45.53</v>
      </c>
      <c r="U1043">
        <v>46.06</v>
      </c>
      <c r="V1043">
        <v>254200</v>
      </c>
      <c r="W1043">
        <v>32.020000000000003</v>
      </c>
    </row>
    <row r="1044" spans="1:23" x14ac:dyDescent="0.3">
      <c r="A1044" s="5">
        <v>34267</v>
      </c>
      <c r="B1044">
        <v>80.5</v>
      </c>
      <c r="C1044">
        <v>81.25</v>
      </c>
      <c r="D1044">
        <v>78.75</v>
      </c>
      <c r="E1044">
        <v>80.12</v>
      </c>
      <c r="F1044">
        <v>51383000</v>
      </c>
      <c r="G1044">
        <v>1.86</v>
      </c>
      <c r="I1044" s="5">
        <v>34267</v>
      </c>
      <c r="J1044">
        <v>30.25</v>
      </c>
      <c r="K1044">
        <v>32.25</v>
      </c>
      <c r="L1044">
        <v>29</v>
      </c>
      <c r="M1044">
        <v>30.75</v>
      </c>
      <c r="N1044">
        <v>9169000</v>
      </c>
      <c r="O1044">
        <v>7.26</v>
      </c>
      <c r="Q1044" s="5">
        <v>34267</v>
      </c>
      <c r="R1044">
        <v>46.41</v>
      </c>
      <c r="S1044">
        <v>46.97</v>
      </c>
      <c r="T1044">
        <v>46.28</v>
      </c>
      <c r="U1044">
        <v>46.84</v>
      </c>
      <c r="V1044">
        <v>125800</v>
      </c>
      <c r="W1044">
        <v>32.56</v>
      </c>
    </row>
    <row r="1045" spans="1:23" x14ac:dyDescent="0.3">
      <c r="A1045" s="5">
        <v>34260</v>
      </c>
      <c r="B1045">
        <v>81</v>
      </c>
      <c r="C1045">
        <v>84</v>
      </c>
      <c r="D1045">
        <v>78</v>
      </c>
      <c r="E1045">
        <v>80.37</v>
      </c>
      <c r="F1045">
        <v>83100100</v>
      </c>
      <c r="G1045">
        <v>1.86</v>
      </c>
      <c r="I1045" s="5">
        <v>34260</v>
      </c>
      <c r="J1045">
        <v>28</v>
      </c>
      <c r="K1045">
        <v>31.5</v>
      </c>
      <c r="L1045">
        <v>27.25</v>
      </c>
      <c r="M1045">
        <v>30.25</v>
      </c>
      <c r="N1045">
        <v>12215400</v>
      </c>
      <c r="O1045">
        <v>7.15</v>
      </c>
      <c r="Q1045" s="5">
        <v>34260</v>
      </c>
      <c r="R1045">
        <v>47.03</v>
      </c>
      <c r="S1045">
        <v>47.03</v>
      </c>
      <c r="T1045">
        <v>46.38</v>
      </c>
      <c r="U1045">
        <v>46.38</v>
      </c>
      <c r="V1045">
        <v>455900</v>
      </c>
      <c r="W1045">
        <v>32.24</v>
      </c>
    </row>
    <row r="1046" spans="1:23" x14ac:dyDescent="0.3">
      <c r="A1046" s="5">
        <v>34253</v>
      </c>
      <c r="B1046">
        <v>84.5</v>
      </c>
      <c r="C1046">
        <v>85.25</v>
      </c>
      <c r="D1046">
        <v>80.25</v>
      </c>
      <c r="E1046">
        <v>80.75</v>
      </c>
      <c r="F1046">
        <v>73569200</v>
      </c>
      <c r="G1046">
        <v>1.87</v>
      </c>
      <c r="I1046" s="5">
        <v>34253</v>
      </c>
      <c r="J1046">
        <v>22.75</v>
      </c>
      <c r="K1046">
        <v>28.5</v>
      </c>
      <c r="L1046">
        <v>22.75</v>
      </c>
      <c r="M1046">
        <v>28.25</v>
      </c>
      <c r="N1046">
        <v>12587100</v>
      </c>
      <c r="O1046">
        <v>6.67</v>
      </c>
      <c r="Q1046" s="5">
        <v>34253</v>
      </c>
      <c r="R1046">
        <v>46.16</v>
      </c>
      <c r="S1046">
        <v>47.16</v>
      </c>
      <c r="T1046">
        <v>46.16</v>
      </c>
      <c r="U1046">
        <v>47.06</v>
      </c>
      <c r="V1046">
        <v>448600</v>
      </c>
      <c r="W1046">
        <v>32.71</v>
      </c>
    </row>
    <row r="1047" spans="1:23" x14ac:dyDescent="0.3">
      <c r="A1047" s="5">
        <v>34246</v>
      </c>
      <c r="B1047">
        <v>82.5</v>
      </c>
      <c r="C1047">
        <v>85.75</v>
      </c>
      <c r="D1047">
        <v>82.25</v>
      </c>
      <c r="E1047">
        <v>84.5</v>
      </c>
      <c r="F1047">
        <v>56888300</v>
      </c>
      <c r="G1047">
        <v>1.96</v>
      </c>
      <c r="I1047" s="5">
        <v>34246</v>
      </c>
      <c r="J1047">
        <v>22.62</v>
      </c>
      <c r="K1047">
        <v>24</v>
      </c>
      <c r="L1047">
        <v>22</v>
      </c>
      <c r="M1047">
        <v>22.62</v>
      </c>
      <c r="N1047">
        <v>5857200</v>
      </c>
      <c r="O1047">
        <v>5.34</v>
      </c>
      <c r="Q1047" s="5">
        <v>34246</v>
      </c>
      <c r="R1047">
        <v>46.22</v>
      </c>
      <c r="S1047">
        <v>46.38</v>
      </c>
      <c r="T1047">
        <v>45.72</v>
      </c>
      <c r="U1047">
        <v>46.06</v>
      </c>
      <c r="V1047">
        <v>359600</v>
      </c>
      <c r="W1047">
        <v>32.020000000000003</v>
      </c>
    </row>
    <row r="1048" spans="1:23" x14ac:dyDescent="0.3">
      <c r="A1048" s="5">
        <v>34239</v>
      </c>
      <c r="B1048">
        <v>81.75</v>
      </c>
      <c r="C1048">
        <v>84.25</v>
      </c>
      <c r="D1048">
        <v>80.75</v>
      </c>
      <c r="E1048">
        <v>82</v>
      </c>
      <c r="F1048">
        <v>65892400</v>
      </c>
      <c r="G1048">
        <v>1.9</v>
      </c>
      <c r="I1048" s="5">
        <v>34239</v>
      </c>
      <c r="J1048">
        <v>25</v>
      </c>
      <c r="K1048">
        <v>25.25</v>
      </c>
      <c r="L1048">
        <v>22.5</v>
      </c>
      <c r="M1048">
        <v>22.75</v>
      </c>
      <c r="N1048">
        <v>7548600</v>
      </c>
      <c r="O1048">
        <v>5.37</v>
      </c>
      <c r="Q1048" s="5">
        <v>34239</v>
      </c>
      <c r="R1048">
        <v>46.13</v>
      </c>
      <c r="S1048">
        <v>46.31</v>
      </c>
      <c r="T1048">
        <v>45.81</v>
      </c>
      <c r="U1048">
        <v>46.16</v>
      </c>
      <c r="V1048">
        <v>155100</v>
      </c>
      <c r="W1048">
        <v>32.090000000000003</v>
      </c>
    </row>
    <row r="1049" spans="1:23" x14ac:dyDescent="0.3">
      <c r="A1049" s="5">
        <v>34232</v>
      </c>
      <c r="B1049">
        <v>76.25</v>
      </c>
      <c r="C1049">
        <v>80.75</v>
      </c>
      <c r="D1049">
        <v>74.75</v>
      </c>
      <c r="E1049">
        <v>80</v>
      </c>
      <c r="F1049">
        <v>65656900</v>
      </c>
      <c r="G1049">
        <v>1.85</v>
      </c>
      <c r="I1049" s="5">
        <v>34232</v>
      </c>
      <c r="J1049">
        <v>25.25</v>
      </c>
      <c r="K1049">
        <v>25.5</v>
      </c>
      <c r="L1049">
        <v>23.87</v>
      </c>
      <c r="M1049">
        <v>25</v>
      </c>
      <c r="N1049">
        <v>4124000</v>
      </c>
      <c r="O1049">
        <v>5.91</v>
      </c>
      <c r="Q1049" s="5">
        <v>34232</v>
      </c>
      <c r="R1049">
        <v>45.88</v>
      </c>
      <c r="S1049">
        <v>45.97</v>
      </c>
      <c r="T1049">
        <v>44.81</v>
      </c>
      <c r="U1049">
        <v>45.78</v>
      </c>
      <c r="V1049">
        <v>191500</v>
      </c>
      <c r="W1049">
        <v>31.82</v>
      </c>
    </row>
    <row r="1050" spans="1:23" x14ac:dyDescent="0.3">
      <c r="A1050" s="5">
        <v>34225</v>
      </c>
      <c r="B1050">
        <v>78.5</v>
      </c>
      <c r="C1050">
        <v>78.5</v>
      </c>
      <c r="D1050">
        <v>74.25</v>
      </c>
      <c r="E1050">
        <v>76</v>
      </c>
      <c r="F1050">
        <v>40519000</v>
      </c>
      <c r="G1050">
        <v>1.76</v>
      </c>
      <c r="I1050" s="5">
        <v>34225</v>
      </c>
      <c r="J1050">
        <v>26.25</v>
      </c>
      <c r="K1050">
        <v>26.5</v>
      </c>
      <c r="L1050">
        <v>23.5</v>
      </c>
      <c r="M1050">
        <v>25.25</v>
      </c>
      <c r="N1050">
        <v>7494900</v>
      </c>
      <c r="O1050">
        <v>5.96</v>
      </c>
      <c r="Q1050" s="5">
        <v>34225</v>
      </c>
      <c r="R1050">
        <v>46.56</v>
      </c>
      <c r="S1050">
        <v>46.56</v>
      </c>
      <c r="T1050">
        <v>45.75</v>
      </c>
      <c r="U1050">
        <v>45.81</v>
      </c>
      <c r="V1050">
        <v>121500</v>
      </c>
      <c r="W1050">
        <v>31.84</v>
      </c>
    </row>
    <row r="1051" spans="1:23" x14ac:dyDescent="0.3">
      <c r="A1051" s="5">
        <v>34219</v>
      </c>
      <c r="B1051">
        <v>75.75</v>
      </c>
      <c r="C1051">
        <v>78.25</v>
      </c>
      <c r="D1051">
        <v>73.25</v>
      </c>
      <c r="E1051">
        <v>78</v>
      </c>
      <c r="F1051">
        <v>44958400</v>
      </c>
      <c r="G1051">
        <v>1.81</v>
      </c>
      <c r="I1051" s="5">
        <v>34219</v>
      </c>
      <c r="J1051">
        <v>26</v>
      </c>
      <c r="K1051">
        <v>27</v>
      </c>
      <c r="L1051">
        <v>25.37</v>
      </c>
      <c r="M1051">
        <v>26.25</v>
      </c>
      <c r="N1051">
        <v>5847200</v>
      </c>
      <c r="O1051">
        <v>6.2</v>
      </c>
      <c r="Q1051" s="5">
        <v>34219</v>
      </c>
      <c r="R1051">
        <v>46.38</v>
      </c>
      <c r="S1051">
        <v>46.44</v>
      </c>
      <c r="T1051">
        <v>45.59</v>
      </c>
      <c r="U1051">
        <v>46.41</v>
      </c>
      <c r="V1051">
        <v>203000</v>
      </c>
      <c r="W1051">
        <v>32.06</v>
      </c>
    </row>
    <row r="1052" spans="1:23" x14ac:dyDescent="0.3">
      <c r="A1052" s="5">
        <v>34211</v>
      </c>
      <c r="B1052">
        <v>72.5</v>
      </c>
      <c r="C1052">
        <v>78.5</v>
      </c>
      <c r="D1052">
        <v>71.75</v>
      </c>
      <c r="E1052">
        <v>75.75</v>
      </c>
      <c r="F1052">
        <v>63073200</v>
      </c>
      <c r="G1052">
        <v>1.76</v>
      </c>
      <c r="I1052" s="5">
        <v>34211</v>
      </c>
      <c r="J1052">
        <v>26.5</v>
      </c>
      <c r="K1052">
        <v>26.75</v>
      </c>
      <c r="L1052">
        <v>25.25</v>
      </c>
      <c r="M1052">
        <v>25.75</v>
      </c>
      <c r="N1052">
        <v>7666500</v>
      </c>
      <c r="O1052">
        <v>6.08</v>
      </c>
      <c r="Q1052" s="5">
        <v>34211</v>
      </c>
      <c r="R1052">
        <v>46.28</v>
      </c>
      <c r="S1052">
        <v>46.59</v>
      </c>
      <c r="T1052">
        <v>46.25</v>
      </c>
      <c r="U1052">
        <v>46.38</v>
      </c>
      <c r="V1052">
        <v>297800</v>
      </c>
      <c r="W1052">
        <v>32.04</v>
      </c>
    </row>
    <row r="1053" spans="1:23" x14ac:dyDescent="0.3">
      <c r="A1053" s="5">
        <v>34204</v>
      </c>
      <c r="B1053">
        <v>75.5</v>
      </c>
      <c r="C1053">
        <v>78.25</v>
      </c>
      <c r="D1053">
        <v>71.25</v>
      </c>
      <c r="E1053">
        <v>71.87</v>
      </c>
      <c r="F1053">
        <v>74341700</v>
      </c>
      <c r="G1053">
        <v>1.67</v>
      </c>
      <c r="I1053" s="5">
        <v>34204</v>
      </c>
      <c r="J1053">
        <v>28</v>
      </c>
      <c r="K1053">
        <v>28.75</v>
      </c>
      <c r="L1053">
        <v>26.25</v>
      </c>
      <c r="M1053">
        <v>26.5</v>
      </c>
      <c r="N1053">
        <v>5014700</v>
      </c>
      <c r="O1053">
        <v>6.26</v>
      </c>
      <c r="Q1053" s="5">
        <v>34204</v>
      </c>
      <c r="R1053">
        <v>45.63</v>
      </c>
      <c r="S1053">
        <v>46.53</v>
      </c>
      <c r="T1053">
        <v>45.63</v>
      </c>
      <c r="U1053">
        <v>46.25</v>
      </c>
      <c r="V1053">
        <v>135400</v>
      </c>
      <c r="W1053">
        <v>31.95</v>
      </c>
    </row>
    <row r="1054" spans="1:23" x14ac:dyDescent="0.3">
      <c r="A1054" s="5">
        <v>34197</v>
      </c>
      <c r="B1054">
        <v>75.75</v>
      </c>
      <c r="C1054">
        <v>79.25</v>
      </c>
      <c r="D1054">
        <v>73.25</v>
      </c>
      <c r="E1054">
        <v>76.25</v>
      </c>
      <c r="F1054">
        <v>77432300</v>
      </c>
      <c r="G1054">
        <v>1.77</v>
      </c>
      <c r="I1054" s="5">
        <v>34197</v>
      </c>
      <c r="J1054">
        <v>27.5</v>
      </c>
      <c r="K1054">
        <v>29.75</v>
      </c>
      <c r="L1054">
        <v>27</v>
      </c>
      <c r="M1054">
        <v>28</v>
      </c>
      <c r="N1054">
        <v>4664700</v>
      </c>
      <c r="O1054">
        <v>6.61</v>
      </c>
      <c r="Q1054" s="5">
        <v>34197</v>
      </c>
      <c r="R1054">
        <v>45.16</v>
      </c>
      <c r="S1054">
        <v>45.88</v>
      </c>
      <c r="T1054">
        <v>45.16</v>
      </c>
      <c r="U1054">
        <v>45.81</v>
      </c>
      <c r="V1054">
        <v>226900</v>
      </c>
      <c r="W1054">
        <v>31.65</v>
      </c>
    </row>
    <row r="1055" spans="1:23" x14ac:dyDescent="0.3">
      <c r="A1055" s="5">
        <v>34190</v>
      </c>
      <c r="B1055">
        <v>73.25</v>
      </c>
      <c r="C1055">
        <v>75.75</v>
      </c>
      <c r="D1055">
        <v>70.37</v>
      </c>
      <c r="E1055">
        <v>75.25</v>
      </c>
      <c r="F1055">
        <v>99629400</v>
      </c>
      <c r="G1055">
        <v>1.74</v>
      </c>
      <c r="I1055" s="5">
        <v>34190</v>
      </c>
      <c r="J1055">
        <v>29.25</v>
      </c>
      <c r="K1055">
        <v>30.25</v>
      </c>
      <c r="L1055">
        <v>26</v>
      </c>
      <c r="M1055">
        <v>27.37</v>
      </c>
      <c r="N1055">
        <v>6855200</v>
      </c>
      <c r="O1055">
        <v>6.44</v>
      </c>
      <c r="Q1055" s="5">
        <v>34190</v>
      </c>
      <c r="R1055">
        <v>45.09</v>
      </c>
      <c r="S1055">
        <v>45.34</v>
      </c>
      <c r="T1055">
        <v>44.91</v>
      </c>
      <c r="U1055">
        <v>45.13</v>
      </c>
      <c r="V1055">
        <v>476500</v>
      </c>
      <c r="W1055">
        <v>31.18</v>
      </c>
    </row>
    <row r="1056" spans="1:23" x14ac:dyDescent="0.3">
      <c r="A1056" s="5">
        <v>34183</v>
      </c>
      <c r="B1056">
        <v>74.75</v>
      </c>
      <c r="C1056">
        <v>75.87</v>
      </c>
      <c r="D1056">
        <v>71.75</v>
      </c>
      <c r="E1056">
        <v>73.25</v>
      </c>
      <c r="F1056">
        <v>93486000</v>
      </c>
      <c r="G1056">
        <v>1.7</v>
      </c>
      <c r="I1056" s="5">
        <v>34183</v>
      </c>
      <c r="J1056">
        <v>28.25</v>
      </c>
      <c r="K1056">
        <v>30.75</v>
      </c>
      <c r="L1056">
        <v>28</v>
      </c>
      <c r="M1056">
        <v>29.25</v>
      </c>
      <c r="N1056">
        <v>6949800</v>
      </c>
      <c r="O1056">
        <v>6.88</v>
      </c>
      <c r="Q1056" s="5">
        <v>34183</v>
      </c>
      <c r="R1056">
        <v>44.91</v>
      </c>
      <c r="S1056">
        <v>45.19</v>
      </c>
      <c r="T1056">
        <v>44.84</v>
      </c>
      <c r="U1056">
        <v>44.97</v>
      </c>
      <c r="V1056">
        <v>199200</v>
      </c>
      <c r="W1056">
        <v>31.07</v>
      </c>
    </row>
    <row r="1057" spans="1:23" x14ac:dyDescent="0.3">
      <c r="A1057" s="5">
        <v>34176</v>
      </c>
      <c r="B1057">
        <v>78.25</v>
      </c>
      <c r="C1057">
        <v>80.75</v>
      </c>
      <c r="D1057">
        <v>72</v>
      </c>
      <c r="E1057">
        <v>74</v>
      </c>
      <c r="F1057">
        <v>135190400</v>
      </c>
      <c r="G1057">
        <v>1.72</v>
      </c>
      <c r="I1057" s="5">
        <v>34176</v>
      </c>
      <c r="J1057">
        <v>26.75</v>
      </c>
      <c r="K1057">
        <v>28.25</v>
      </c>
      <c r="L1057">
        <v>26</v>
      </c>
      <c r="M1057">
        <v>27.75</v>
      </c>
      <c r="N1057">
        <v>5576200</v>
      </c>
      <c r="O1057">
        <v>6.53</v>
      </c>
      <c r="Q1057" s="5">
        <v>34176</v>
      </c>
      <c r="R1057">
        <v>44.84</v>
      </c>
      <c r="S1057">
        <v>45.22</v>
      </c>
      <c r="T1057">
        <v>44.78</v>
      </c>
      <c r="U1057">
        <v>44.84</v>
      </c>
      <c r="V1057">
        <v>130200</v>
      </c>
      <c r="W1057">
        <v>30.98</v>
      </c>
    </row>
    <row r="1058" spans="1:23" x14ac:dyDescent="0.3">
      <c r="A1058" s="5">
        <v>34169</v>
      </c>
      <c r="B1058">
        <v>79.5</v>
      </c>
      <c r="C1058">
        <v>81.75</v>
      </c>
      <c r="D1058">
        <v>76.75</v>
      </c>
      <c r="E1058">
        <v>77.62</v>
      </c>
      <c r="F1058">
        <v>123319000</v>
      </c>
      <c r="G1058">
        <v>1.8</v>
      </c>
      <c r="I1058" s="5">
        <v>34169</v>
      </c>
      <c r="J1058">
        <v>28</v>
      </c>
      <c r="K1058">
        <v>28.75</v>
      </c>
      <c r="L1058">
        <v>25.5</v>
      </c>
      <c r="M1058">
        <v>26.25</v>
      </c>
      <c r="N1058">
        <v>16006800</v>
      </c>
      <c r="O1058">
        <v>6.17</v>
      </c>
      <c r="Q1058" s="5">
        <v>34169</v>
      </c>
      <c r="R1058">
        <v>44.75</v>
      </c>
      <c r="S1058">
        <v>44.84</v>
      </c>
      <c r="T1058">
        <v>44.47</v>
      </c>
      <c r="U1058">
        <v>44.72</v>
      </c>
      <c r="V1058">
        <v>263600</v>
      </c>
      <c r="W1058">
        <v>30.9</v>
      </c>
    </row>
    <row r="1059" spans="1:23" x14ac:dyDescent="0.3">
      <c r="A1059" s="5">
        <v>34162</v>
      </c>
      <c r="B1059">
        <v>84.75</v>
      </c>
      <c r="C1059">
        <v>85.5</v>
      </c>
      <c r="D1059">
        <v>80.75</v>
      </c>
      <c r="E1059">
        <v>81.12</v>
      </c>
      <c r="F1059">
        <v>45431600</v>
      </c>
      <c r="G1059">
        <v>1.88</v>
      </c>
      <c r="I1059" s="5">
        <v>34162</v>
      </c>
      <c r="J1059">
        <v>36.75</v>
      </c>
      <c r="K1059">
        <v>38.75</v>
      </c>
      <c r="L1059">
        <v>26.5</v>
      </c>
      <c r="M1059">
        <v>27.5</v>
      </c>
      <c r="N1059">
        <v>21703700</v>
      </c>
      <c r="O1059">
        <v>6.47</v>
      </c>
      <c r="Q1059" s="5">
        <v>34162</v>
      </c>
      <c r="R1059">
        <v>44.91</v>
      </c>
      <c r="S1059">
        <v>45.19</v>
      </c>
      <c r="T1059">
        <v>44.66</v>
      </c>
      <c r="U1059">
        <v>44.75</v>
      </c>
      <c r="V1059">
        <v>408100</v>
      </c>
      <c r="W1059">
        <v>30.92</v>
      </c>
    </row>
    <row r="1060" spans="1:23" x14ac:dyDescent="0.3">
      <c r="A1060" s="5">
        <v>34156</v>
      </c>
      <c r="B1060">
        <v>86.75</v>
      </c>
      <c r="C1060">
        <v>87.75</v>
      </c>
      <c r="D1060">
        <v>81.25</v>
      </c>
      <c r="E1060">
        <v>84.62</v>
      </c>
      <c r="F1060">
        <v>87599200</v>
      </c>
      <c r="G1060">
        <v>1.96</v>
      </c>
      <c r="I1060" s="5">
        <v>34156</v>
      </c>
      <c r="J1060">
        <v>38.25</v>
      </c>
      <c r="K1060">
        <v>39</v>
      </c>
      <c r="L1060">
        <v>36.25</v>
      </c>
      <c r="M1060">
        <v>36.75</v>
      </c>
      <c r="N1060">
        <v>6063100</v>
      </c>
      <c r="O1060">
        <v>8.64</v>
      </c>
      <c r="Q1060" s="5">
        <v>34156</v>
      </c>
      <c r="R1060">
        <v>44.63</v>
      </c>
      <c r="S1060">
        <v>44.97</v>
      </c>
      <c r="T1060">
        <v>44.16</v>
      </c>
      <c r="U1060">
        <v>44.97</v>
      </c>
      <c r="V1060">
        <v>304100</v>
      </c>
      <c r="W1060">
        <v>31.07</v>
      </c>
    </row>
    <row r="1061" spans="1:23" x14ac:dyDescent="0.3">
      <c r="A1061" s="5">
        <v>34148</v>
      </c>
      <c r="B1061">
        <v>88.75</v>
      </c>
      <c r="C1061">
        <v>91.75</v>
      </c>
      <c r="D1061">
        <v>86.5</v>
      </c>
      <c r="E1061">
        <v>87.25</v>
      </c>
      <c r="F1061">
        <v>46864000</v>
      </c>
      <c r="G1061">
        <v>2.02</v>
      </c>
      <c r="I1061" s="5">
        <v>34148</v>
      </c>
      <c r="J1061">
        <v>40.5</v>
      </c>
      <c r="K1061">
        <v>40.5</v>
      </c>
      <c r="L1061">
        <v>37.75</v>
      </c>
      <c r="M1061">
        <v>38.5</v>
      </c>
      <c r="N1061">
        <v>8999500</v>
      </c>
      <c r="O1061">
        <v>9.0500000000000007</v>
      </c>
      <c r="Q1061" s="5">
        <v>34148</v>
      </c>
      <c r="R1061">
        <v>45</v>
      </c>
      <c r="S1061">
        <v>45.28</v>
      </c>
      <c r="T1061">
        <v>44.53</v>
      </c>
      <c r="U1061">
        <v>44.69</v>
      </c>
      <c r="V1061">
        <v>395200</v>
      </c>
      <c r="W1061">
        <v>30.88</v>
      </c>
    </row>
    <row r="1062" spans="1:23" x14ac:dyDescent="0.3">
      <c r="A1062" s="5">
        <v>34141</v>
      </c>
      <c r="B1062">
        <v>88.75</v>
      </c>
      <c r="C1062">
        <v>89.75</v>
      </c>
      <c r="D1062">
        <v>86.75</v>
      </c>
      <c r="E1062">
        <v>88.5</v>
      </c>
      <c r="F1062">
        <v>44712300</v>
      </c>
      <c r="G1062">
        <v>2.0499999999999998</v>
      </c>
      <c r="I1062" s="5">
        <v>34141</v>
      </c>
      <c r="J1062">
        <v>40.5</v>
      </c>
      <c r="K1062">
        <v>42</v>
      </c>
      <c r="L1062">
        <v>39.5</v>
      </c>
      <c r="M1062">
        <v>40</v>
      </c>
      <c r="N1062">
        <v>9087600</v>
      </c>
      <c r="O1062">
        <v>9.41</v>
      </c>
      <c r="Q1062" s="5">
        <v>34141</v>
      </c>
      <c r="R1062">
        <v>44.63</v>
      </c>
      <c r="S1062">
        <v>44.91</v>
      </c>
      <c r="T1062">
        <v>44.22</v>
      </c>
      <c r="U1062">
        <v>44.78</v>
      </c>
      <c r="V1062">
        <v>136500</v>
      </c>
      <c r="W1062">
        <v>30.94</v>
      </c>
    </row>
    <row r="1063" spans="1:23" x14ac:dyDescent="0.3">
      <c r="A1063" s="5">
        <v>34134</v>
      </c>
      <c r="B1063">
        <v>91</v>
      </c>
      <c r="C1063">
        <v>93.25</v>
      </c>
      <c r="D1063">
        <v>87</v>
      </c>
      <c r="E1063">
        <v>87.5</v>
      </c>
      <c r="F1063">
        <v>50759000</v>
      </c>
      <c r="G1063">
        <v>2.0299999999999998</v>
      </c>
      <c r="I1063" s="5">
        <v>34134</v>
      </c>
      <c r="J1063">
        <v>44</v>
      </c>
      <c r="K1063">
        <v>45.25</v>
      </c>
      <c r="L1063">
        <v>39.75</v>
      </c>
      <c r="M1063">
        <v>41</v>
      </c>
      <c r="N1063">
        <v>12667100</v>
      </c>
      <c r="O1063">
        <v>9.64</v>
      </c>
      <c r="Q1063" s="5">
        <v>34134</v>
      </c>
      <c r="R1063">
        <v>45.16</v>
      </c>
      <c r="S1063">
        <v>45.19</v>
      </c>
      <c r="T1063">
        <v>44.5</v>
      </c>
      <c r="U1063">
        <v>44.5</v>
      </c>
      <c r="V1063">
        <v>126600</v>
      </c>
      <c r="W1063">
        <v>30.74</v>
      </c>
    </row>
    <row r="1064" spans="1:23" x14ac:dyDescent="0.3">
      <c r="A1064" s="5">
        <v>34127</v>
      </c>
      <c r="B1064">
        <v>94.25</v>
      </c>
      <c r="C1064">
        <v>95.75</v>
      </c>
      <c r="D1064">
        <v>89</v>
      </c>
      <c r="E1064">
        <v>89.37</v>
      </c>
      <c r="F1064">
        <v>57491800</v>
      </c>
      <c r="G1064">
        <v>2.0699999999999998</v>
      </c>
      <c r="I1064" s="5">
        <v>34127</v>
      </c>
      <c r="J1064">
        <v>54.5</v>
      </c>
      <c r="K1064">
        <v>54.75</v>
      </c>
      <c r="L1064">
        <v>42.75</v>
      </c>
      <c r="M1064">
        <v>43.75</v>
      </c>
      <c r="N1064">
        <v>21993900</v>
      </c>
      <c r="O1064">
        <v>10.29</v>
      </c>
      <c r="Q1064" s="5">
        <v>34127</v>
      </c>
      <c r="R1064">
        <v>45.38</v>
      </c>
      <c r="S1064">
        <v>45.38</v>
      </c>
      <c r="T1064">
        <v>44.72</v>
      </c>
      <c r="U1064">
        <v>45.09</v>
      </c>
      <c r="V1064">
        <v>186900</v>
      </c>
      <c r="W1064">
        <v>30.96</v>
      </c>
    </row>
    <row r="1065" spans="1:23" x14ac:dyDescent="0.3">
      <c r="A1065" s="5">
        <v>34121</v>
      </c>
      <c r="B1065">
        <v>93</v>
      </c>
      <c r="C1065">
        <v>98</v>
      </c>
      <c r="D1065">
        <v>92.75</v>
      </c>
      <c r="E1065">
        <v>94</v>
      </c>
      <c r="F1065">
        <v>75096800</v>
      </c>
      <c r="G1065">
        <v>2.1800000000000002</v>
      </c>
      <c r="I1065" s="5">
        <v>34121</v>
      </c>
      <c r="J1065">
        <v>56.5</v>
      </c>
      <c r="K1065">
        <v>58.25</v>
      </c>
      <c r="L1065">
        <v>54.5</v>
      </c>
      <c r="M1065">
        <v>54.88</v>
      </c>
      <c r="N1065">
        <v>6312500</v>
      </c>
      <c r="O1065">
        <v>12.91</v>
      </c>
      <c r="Q1065" s="5">
        <v>34121</v>
      </c>
      <c r="R1065">
        <v>45.38</v>
      </c>
      <c r="S1065">
        <v>45.81</v>
      </c>
      <c r="T1065">
        <v>45.09</v>
      </c>
      <c r="U1065">
        <v>45.28</v>
      </c>
      <c r="V1065">
        <v>25500</v>
      </c>
      <c r="W1065">
        <v>31.09</v>
      </c>
    </row>
    <row r="1066" spans="1:23" x14ac:dyDescent="0.3">
      <c r="A1066" s="5">
        <v>34113</v>
      </c>
      <c r="B1066">
        <v>92.25</v>
      </c>
      <c r="C1066">
        <v>95.5</v>
      </c>
      <c r="D1066">
        <v>90</v>
      </c>
      <c r="E1066">
        <v>92.62</v>
      </c>
      <c r="F1066">
        <v>63728600</v>
      </c>
      <c r="G1066">
        <v>2.15</v>
      </c>
      <c r="I1066" s="5">
        <v>34113</v>
      </c>
      <c r="J1066">
        <v>56.75</v>
      </c>
      <c r="K1066">
        <v>58.75</v>
      </c>
      <c r="L1066">
        <v>55.38</v>
      </c>
      <c r="M1066">
        <v>56.63</v>
      </c>
      <c r="N1066">
        <v>5962700</v>
      </c>
      <c r="O1066">
        <v>13.32</v>
      </c>
      <c r="Q1066" s="5">
        <v>34113</v>
      </c>
      <c r="R1066">
        <v>44.84</v>
      </c>
      <c r="S1066">
        <v>45.66</v>
      </c>
      <c r="T1066">
        <v>44.84</v>
      </c>
      <c r="U1066">
        <v>45.22</v>
      </c>
      <c r="V1066">
        <v>91500</v>
      </c>
      <c r="W1066">
        <v>31.05</v>
      </c>
    </row>
    <row r="1067" spans="1:23" x14ac:dyDescent="0.3">
      <c r="A1067" s="5">
        <v>34106</v>
      </c>
      <c r="B1067">
        <v>85.75</v>
      </c>
      <c r="C1067">
        <v>95.25</v>
      </c>
      <c r="D1067">
        <v>85.25</v>
      </c>
      <c r="E1067">
        <v>92.5</v>
      </c>
      <c r="F1067">
        <v>103744600</v>
      </c>
      <c r="G1067">
        <v>2.14</v>
      </c>
      <c r="I1067" s="5">
        <v>34106</v>
      </c>
      <c r="J1067">
        <v>55.5</v>
      </c>
      <c r="K1067">
        <v>59.13</v>
      </c>
      <c r="L1067">
        <v>54.5</v>
      </c>
      <c r="M1067">
        <v>57.5</v>
      </c>
      <c r="N1067">
        <v>6042500</v>
      </c>
      <c r="O1067">
        <v>13.49</v>
      </c>
      <c r="Q1067" s="5">
        <v>34106</v>
      </c>
      <c r="R1067">
        <v>44.13</v>
      </c>
      <c r="S1067">
        <v>45.25</v>
      </c>
      <c r="T1067">
        <v>43.84</v>
      </c>
      <c r="U1067">
        <v>44.75</v>
      </c>
      <c r="V1067">
        <v>101800</v>
      </c>
      <c r="W1067">
        <v>30.72</v>
      </c>
    </row>
    <row r="1068" spans="1:23" x14ac:dyDescent="0.3">
      <c r="A1068" s="5">
        <v>34099</v>
      </c>
      <c r="B1068">
        <v>88.5</v>
      </c>
      <c r="C1068">
        <v>90</v>
      </c>
      <c r="D1068">
        <v>84.5</v>
      </c>
      <c r="E1068">
        <v>85.5</v>
      </c>
      <c r="F1068">
        <v>49681900</v>
      </c>
      <c r="G1068">
        <v>1.98</v>
      </c>
      <c r="I1068" s="5">
        <v>34099</v>
      </c>
      <c r="J1068">
        <v>55</v>
      </c>
      <c r="K1068">
        <v>56</v>
      </c>
      <c r="L1068">
        <v>53</v>
      </c>
      <c r="M1068">
        <v>55.5</v>
      </c>
      <c r="N1068">
        <v>6305300</v>
      </c>
      <c r="O1068">
        <v>13.02</v>
      </c>
      <c r="Q1068" s="5">
        <v>34099</v>
      </c>
      <c r="R1068">
        <v>44.41</v>
      </c>
      <c r="S1068">
        <v>44.69</v>
      </c>
      <c r="T1068">
        <v>43.97</v>
      </c>
      <c r="U1068">
        <v>44</v>
      </c>
      <c r="V1068">
        <v>76000</v>
      </c>
      <c r="W1068">
        <v>30.21</v>
      </c>
    </row>
    <row r="1069" spans="1:23" x14ac:dyDescent="0.3">
      <c r="A1069" s="5">
        <v>34092</v>
      </c>
      <c r="B1069">
        <v>85.5</v>
      </c>
      <c r="C1069">
        <v>90</v>
      </c>
      <c r="D1069">
        <v>85</v>
      </c>
      <c r="E1069">
        <v>87</v>
      </c>
      <c r="F1069">
        <v>43734400</v>
      </c>
      <c r="G1069">
        <v>2.02</v>
      </c>
      <c r="I1069" s="5">
        <v>34092</v>
      </c>
      <c r="J1069">
        <v>51.25</v>
      </c>
      <c r="K1069">
        <v>55.5</v>
      </c>
      <c r="L1069">
        <v>51</v>
      </c>
      <c r="M1069">
        <v>54.75</v>
      </c>
      <c r="N1069">
        <v>4593600</v>
      </c>
      <c r="O1069">
        <v>12.85</v>
      </c>
      <c r="Q1069" s="5">
        <v>34092</v>
      </c>
      <c r="R1069">
        <v>44.09</v>
      </c>
      <c r="S1069">
        <v>44.75</v>
      </c>
      <c r="T1069">
        <v>43.91</v>
      </c>
      <c r="U1069">
        <v>44.34</v>
      </c>
      <c r="V1069">
        <v>92200</v>
      </c>
      <c r="W1069">
        <v>30.44</v>
      </c>
    </row>
    <row r="1070" spans="1:23" x14ac:dyDescent="0.3">
      <c r="A1070" s="5">
        <v>34085</v>
      </c>
      <c r="B1070">
        <v>81.5</v>
      </c>
      <c r="C1070">
        <v>86.75</v>
      </c>
      <c r="D1070">
        <v>79.75</v>
      </c>
      <c r="E1070">
        <v>85.5</v>
      </c>
      <c r="F1070">
        <v>55088600</v>
      </c>
      <c r="G1070">
        <v>1.98</v>
      </c>
      <c r="I1070" s="5">
        <v>34085</v>
      </c>
      <c r="J1070">
        <v>49.25</v>
      </c>
      <c r="K1070">
        <v>52.5</v>
      </c>
      <c r="L1070">
        <v>48.5</v>
      </c>
      <c r="M1070">
        <v>51.25</v>
      </c>
      <c r="N1070">
        <v>4374500</v>
      </c>
      <c r="O1070">
        <v>12.03</v>
      </c>
      <c r="Q1070" s="5">
        <v>34085</v>
      </c>
      <c r="R1070">
        <v>43.78</v>
      </c>
      <c r="S1070">
        <v>44.28</v>
      </c>
      <c r="T1070">
        <v>43.28</v>
      </c>
      <c r="U1070">
        <v>44.03</v>
      </c>
      <c r="V1070">
        <v>95700</v>
      </c>
      <c r="W1070">
        <v>30.23</v>
      </c>
    </row>
    <row r="1071" spans="1:23" x14ac:dyDescent="0.3">
      <c r="A1071" s="5">
        <v>34078</v>
      </c>
      <c r="B1071">
        <v>87</v>
      </c>
      <c r="C1071">
        <v>87.5</v>
      </c>
      <c r="D1071">
        <v>80.75</v>
      </c>
      <c r="E1071">
        <v>81.37</v>
      </c>
      <c r="F1071">
        <v>70675800</v>
      </c>
      <c r="G1071">
        <v>1.89</v>
      </c>
      <c r="I1071" s="5">
        <v>34078</v>
      </c>
      <c r="J1071">
        <v>48.5</v>
      </c>
      <c r="K1071">
        <v>50.75</v>
      </c>
      <c r="L1071">
        <v>48.25</v>
      </c>
      <c r="M1071">
        <v>49.25</v>
      </c>
      <c r="N1071">
        <v>6904600</v>
      </c>
      <c r="O1071">
        <v>11.56</v>
      </c>
      <c r="Q1071" s="5">
        <v>34078</v>
      </c>
      <c r="R1071">
        <v>44.94</v>
      </c>
      <c r="S1071">
        <v>45.06</v>
      </c>
      <c r="T1071">
        <v>43.69</v>
      </c>
      <c r="U1071">
        <v>43.75</v>
      </c>
      <c r="V1071">
        <v>141600</v>
      </c>
      <c r="W1071">
        <v>30.04</v>
      </c>
    </row>
    <row r="1072" spans="1:23" x14ac:dyDescent="0.3">
      <c r="A1072" s="5">
        <v>34071</v>
      </c>
      <c r="B1072">
        <v>88.75</v>
      </c>
      <c r="C1072">
        <v>92.25</v>
      </c>
      <c r="D1072">
        <v>85.5</v>
      </c>
      <c r="E1072">
        <v>87</v>
      </c>
      <c r="F1072">
        <v>59931500</v>
      </c>
      <c r="G1072">
        <v>2.02</v>
      </c>
      <c r="I1072" s="5">
        <v>34071</v>
      </c>
      <c r="J1072">
        <v>49.5</v>
      </c>
      <c r="K1072">
        <v>51.25</v>
      </c>
      <c r="L1072">
        <v>46.75</v>
      </c>
      <c r="M1072">
        <v>48.13</v>
      </c>
      <c r="N1072">
        <v>9532100</v>
      </c>
      <c r="O1072">
        <v>11.29</v>
      </c>
      <c r="Q1072" s="5">
        <v>34071</v>
      </c>
      <c r="R1072">
        <v>44.72</v>
      </c>
      <c r="S1072">
        <v>45.16</v>
      </c>
      <c r="T1072">
        <v>44.66</v>
      </c>
      <c r="U1072">
        <v>44.94</v>
      </c>
      <c r="V1072">
        <v>162100</v>
      </c>
      <c r="W1072">
        <v>30.85</v>
      </c>
    </row>
    <row r="1073" spans="1:23" x14ac:dyDescent="0.3">
      <c r="A1073" s="5">
        <v>34064</v>
      </c>
      <c r="B1073">
        <v>88.75</v>
      </c>
      <c r="C1073">
        <v>93</v>
      </c>
      <c r="D1073">
        <v>88</v>
      </c>
      <c r="E1073">
        <v>89</v>
      </c>
      <c r="F1073">
        <v>49122400</v>
      </c>
      <c r="G1073">
        <v>2.06</v>
      </c>
      <c r="I1073" s="5">
        <v>34064</v>
      </c>
      <c r="J1073">
        <v>50</v>
      </c>
      <c r="K1073">
        <v>50.75</v>
      </c>
      <c r="L1073">
        <v>48.5</v>
      </c>
      <c r="M1073">
        <v>49.75</v>
      </c>
      <c r="N1073">
        <v>5758900</v>
      </c>
      <c r="O1073">
        <v>11.68</v>
      </c>
      <c r="Q1073" s="5">
        <v>34064</v>
      </c>
      <c r="R1073">
        <v>44.44</v>
      </c>
      <c r="S1073">
        <v>44.53</v>
      </c>
      <c r="T1073">
        <v>44.06</v>
      </c>
      <c r="U1073">
        <v>44.28</v>
      </c>
      <c r="V1073">
        <v>127600</v>
      </c>
      <c r="W1073">
        <v>30.4</v>
      </c>
    </row>
    <row r="1074" spans="1:23" x14ac:dyDescent="0.3">
      <c r="A1074" s="5">
        <v>34057</v>
      </c>
      <c r="B1074">
        <v>86.75</v>
      </c>
      <c r="C1074">
        <v>94.75</v>
      </c>
      <c r="D1074">
        <v>86.75</v>
      </c>
      <c r="E1074">
        <v>89.75</v>
      </c>
      <c r="F1074">
        <v>108472900</v>
      </c>
      <c r="G1074">
        <v>2.08</v>
      </c>
      <c r="I1074" s="5">
        <v>34057</v>
      </c>
      <c r="J1074">
        <v>52.25</v>
      </c>
      <c r="K1074">
        <v>52.75</v>
      </c>
      <c r="L1074">
        <v>49.5</v>
      </c>
      <c r="M1074">
        <v>50.13</v>
      </c>
      <c r="N1074">
        <v>7946800</v>
      </c>
      <c r="O1074">
        <v>11.76</v>
      </c>
      <c r="Q1074" s="5">
        <v>34057</v>
      </c>
      <c r="R1074">
        <v>44.94</v>
      </c>
      <c r="S1074">
        <v>45.47</v>
      </c>
      <c r="T1074">
        <v>44.09</v>
      </c>
      <c r="U1074">
        <v>44.09</v>
      </c>
      <c r="V1074">
        <v>88700</v>
      </c>
      <c r="W1074">
        <v>30.27</v>
      </c>
    </row>
    <row r="1075" spans="1:23" x14ac:dyDescent="0.3">
      <c r="A1075" s="5">
        <v>34050</v>
      </c>
      <c r="B1075">
        <v>83.25</v>
      </c>
      <c r="C1075">
        <v>88.25</v>
      </c>
      <c r="D1075">
        <v>82.5</v>
      </c>
      <c r="E1075">
        <v>86.62</v>
      </c>
      <c r="F1075">
        <v>38256600</v>
      </c>
      <c r="G1075">
        <v>2.0099999999999998</v>
      </c>
      <c r="I1075" s="5">
        <v>34050</v>
      </c>
      <c r="J1075">
        <v>53.5</v>
      </c>
      <c r="K1075">
        <v>54.75</v>
      </c>
      <c r="L1075">
        <v>52.5</v>
      </c>
      <c r="M1075">
        <v>53.25</v>
      </c>
      <c r="N1075">
        <v>5253600</v>
      </c>
      <c r="O1075">
        <v>12.5</v>
      </c>
      <c r="Q1075" s="5">
        <v>34050</v>
      </c>
      <c r="R1075">
        <v>44.59</v>
      </c>
      <c r="S1075">
        <v>45.25</v>
      </c>
      <c r="T1075">
        <v>44.56</v>
      </c>
      <c r="U1075">
        <v>44.91</v>
      </c>
      <c r="V1075">
        <v>97400</v>
      </c>
      <c r="W1075">
        <v>30.83</v>
      </c>
    </row>
    <row r="1076" spans="1:23" x14ac:dyDescent="0.3">
      <c r="A1076" s="5">
        <v>34043</v>
      </c>
      <c r="B1076">
        <v>89.25</v>
      </c>
      <c r="C1076">
        <v>89.25</v>
      </c>
      <c r="D1076">
        <v>84</v>
      </c>
      <c r="E1076">
        <v>84.25</v>
      </c>
      <c r="F1076">
        <v>38227800</v>
      </c>
      <c r="G1076">
        <v>1.95</v>
      </c>
      <c r="I1076" s="5">
        <v>34043</v>
      </c>
      <c r="J1076">
        <v>56</v>
      </c>
      <c r="K1076">
        <v>57.75</v>
      </c>
      <c r="L1076">
        <v>53.5</v>
      </c>
      <c r="M1076">
        <v>53.75</v>
      </c>
      <c r="N1076">
        <v>4824800</v>
      </c>
      <c r="O1076">
        <v>12.61</v>
      </c>
      <c r="Q1076" s="5">
        <v>34043</v>
      </c>
      <c r="R1076">
        <v>45.06</v>
      </c>
      <c r="S1076">
        <v>45.5</v>
      </c>
      <c r="T1076">
        <v>44.97</v>
      </c>
      <c r="U1076">
        <v>45.03</v>
      </c>
      <c r="V1076">
        <v>97900</v>
      </c>
      <c r="W1076">
        <v>30.92</v>
      </c>
    </row>
    <row r="1077" spans="1:23" x14ac:dyDescent="0.3">
      <c r="A1077" s="5">
        <v>34036</v>
      </c>
      <c r="B1077">
        <v>82.62</v>
      </c>
      <c r="C1077">
        <v>89.25</v>
      </c>
      <c r="D1077">
        <v>82</v>
      </c>
      <c r="E1077">
        <v>89</v>
      </c>
      <c r="F1077">
        <v>49457200</v>
      </c>
      <c r="G1077">
        <v>2.06</v>
      </c>
      <c r="I1077" s="5">
        <v>34036</v>
      </c>
      <c r="J1077">
        <v>55</v>
      </c>
      <c r="K1077">
        <v>57.5</v>
      </c>
      <c r="L1077">
        <v>55</v>
      </c>
      <c r="M1077">
        <v>56.25</v>
      </c>
      <c r="N1077">
        <v>5258300</v>
      </c>
      <c r="O1077">
        <v>13.2</v>
      </c>
      <c r="Q1077" s="5">
        <v>34036</v>
      </c>
      <c r="R1077">
        <v>44.84</v>
      </c>
      <c r="S1077">
        <v>45.84</v>
      </c>
      <c r="T1077">
        <v>44.81</v>
      </c>
      <c r="U1077">
        <v>45.09</v>
      </c>
      <c r="V1077">
        <v>225800</v>
      </c>
      <c r="W1077">
        <v>30.73</v>
      </c>
    </row>
    <row r="1078" spans="1:23" x14ac:dyDescent="0.3">
      <c r="A1078" s="5">
        <v>34029</v>
      </c>
      <c r="B1078">
        <v>83.75</v>
      </c>
      <c r="C1078">
        <v>85.5</v>
      </c>
      <c r="D1078">
        <v>81.25</v>
      </c>
      <c r="E1078">
        <v>82.75</v>
      </c>
      <c r="F1078">
        <v>39909700</v>
      </c>
      <c r="G1078">
        <v>1.92</v>
      </c>
      <c r="I1078" s="5">
        <v>34029</v>
      </c>
      <c r="J1078">
        <v>53</v>
      </c>
      <c r="K1078">
        <v>55.75</v>
      </c>
      <c r="L1078">
        <v>52.75</v>
      </c>
      <c r="M1078">
        <v>55</v>
      </c>
      <c r="N1078">
        <v>5511800</v>
      </c>
      <c r="O1078">
        <v>12.91</v>
      </c>
      <c r="Q1078" s="5">
        <v>34029</v>
      </c>
      <c r="R1078">
        <v>44.56</v>
      </c>
      <c r="S1078">
        <v>45.19</v>
      </c>
      <c r="T1078">
        <v>44.22</v>
      </c>
      <c r="U1078">
        <v>44.75</v>
      </c>
      <c r="V1078">
        <v>131700</v>
      </c>
      <c r="W1078">
        <v>30.5</v>
      </c>
    </row>
    <row r="1079" spans="1:23" x14ac:dyDescent="0.3">
      <c r="A1079" s="5">
        <v>34022</v>
      </c>
      <c r="B1079">
        <v>79.75</v>
      </c>
      <c r="C1079">
        <v>85</v>
      </c>
      <c r="D1079">
        <v>76.75</v>
      </c>
      <c r="E1079">
        <v>83.37</v>
      </c>
      <c r="F1079">
        <v>70083800</v>
      </c>
      <c r="G1079">
        <v>1.93</v>
      </c>
      <c r="I1079" s="5">
        <v>34022</v>
      </c>
      <c r="J1079">
        <v>55</v>
      </c>
      <c r="K1079">
        <v>56</v>
      </c>
      <c r="L1079">
        <v>52.13</v>
      </c>
      <c r="M1079">
        <v>53</v>
      </c>
      <c r="N1079">
        <v>7447900</v>
      </c>
      <c r="O1079">
        <v>12.44</v>
      </c>
      <c r="Q1079" s="5">
        <v>34022</v>
      </c>
      <c r="R1079">
        <v>43.69</v>
      </c>
      <c r="S1079">
        <v>44.44</v>
      </c>
      <c r="T1079">
        <v>43.47</v>
      </c>
      <c r="U1079">
        <v>44.41</v>
      </c>
      <c r="V1079">
        <v>204800</v>
      </c>
      <c r="W1079">
        <v>30.26</v>
      </c>
    </row>
    <row r="1080" spans="1:23" x14ac:dyDescent="0.3">
      <c r="A1080" s="5">
        <v>34016</v>
      </c>
      <c r="B1080">
        <v>82.87</v>
      </c>
      <c r="C1080">
        <v>83.75</v>
      </c>
      <c r="D1080">
        <v>77.25</v>
      </c>
      <c r="E1080">
        <v>79.75</v>
      </c>
      <c r="F1080">
        <v>112185600</v>
      </c>
      <c r="G1080">
        <v>1.85</v>
      </c>
      <c r="I1080" s="5">
        <v>34016</v>
      </c>
      <c r="J1080">
        <v>53.5</v>
      </c>
      <c r="K1080">
        <v>55.5</v>
      </c>
      <c r="L1080">
        <v>51.5</v>
      </c>
      <c r="M1080">
        <v>55</v>
      </c>
      <c r="N1080">
        <v>9967300</v>
      </c>
      <c r="O1080">
        <v>12.91</v>
      </c>
      <c r="Q1080" s="5">
        <v>34016</v>
      </c>
      <c r="R1080">
        <v>44.47</v>
      </c>
      <c r="S1080">
        <v>44.47</v>
      </c>
      <c r="T1080">
        <v>42.81</v>
      </c>
      <c r="U1080">
        <v>43.56</v>
      </c>
      <c r="V1080">
        <v>249600</v>
      </c>
      <c r="W1080">
        <v>29.68</v>
      </c>
    </row>
    <row r="1081" spans="1:23" x14ac:dyDescent="0.3">
      <c r="A1081" s="5">
        <v>34008</v>
      </c>
      <c r="B1081">
        <v>88.5</v>
      </c>
      <c r="C1081">
        <v>89</v>
      </c>
      <c r="D1081">
        <v>83.25</v>
      </c>
      <c r="E1081">
        <v>83.62</v>
      </c>
      <c r="F1081">
        <v>52559300</v>
      </c>
      <c r="G1081">
        <v>1.94</v>
      </c>
      <c r="I1081" s="5">
        <v>34008</v>
      </c>
      <c r="J1081">
        <v>57</v>
      </c>
      <c r="K1081">
        <v>57.5</v>
      </c>
      <c r="L1081">
        <v>53.75</v>
      </c>
      <c r="M1081">
        <v>53.88</v>
      </c>
      <c r="N1081">
        <v>8810000</v>
      </c>
      <c r="O1081">
        <v>12.64</v>
      </c>
      <c r="Q1081" s="5">
        <v>34008</v>
      </c>
      <c r="R1081">
        <v>44.97</v>
      </c>
      <c r="S1081">
        <v>45.13</v>
      </c>
      <c r="T1081">
        <v>44.53</v>
      </c>
      <c r="U1081">
        <v>44.59</v>
      </c>
      <c r="V1081">
        <v>231900</v>
      </c>
      <c r="W1081">
        <v>30.39</v>
      </c>
    </row>
    <row r="1082" spans="1:23" x14ac:dyDescent="0.3">
      <c r="A1082" s="5">
        <v>34001</v>
      </c>
      <c r="B1082">
        <v>86.25</v>
      </c>
      <c r="C1082">
        <v>90.25</v>
      </c>
      <c r="D1082">
        <v>82.25</v>
      </c>
      <c r="E1082">
        <v>89</v>
      </c>
      <c r="F1082">
        <v>97276800</v>
      </c>
      <c r="G1082">
        <v>2.06</v>
      </c>
      <c r="I1082" s="5">
        <v>34001</v>
      </c>
      <c r="J1082">
        <v>59.25</v>
      </c>
      <c r="K1082">
        <v>61.5</v>
      </c>
      <c r="L1082">
        <v>56.25</v>
      </c>
      <c r="M1082">
        <v>57.25</v>
      </c>
      <c r="N1082">
        <v>9036300</v>
      </c>
      <c r="O1082">
        <v>13.41</v>
      </c>
      <c r="Q1082" s="5">
        <v>34001</v>
      </c>
      <c r="R1082">
        <v>43.97</v>
      </c>
      <c r="S1082">
        <v>45.09</v>
      </c>
      <c r="T1082">
        <v>43.97</v>
      </c>
      <c r="U1082">
        <v>44.97</v>
      </c>
      <c r="V1082">
        <v>446900</v>
      </c>
      <c r="W1082">
        <v>30.65</v>
      </c>
    </row>
    <row r="1083" spans="1:23" x14ac:dyDescent="0.3">
      <c r="A1083" s="5">
        <v>33994</v>
      </c>
      <c r="B1083">
        <v>89.25</v>
      </c>
      <c r="C1083">
        <v>90.25</v>
      </c>
      <c r="D1083">
        <v>84.75</v>
      </c>
      <c r="E1083">
        <v>86.5</v>
      </c>
      <c r="F1083">
        <v>54520300</v>
      </c>
      <c r="G1083">
        <v>2.0099999999999998</v>
      </c>
      <c r="I1083" s="5">
        <v>33994</v>
      </c>
      <c r="J1083">
        <v>59.25</v>
      </c>
      <c r="K1083">
        <v>62</v>
      </c>
      <c r="L1083">
        <v>58.75</v>
      </c>
      <c r="M1083">
        <v>59.5</v>
      </c>
      <c r="N1083">
        <v>8327300</v>
      </c>
      <c r="O1083">
        <v>13.93</v>
      </c>
      <c r="Q1083" s="5">
        <v>33998</v>
      </c>
      <c r="R1083">
        <v>43.97</v>
      </c>
      <c r="S1083">
        <v>43.97</v>
      </c>
      <c r="T1083">
        <v>43.75</v>
      </c>
      <c r="U1083">
        <v>43.94</v>
      </c>
      <c r="V1083">
        <v>1003200</v>
      </c>
      <c r="W1083">
        <v>29.94</v>
      </c>
    </row>
    <row r="1084" spans="1:23" x14ac:dyDescent="0.3">
      <c r="A1084" s="5">
        <v>33987</v>
      </c>
      <c r="B1084">
        <v>89.5</v>
      </c>
      <c r="C1084">
        <v>90.25</v>
      </c>
      <c r="D1084">
        <v>86.75</v>
      </c>
      <c r="E1084">
        <v>89.37</v>
      </c>
      <c r="F1084">
        <v>54798000</v>
      </c>
      <c r="G1084">
        <v>2.0699999999999998</v>
      </c>
      <c r="I1084" s="5">
        <v>33987</v>
      </c>
      <c r="J1084">
        <v>59.5</v>
      </c>
      <c r="K1084">
        <v>60.5</v>
      </c>
      <c r="L1084">
        <v>58</v>
      </c>
      <c r="M1084">
        <v>59.5</v>
      </c>
      <c r="N1084">
        <v>7855400</v>
      </c>
      <c r="O1084">
        <v>13.93</v>
      </c>
    </row>
    <row r="1085" spans="1:23" x14ac:dyDescent="0.3">
      <c r="A1085" s="5">
        <v>33980</v>
      </c>
      <c r="B1085">
        <v>87.25</v>
      </c>
      <c r="C1085">
        <v>94</v>
      </c>
      <c r="D1085">
        <v>86.25</v>
      </c>
      <c r="E1085">
        <v>89.75</v>
      </c>
      <c r="F1085">
        <v>106079300</v>
      </c>
      <c r="G1085">
        <v>2.08</v>
      </c>
      <c r="I1085" s="5">
        <v>33980</v>
      </c>
      <c r="J1085">
        <v>62</v>
      </c>
      <c r="K1085">
        <v>65.25</v>
      </c>
      <c r="L1085">
        <v>60</v>
      </c>
      <c r="M1085">
        <v>60.25</v>
      </c>
      <c r="N1085">
        <v>14937600</v>
      </c>
      <c r="O1085">
        <v>14.11</v>
      </c>
    </row>
    <row r="1086" spans="1:23" x14ac:dyDescent="0.3">
      <c r="A1086" s="5">
        <v>33973</v>
      </c>
      <c r="B1086">
        <v>85</v>
      </c>
      <c r="C1086">
        <v>89.87</v>
      </c>
      <c r="D1086">
        <v>84.5</v>
      </c>
      <c r="E1086">
        <v>87.12</v>
      </c>
      <c r="F1086">
        <v>66868400</v>
      </c>
      <c r="G1086">
        <v>2.02</v>
      </c>
      <c r="I1086" s="5">
        <v>33973</v>
      </c>
      <c r="J1086">
        <v>59.5</v>
      </c>
      <c r="K1086">
        <v>63</v>
      </c>
      <c r="L1086">
        <v>57.25</v>
      </c>
      <c r="M1086">
        <v>62.25</v>
      </c>
      <c r="N1086">
        <v>8509700</v>
      </c>
      <c r="O1086">
        <v>14.58</v>
      </c>
    </row>
    <row r="1087" spans="1:23" x14ac:dyDescent="0.3">
      <c r="A1087" s="5">
        <v>33966</v>
      </c>
      <c r="B1087">
        <v>87.25</v>
      </c>
      <c r="C1087">
        <v>87.75</v>
      </c>
      <c r="D1087">
        <v>85.25</v>
      </c>
      <c r="E1087">
        <v>85.37</v>
      </c>
      <c r="F1087">
        <v>46869600</v>
      </c>
      <c r="G1087">
        <v>1.98</v>
      </c>
      <c r="I1087" s="5">
        <v>33966</v>
      </c>
      <c r="J1087">
        <v>59.25</v>
      </c>
      <c r="K1087">
        <v>60.75</v>
      </c>
      <c r="L1087">
        <v>58.75</v>
      </c>
      <c r="M1087">
        <v>59.75</v>
      </c>
      <c r="N1087">
        <v>3405100</v>
      </c>
      <c r="O1087">
        <v>13.99</v>
      </c>
    </row>
    <row r="1088" spans="1:23" x14ac:dyDescent="0.3">
      <c r="A1088" s="5">
        <v>33959</v>
      </c>
      <c r="B1088">
        <v>89.75</v>
      </c>
      <c r="C1088">
        <v>92</v>
      </c>
      <c r="D1088">
        <v>86</v>
      </c>
      <c r="E1088">
        <v>87.25</v>
      </c>
      <c r="F1088">
        <v>53638400</v>
      </c>
      <c r="G1088">
        <v>2.02</v>
      </c>
      <c r="I1088" s="5">
        <v>33959</v>
      </c>
      <c r="J1088">
        <v>58.25</v>
      </c>
      <c r="K1088">
        <v>61.25</v>
      </c>
      <c r="L1088">
        <v>58</v>
      </c>
      <c r="M1088">
        <v>59</v>
      </c>
      <c r="N1088">
        <v>6207400</v>
      </c>
      <c r="O1088">
        <v>13.82</v>
      </c>
    </row>
    <row r="1089" spans="1:15" x14ac:dyDescent="0.3">
      <c r="A1089" s="5">
        <v>33952</v>
      </c>
      <c r="B1089">
        <v>86.75</v>
      </c>
      <c r="C1089">
        <v>90.25</v>
      </c>
      <c r="D1089">
        <v>85.25</v>
      </c>
      <c r="E1089">
        <v>90</v>
      </c>
      <c r="F1089">
        <v>59322800</v>
      </c>
      <c r="G1089">
        <v>2.09</v>
      </c>
      <c r="I1089" s="5">
        <v>33952</v>
      </c>
      <c r="J1089">
        <v>57.5</v>
      </c>
      <c r="K1089">
        <v>59.25</v>
      </c>
      <c r="L1089">
        <v>54.5</v>
      </c>
      <c r="M1089">
        <v>58.25</v>
      </c>
      <c r="N1089">
        <v>7074700</v>
      </c>
      <c r="O1089">
        <v>13.64</v>
      </c>
    </row>
    <row r="1090" spans="1:15" x14ac:dyDescent="0.3">
      <c r="A1090" s="5">
        <v>33945</v>
      </c>
      <c r="B1090">
        <v>92</v>
      </c>
      <c r="C1090">
        <v>94</v>
      </c>
      <c r="D1090">
        <v>85.75</v>
      </c>
      <c r="E1090">
        <v>86.37</v>
      </c>
      <c r="F1090">
        <v>60321900</v>
      </c>
      <c r="G1090">
        <v>2</v>
      </c>
      <c r="I1090" s="5">
        <v>33945</v>
      </c>
      <c r="J1090">
        <v>56.75</v>
      </c>
      <c r="K1090">
        <v>58.75</v>
      </c>
      <c r="L1090">
        <v>56.5</v>
      </c>
      <c r="M1090">
        <v>57.5</v>
      </c>
      <c r="N1090">
        <v>5442800</v>
      </c>
      <c r="O1090">
        <v>13.46</v>
      </c>
    </row>
    <row r="1091" spans="1:15" x14ac:dyDescent="0.3">
      <c r="A1091" s="5">
        <v>33938</v>
      </c>
      <c r="B1091">
        <v>92.5</v>
      </c>
      <c r="C1091">
        <v>93.5</v>
      </c>
      <c r="D1091">
        <v>90.5</v>
      </c>
      <c r="E1091">
        <v>91.75</v>
      </c>
      <c r="F1091">
        <v>33664600</v>
      </c>
      <c r="G1091">
        <v>2.13</v>
      </c>
      <c r="I1091" s="5">
        <v>33938</v>
      </c>
      <c r="J1091">
        <v>56.25</v>
      </c>
      <c r="K1091">
        <v>59</v>
      </c>
      <c r="L1091">
        <v>55.63</v>
      </c>
      <c r="M1091">
        <v>56.88</v>
      </c>
      <c r="N1091">
        <v>4806700</v>
      </c>
      <c r="O1091">
        <v>13.32</v>
      </c>
    </row>
    <row r="1092" spans="1:15" x14ac:dyDescent="0.3">
      <c r="A1092" s="5">
        <v>33931</v>
      </c>
      <c r="B1092">
        <v>90.25</v>
      </c>
      <c r="C1092">
        <v>92.75</v>
      </c>
      <c r="D1092">
        <v>87.25</v>
      </c>
      <c r="E1092">
        <v>91.75</v>
      </c>
      <c r="F1092">
        <v>131536000</v>
      </c>
      <c r="G1092">
        <v>2.13</v>
      </c>
      <c r="I1092" s="5">
        <v>33931</v>
      </c>
      <c r="J1092">
        <v>56.5</v>
      </c>
      <c r="K1092">
        <v>57.5</v>
      </c>
      <c r="L1092">
        <v>56</v>
      </c>
      <c r="M1092">
        <v>56.5</v>
      </c>
      <c r="N1092">
        <v>4240100</v>
      </c>
      <c r="O1092">
        <v>13.2</v>
      </c>
    </row>
    <row r="1093" spans="1:15" x14ac:dyDescent="0.3">
      <c r="A1093" s="5">
        <v>33924</v>
      </c>
      <c r="B1093">
        <v>93</v>
      </c>
      <c r="C1093">
        <v>95</v>
      </c>
      <c r="D1093">
        <v>89.25</v>
      </c>
      <c r="E1093">
        <v>95</v>
      </c>
      <c r="F1093">
        <v>39441200</v>
      </c>
      <c r="G1093">
        <v>2.2000000000000002</v>
      </c>
      <c r="I1093" s="5">
        <v>33924</v>
      </c>
      <c r="J1093">
        <v>56.25</v>
      </c>
      <c r="K1093">
        <v>59.5</v>
      </c>
      <c r="L1093">
        <v>54.88</v>
      </c>
      <c r="M1093">
        <v>57.5</v>
      </c>
      <c r="N1093">
        <v>6706700</v>
      </c>
      <c r="O1093">
        <v>13.44</v>
      </c>
    </row>
    <row r="1094" spans="1:15" x14ac:dyDescent="0.3">
      <c r="A1094" s="5">
        <v>33917</v>
      </c>
      <c r="B1094">
        <v>92.75</v>
      </c>
      <c r="C1094">
        <v>95</v>
      </c>
      <c r="D1094">
        <v>90.5</v>
      </c>
      <c r="E1094">
        <v>93.25</v>
      </c>
      <c r="F1094">
        <v>45405400</v>
      </c>
      <c r="G1094">
        <v>2.16</v>
      </c>
      <c r="I1094" s="5">
        <v>33917</v>
      </c>
      <c r="J1094">
        <v>56</v>
      </c>
      <c r="K1094">
        <v>58.25</v>
      </c>
      <c r="L1094">
        <v>54.75</v>
      </c>
      <c r="M1094">
        <v>56.25</v>
      </c>
      <c r="N1094">
        <v>4066000</v>
      </c>
      <c r="O1094">
        <v>13.14</v>
      </c>
    </row>
    <row r="1095" spans="1:15" x14ac:dyDescent="0.3">
      <c r="A1095" s="5">
        <v>33910</v>
      </c>
      <c r="B1095">
        <v>89</v>
      </c>
      <c r="C1095">
        <v>93.25</v>
      </c>
      <c r="D1095">
        <v>87.62</v>
      </c>
      <c r="E1095">
        <v>92.75</v>
      </c>
      <c r="F1095">
        <v>48306500</v>
      </c>
      <c r="G1095">
        <v>2.15</v>
      </c>
      <c r="I1095" s="5">
        <v>33910</v>
      </c>
      <c r="J1095">
        <v>52.5</v>
      </c>
      <c r="K1095">
        <v>56.5</v>
      </c>
      <c r="L1095">
        <v>51.5</v>
      </c>
      <c r="M1095">
        <v>55.75</v>
      </c>
      <c r="N1095">
        <v>7062800</v>
      </c>
      <c r="O1095">
        <v>13.03</v>
      </c>
    </row>
    <row r="1096" spans="1:15" x14ac:dyDescent="0.3">
      <c r="A1096" s="5">
        <v>33903</v>
      </c>
      <c r="B1096">
        <v>88.5</v>
      </c>
      <c r="C1096">
        <v>90.25</v>
      </c>
      <c r="D1096">
        <v>87.25</v>
      </c>
      <c r="E1096">
        <v>88.75</v>
      </c>
      <c r="F1096">
        <v>36636800</v>
      </c>
      <c r="G1096">
        <v>2.06</v>
      </c>
      <c r="I1096" s="5">
        <v>33903</v>
      </c>
      <c r="J1096">
        <v>48.75</v>
      </c>
      <c r="K1096">
        <v>54</v>
      </c>
      <c r="L1096">
        <v>48.5</v>
      </c>
      <c r="M1096">
        <v>52.5</v>
      </c>
      <c r="N1096">
        <v>7179900</v>
      </c>
      <c r="O1096">
        <v>12.27</v>
      </c>
    </row>
    <row r="1097" spans="1:15" x14ac:dyDescent="0.3">
      <c r="A1097" s="5">
        <v>33896</v>
      </c>
      <c r="B1097">
        <v>85</v>
      </c>
      <c r="C1097">
        <v>90.25</v>
      </c>
      <c r="D1097">
        <v>85</v>
      </c>
      <c r="E1097">
        <v>88.62</v>
      </c>
      <c r="F1097">
        <v>64601600</v>
      </c>
      <c r="G1097">
        <v>2.0499999999999998</v>
      </c>
      <c r="I1097" s="5">
        <v>33896</v>
      </c>
      <c r="J1097">
        <v>49</v>
      </c>
      <c r="K1097">
        <v>50</v>
      </c>
      <c r="L1097">
        <v>48</v>
      </c>
      <c r="M1097">
        <v>48.75</v>
      </c>
      <c r="N1097">
        <v>5531600</v>
      </c>
      <c r="O1097">
        <v>11.39</v>
      </c>
    </row>
    <row r="1098" spans="1:15" x14ac:dyDescent="0.3">
      <c r="A1098" s="5">
        <v>33889</v>
      </c>
      <c r="B1098">
        <v>83</v>
      </c>
      <c r="C1098">
        <v>85.5</v>
      </c>
      <c r="D1098">
        <v>82.75</v>
      </c>
      <c r="E1098">
        <v>85.37</v>
      </c>
      <c r="F1098">
        <v>50477400</v>
      </c>
      <c r="G1098">
        <v>1.98</v>
      </c>
      <c r="I1098" s="5">
        <v>33889</v>
      </c>
      <c r="J1098">
        <v>43.25</v>
      </c>
      <c r="K1098">
        <v>49.5</v>
      </c>
      <c r="L1098">
        <v>43.25</v>
      </c>
      <c r="M1098">
        <v>49</v>
      </c>
      <c r="N1098">
        <v>6023600</v>
      </c>
      <c r="O1098">
        <v>11.45</v>
      </c>
    </row>
    <row r="1099" spans="1:15" x14ac:dyDescent="0.3">
      <c r="A1099" s="5">
        <v>33882</v>
      </c>
      <c r="B1099">
        <v>78.5</v>
      </c>
      <c r="C1099">
        <v>84.5</v>
      </c>
      <c r="D1099">
        <v>75.75</v>
      </c>
      <c r="E1099">
        <v>82.37</v>
      </c>
      <c r="F1099">
        <v>60706500</v>
      </c>
      <c r="G1099">
        <v>1.91</v>
      </c>
      <c r="I1099" s="5">
        <v>33882</v>
      </c>
      <c r="J1099">
        <v>43.25</v>
      </c>
      <c r="K1099">
        <v>45.25</v>
      </c>
      <c r="L1099">
        <v>41.5</v>
      </c>
      <c r="M1099">
        <v>43.38</v>
      </c>
      <c r="N1099">
        <v>4847100</v>
      </c>
      <c r="O1099">
        <v>10.14</v>
      </c>
    </row>
    <row r="1100" spans="1:15" x14ac:dyDescent="0.3">
      <c r="A1100" s="5">
        <v>33875</v>
      </c>
      <c r="B1100">
        <v>76.5</v>
      </c>
      <c r="C1100">
        <v>81</v>
      </c>
      <c r="D1100">
        <v>76.25</v>
      </c>
      <c r="E1100">
        <v>78.75</v>
      </c>
      <c r="F1100">
        <v>47339500</v>
      </c>
      <c r="G1100">
        <v>1.83</v>
      </c>
      <c r="I1100" s="5">
        <v>33875</v>
      </c>
      <c r="J1100">
        <v>45</v>
      </c>
      <c r="K1100">
        <v>45.5</v>
      </c>
      <c r="L1100">
        <v>43</v>
      </c>
      <c r="M1100">
        <v>43.75</v>
      </c>
      <c r="N1100">
        <v>4603600</v>
      </c>
      <c r="O1100">
        <v>10.220000000000001</v>
      </c>
    </row>
    <row r="1101" spans="1:15" x14ac:dyDescent="0.3">
      <c r="A1101" s="5">
        <v>33868</v>
      </c>
      <c r="B1101">
        <v>78.75</v>
      </c>
      <c r="C1101">
        <v>80.5</v>
      </c>
      <c r="D1101">
        <v>76</v>
      </c>
      <c r="E1101">
        <v>78.75</v>
      </c>
      <c r="F1101">
        <v>35802800</v>
      </c>
      <c r="G1101">
        <v>1.83</v>
      </c>
      <c r="I1101" s="5">
        <v>33868</v>
      </c>
      <c r="J1101">
        <v>46.75</v>
      </c>
      <c r="K1101">
        <v>47.75</v>
      </c>
      <c r="L1101">
        <v>45.25</v>
      </c>
      <c r="M1101">
        <v>45.5</v>
      </c>
      <c r="N1101">
        <v>4212500</v>
      </c>
      <c r="O1101">
        <v>10.63</v>
      </c>
    </row>
    <row r="1102" spans="1:15" x14ac:dyDescent="0.3">
      <c r="A1102" s="5">
        <v>33861</v>
      </c>
      <c r="B1102">
        <v>79.75</v>
      </c>
      <c r="C1102">
        <v>82</v>
      </c>
      <c r="D1102">
        <v>78.37</v>
      </c>
      <c r="E1102">
        <v>79.87</v>
      </c>
      <c r="F1102">
        <v>54139500</v>
      </c>
      <c r="G1102">
        <v>1.85</v>
      </c>
      <c r="I1102" s="5">
        <v>33861</v>
      </c>
      <c r="J1102">
        <v>49</v>
      </c>
      <c r="K1102">
        <v>50</v>
      </c>
      <c r="L1102">
        <v>45.25</v>
      </c>
      <c r="M1102">
        <v>46.5</v>
      </c>
      <c r="N1102">
        <v>6439600</v>
      </c>
      <c r="O1102">
        <v>10.87</v>
      </c>
    </row>
    <row r="1103" spans="1:15" x14ac:dyDescent="0.3">
      <c r="A1103" s="5">
        <v>33855</v>
      </c>
      <c r="B1103">
        <v>76</v>
      </c>
      <c r="C1103">
        <v>79.25</v>
      </c>
      <c r="D1103">
        <v>75.25</v>
      </c>
      <c r="E1103">
        <v>78.75</v>
      </c>
      <c r="F1103">
        <v>48614400</v>
      </c>
      <c r="G1103">
        <v>1.83</v>
      </c>
      <c r="I1103" s="5">
        <v>33855</v>
      </c>
      <c r="J1103">
        <v>46.75</v>
      </c>
      <c r="K1103">
        <v>49.5</v>
      </c>
      <c r="L1103">
        <v>46.5</v>
      </c>
      <c r="M1103">
        <v>47.63</v>
      </c>
      <c r="N1103">
        <v>5684300</v>
      </c>
      <c r="O1103">
        <v>11.13</v>
      </c>
    </row>
    <row r="1104" spans="1:15" x14ac:dyDescent="0.3">
      <c r="A1104" s="5">
        <v>33847</v>
      </c>
      <c r="B1104">
        <v>74.25</v>
      </c>
      <c r="C1104">
        <v>77.25</v>
      </c>
      <c r="D1104">
        <v>73.25</v>
      </c>
      <c r="E1104">
        <v>76</v>
      </c>
      <c r="F1104">
        <v>46462700</v>
      </c>
      <c r="G1104">
        <v>1.76</v>
      </c>
      <c r="I1104" s="5">
        <v>33847</v>
      </c>
      <c r="J1104">
        <v>45</v>
      </c>
      <c r="K1104">
        <v>49.25</v>
      </c>
      <c r="L1104">
        <v>44.75</v>
      </c>
      <c r="M1104">
        <v>47.25</v>
      </c>
      <c r="N1104">
        <v>4626800</v>
      </c>
      <c r="O1104">
        <v>11.04</v>
      </c>
    </row>
    <row r="1105" spans="1:15" x14ac:dyDescent="0.3">
      <c r="A1105" s="5">
        <v>33840</v>
      </c>
      <c r="B1105">
        <v>69.62</v>
      </c>
      <c r="C1105">
        <v>74.5</v>
      </c>
      <c r="D1105">
        <v>68.5</v>
      </c>
      <c r="E1105">
        <v>74.37</v>
      </c>
      <c r="F1105">
        <v>53487300</v>
      </c>
      <c r="G1105">
        <v>1.72</v>
      </c>
      <c r="I1105" s="5">
        <v>33840</v>
      </c>
      <c r="J1105">
        <v>44.25</v>
      </c>
      <c r="K1105">
        <v>45.25</v>
      </c>
      <c r="L1105">
        <v>43.25</v>
      </c>
      <c r="M1105">
        <v>45</v>
      </c>
      <c r="N1105">
        <v>3937600</v>
      </c>
      <c r="O1105">
        <v>10.52</v>
      </c>
    </row>
    <row r="1106" spans="1:15" x14ac:dyDescent="0.3">
      <c r="A1106" s="5">
        <v>33833</v>
      </c>
      <c r="B1106">
        <v>70.75</v>
      </c>
      <c r="C1106">
        <v>71</v>
      </c>
      <c r="D1106">
        <v>68</v>
      </c>
      <c r="E1106">
        <v>69.75</v>
      </c>
      <c r="F1106">
        <v>49262000</v>
      </c>
      <c r="G1106">
        <v>1.62</v>
      </c>
      <c r="I1106" s="5">
        <v>33833</v>
      </c>
      <c r="J1106">
        <v>44.25</v>
      </c>
      <c r="K1106">
        <v>45.25</v>
      </c>
      <c r="L1106">
        <v>43.75</v>
      </c>
      <c r="M1106">
        <v>44.63</v>
      </c>
      <c r="N1106">
        <v>4510600</v>
      </c>
      <c r="O1106">
        <v>10.43</v>
      </c>
    </row>
    <row r="1107" spans="1:15" x14ac:dyDescent="0.3">
      <c r="A1107" s="5">
        <v>33826</v>
      </c>
      <c r="B1107">
        <v>71</v>
      </c>
      <c r="C1107">
        <v>72.5</v>
      </c>
      <c r="D1107">
        <v>70</v>
      </c>
      <c r="E1107">
        <v>71</v>
      </c>
      <c r="F1107">
        <v>33623000</v>
      </c>
      <c r="G1107">
        <v>1.65</v>
      </c>
      <c r="I1107" s="5">
        <v>33826</v>
      </c>
      <c r="J1107">
        <v>43.25</v>
      </c>
      <c r="K1107">
        <v>45.5</v>
      </c>
      <c r="L1107">
        <v>43</v>
      </c>
      <c r="M1107">
        <v>44.75</v>
      </c>
      <c r="N1107">
        <v>4591600</v>
      </c>
      <c r="O1107">
        <v>10.43</v>
      </c>
    </row>
    <row r="1108" spans="1:15" x14ac:dyDescent="0.3">
      <c r="A1108" s="5">
        <v>33819</v>
      </c>
      <c r="B1108">
        <v>72.75</v>
      </c>
      <c r="C1108">
        <v>74.5</v>
      </c>
      <c r="D1108">
        <v>70.25</v>
      </c>
      <c r="E1108">
        <v>70.75</v>
      </c>
      <c r="F1108">
        <v>36362200</v>
      </c>
      <c r="G1108">
        <v>1.64</v>
      </c>
      <c r="I1108" s="5">
        <v>33819</v>
      </c>
      <c r="J1108">
        <v>46.75</v>
      </c>
      <c r="K1108">
        <v>47.25</v>
      </c>
      <c r="L1108">
        <v>41.5</v>
      </c>
      <c r="M1108">
        <v>43.38</v>
      </c>
      <c r="N1108">
        <v>5758400</v>
      </c>
      <c r="O1108">
        <v>10.11</v>
      </c>
    </row>
    <row r="1109" spans="1:15" x14ac:dyDescent="0.3">
      <c r="A1109" s="5">
        <v>33812</v>
      </c>
      <c r="B1109">
        <v>72.75</v>
      </c>
      <c r="C1109">
        <v>74.75</v>
      </c>
      <c r="D1109">
        <v>72</v>
      </c>
      <c r="E1109">
        <v>72.75</v>
      </c>
      <c r="F1109">
        <v>57699200</v>
      </c>
      <c r="G1109">
        <v>1.69</v>
      </c>
      <c r="I1109" s="5">
        <v>33812</v>
      </c>
      <c r="J1109">
        <v>45.75</v>
      </c>
      <c r="K1109">
        <v>47.75</v>
      </c>
      <c r="L1109">
        <v>45.25</v>
      </c>
      <c r="M1109">
        <v>46.75</v>
      </c>
      <c r="N1109">
        <v>4413600</v>
      </c>
      <c r="O1109">
        <v>10.89</v>
      </c>
    </row>
    <row r="1110" spans="1:15" x14ac:dyDescent="0.3">
      <c r="A1110" s="5">
        <v>33805</v>
      </c>
      <c r="B1110">
        <v>69.5</v>
      </c>
      <c r="C1110">
        <v>73.75</v>
      </c>
      <c r="D1110">
        <v>68.5</v>
      </c>
      <c r="E1110">
        <v>72.75</v>
      </c>
      <c r="F1110">
        <v>59664600</v>
      </c>
      <c r="G1110">
        <v>1.69</v>
      </c>
      <c r="I1110" s="5">
        <v>33805</v>
      </c>
      <c r="J1110">
        <v>44.75</v>
      </c>
      <c r="K1110">
        <v>46.25</v>
      </c>
      <c r="L1110">
        <v>43.75</v>
      </c>
      <c r="M1110">
        <v>45.88</v>
      </c>
      <c r="N1110">
        <v>5672800</v>
      </c>
      <c r="O1110">
        <v>10.69</v>
      </c>
    </row>
    <row r="1111" spans="1:15" x14ac:dyDescent="0.3">
      <c r="A1111" s="5">
        <v>33798</v>
      </c>
      <c r="B1111">
        <v>69.75</v>
      </c>
      <c r="C1111">
        <v>73.25</v>
      </c>
      <c r="D1111">
        <v>68.5</v>
      </c>
      <c r="E1111">
        <v>70.25</v>
      </c>
      <c r="F1111">
        <v>51712000</v>
      </c>
      <c r="G1111">
        <v>1.63</v>
      </c>
      <c r="I1111" s="5">
        <v>33798</v>
      </c>
      <c r="J1111">
        <v>45.75</v>
      </c>
      <c r="K1111">
        <v>49</v>
      </c>
      <c r="L1111">
        <v>44.63</v>
      </c>
      <c r="M1111">
        <v>45</v>
      </c>
      <c r="N1111">
        <v>7078400</v>
      </c>
      <c r="O1111">
        <v>10.49</v>
      </c>
    </row>
    <row r="1112" spans="1:15" x14ac:dyDescent="0.3">
      <c r="A1112" s="5">
        <v>33791</v>
      </c>
      <c r="B1112">
        <v>70</v>
      </c>
      <c r="C1112">
        <v>70.75</v>
      </c>
      <c r="D1112">
        <v>65.5</v>
      </c>
      <c r="E1112">
        <v>69.5</v>
      </c>
      <c r="F1112">
        <v>54823600</v>
      </c>
      <c r="G1112">
        <v>1.61</v>
      </c>
      <c r="I1112" s="5">
        <v>33791</v>
      </c>
      <c r="J1112">
        <v>46.5</v>
      </c>
      <c r="K1112">
        <v>46.75</v>
      </c>
      <c r="L1112">
        <v>43.5</v>
      </c>
      <c r="M1112">
        <v>45.75</v>
      </c>
      <c r="N1112">
        <v>5976100</v>
      </c>
      <c r="O1112">
        <v>10.66</v>
      </c>
    </row>
    <row r="1113" spans="1:15" x14ac:dyDescent="0.3">
      <c r="A1113" s="5">
        <v>33784</v>
      </c>
      <c r="B1113">
        <v>68.5</v>
      </c>
      <c r="C1113">
        <v>73</v>
      </c>
      <c r="D1113">
        <v>68.25</v>
      </c>
      <c r="E1113">
        <v>69.87</v>
      </c>
      <c r="F1113">
        <v>72677600</v>
      </c>
      <c r="G1113">
        <v>1.62</v>
      </c>
      <c r="I1113" s="5">
        <v>33784</v>
      </c>
      <c r="J1113">
        <v>45.75</v>
      </c>
      <c r="K1113">
        <v>49.5</v>
      </c>
      <c r="L1113">
        <v>45.25</v>
      </c>
      <c r="M1113">
        <v>46.25</v>
      </c>
      <c r="N1113">
        <v>6988200</v>
      </c>
      <c r="O1113">
        <v>10.78</v>
      </c>
    </row>
    <row r="1114" spans="1:15" x14ac:dyDescent="0.3">
      <c r="A1114" s="5">
        <v>33777</v>
      </c>
      <c r="B1114">
        <v>73.25</v>
      </c>
      <c r="C1114">
        <v>75.75</v>
      </c>
      <c r="D1114">
        <v>65.75</v>
      </c>
      <c r="E1114">
        <v>66.75</v>
      </c>
      <c r="F1114">
        <v>90384000</v>
      </c>
      <c r="G1114">
        <v>1.55</v>
      </c>
      <c r="I1114" s="5">
        <v>33777</v>
      </c>
      <c r="J1114">
        <v>44</v>
      </c>
      <c r="K1114">
        <v>46.5</v>
      </c>
      <c r="L1114">
        <v>42.75</v>
      </c>
      <c r="M1114">
        <v>45.25</v>
      </c>
      <c r="N1114">
        <v>8461500</v>
      </c>
      <c r="O1114">
        <v>10.55</v>
      </c>
    </row>
    <row r="1115" spans="1:15" x14ac:dyDescent="0.3">
      <c r="A1115" s="5">
        <v>33770</v>
      </c>
      <c r="B1115">
        <v>75</v>
      </c>
      <c r="C1115">
        <v>78</v>
      </c>
      <c r="D1115">
        <v>71</v>
      </c>
      <c r="E1115">
        <v>73.5</v>
      </c>
      <c r="F1115">
        <v>55763200</v>
      </c>
      <c r="G1115">
        <v>1.7</v>
      </c>
      <c r="I1115" s="5">
        <v>33770</v>
      </c>
      <c r="J1115">
        <v>54</v>
      </c>
      <c r="K1115">
        <v>54</v>
      </c>
      <c r="L1115">
        <v>43.75</v>
      </c>
      <c r="M1115">
        <v>44.75</v>
      </c>
      <c r="N1115">
        <v>12297400</v>
      </c>
      <c r="O1115">
        <v>10.43</v>
      </c>
    </row>
    <row r="1116" spans="1:15" x14ac:dyDescent="0.3">
      <c r="A1116" s="5">
        <v>33763</v>
      </c>
      <c r="B1116">
        <v>120.75</v>
      </c>
      <c r="C1116">
        <v>121</v>
      </c>
      <c r="D1116">
        <v>107.5</v>
      </c>
      <c r="E1116">
        <v>112.5</v>
      </c>
      <c r="F1116">
        <v>91809900</v>
      </c>
      <c r="G1116">
        <v>1.74</v>
      </c>
      <c r="I1116" s="5">
        <v>33763</v>
      </c>
      <c r="J1116">
        <v>55</v>
      </c>
      <c r="K1116">
        <v>55</v>
      </c>
      <c r="L1116">
        <v>53.5</v>
      </c>
      <c r="M1116">
        <v>54.63</v>
      </c>
      <c r="N1116">
        <v>4071700</v>
      </c>
      <c r="O1116">
        <v>12.73</v>
      </c>
    </row>
    <row r="1117" spans="1:15" x14ac:dyDescent="0.3">
      <c r="A1117" s="5">
        <v>33756</v>
      </c>
      <c r="B1117">
        <v>120.5</v>
      </c>
      <c r="C1117">
        <v>124.5</v>
      </c>
      <c r="D1117">
        <v>120</v>
      </c>
      <c r="E1117">
        <v>121</v>
      </c>
      <c r="F1117">
        <v>44398700</v>
      </c>
      <c r="G1117">
        <v>1.87</v>
      </c>
      <c r="I1117" s="5">
        <v>33756</v>
      </c>
      <c r="J1117">
        <v>57.25</v>
      </c>
      <c r="K1117">
        <v>59.5</v>
      </c>
      <c r="L1117">
        <v>53.5</v>
      </c>
      <c r="M1117">
        <v>54.88</v>
      </c>
      <c r="N1117">
        <v>7133200</v>
      </c>
      <c r="O1117">
        <v>12.79</v>
      </c>
    </row>
    <row r="1118" spans="1:15" x14ac:dyDescent="0.3">
      <c r="A1118" s="5">
        <v>33750</v>
      </c>
      <c r="B1118">
        <v>116</v>
      </c>
      <c r="C1118">
        <v>122.25</v>
      </c>
      <c r="D1118">
        <v>114.5</v>
      </c>
      <c r="E1118">
        <v>121</v>
      </c>
      <c r="F1118">
        <v>55500000</v>
      </c>
      <c r="G1118">
        <v>1.87</v>
      </c>
      <c r="I1118" s="5">
        <v>33750</v>
      </c>
      <c r="J1118">
        <v>59.5</v>
      </c>
      <c r="K1118">
        <v>60.63</v>
      </c>
      <c r="L1118">
        <v>58.75</v>
      </c>
      <c r="M1118">
        <v>59.75</v>
      </c>
      <c r="N1118">
        <v>4966700</v>
      </c>
      <c r="O1118">
        <v>13.9</v>
      </c>
    </row>
    <row r="1119" spans="1:15" x14ac:dyDescent="0.3">
      <c r="A1119" s="5">
        <v>33742</v>
      </c>
      <c r="B1119">
        <v>110.75</v>
      </c>
      <c r="C1119">
        <v>117</v>
      </c>
      <c r="D1119">
        <v>110.5</v>
      </c>
      <c r="E1119">
        <v>115.75</v>
      </c>
      <c r="F1119">
        <v>46620100</v>
      </c>
      <c r="G1119">
        <v>1.79</v>
      </c>
      <c r="I1119" s="5">
        <v>33742</v>
      </c>
      <c r="J1119">
        <v>61.5</v>
      </c>
      <c r="K1119">
        <v>61.5</v>
      </c>
      <c r="L1119">
        <v>58.75</v>
      </c>
      <c r="M1119">
        <v>59.5</v>
      </c>
      <c r="N1119">
        <v>4428400</v>
      </c>
      <c r="O1119">
        <v>13.84</v>
      </c>
    </row>
    <row r="1120" spans="1:15" x14ac:dyDescent="0.3">
      <c r="A1120" s="5">
        <v>33735</v>
      </c>
      <c r="B1120">
        <v>114.75</v>
      </c>
      <c r="C1120">
        <v>115.25</v>
      </c>
      <c r="D1120">
        <v>109.25</v>
      </c>
      <c r="E1120">
        <v>110</v>
      </c>
      <c r="F1120">
        <v>53690800</v>
      </c>
      <c r="G1120">
        <v>1.7</v>
      </c>
      <c r="I1120" s="5">
        <v>33735</v>
      </c>
      <c r="J1120">
        <v>62</v>
      </c>
      <c r="K1120">
        <v>63.25</v>
      </c>
      <c r="L1120">
        <v>60.25</v>
      </c>
      <c r="M1120">
        <v>60.63</v>
      </c>
      <c r="N1120">
        <v>3889400</v>
      </c>
      <c r="O1120">
        <v>14.1</v>
      </c>
    </row>
    <row r="1121" spans="1:15" x14ac:dyDescent="0.3">
      <c r="A1121" s="5">
        <v>33728</v>
      </c>
      <c r="B1121">
        <v>113.5</v>
      </c>
      <c r="C1121">
        <v>117.5</v>
      </c>
      <c r="D1121">
        <v>112.5</v>
      </c>
      <c r="E1121">
        <v>114.5</v>
      </c>
      <c r="F1121">
        <v>56716100</v>
      </c>
      <c r="G1121">
        <v>1.77</v>
      </c>
      <c r="I1121" s="5">
        <v>33728</v>
      </c>
      <c r="J1121">
        <v>59.5</v>
      </c>
      <c r="K1121">
        <v>62.88</v>
      </c>
      <c r="L1121">
        <v>59.25</v>
      </c>
      <c r="M1121">
        <v>62</v>
      </c>
      <c r="N1121">
        <v>6102000</v>
      </c>
      <c r="O1121">
        <v>14.42</v>
      </c>
    </row>
    <row r="1122" spans="1:15" x14ac:dyDescent="0.3">
      <c r="A1122" s="5">
        <v>33721</v>
      </c>
      <c r="B1122">
        <v>112.5</v>
      </c>
      <c r="C1122">
        <v>116.5</v>
      </c>
      <c r="D1122">
        <v>107</v>
      </c>
      <c r="E1122">
        <v>113.75</v>
      </c>
      <c r="F1122">
        <v>118944000</v>
      </c>
      <c r="G1122">
        <v>1.76</v>
      </c>
      <c r="I1122" s="5">
        <v>33721</v>
      </c>
      <c r="J1122">
        <v>56</v>
      </c>
      <c r="K1122">
        <v>60.75</v>
      </c>
      <c r="L1122">
        <v>53</v>
      </c>
      <c r="M1122">
        <v>59.25</v>
      </c>
      <c r="N1122">
        <v>6497100</v>
      </c>
      <c r="O1122">
        <v>13.78</v>
      </c>
    </row>
    <row r="1123" spans="1:15" x14ac:dyDescent="0.3">
      <c r="A1123" s="5">
        <v>33714</v>
      </c>
      <c r="B1123">
        <v>124.5</v>
      </c>
      <c r="C1123">
        <v>125</v>
      </c>
      <c r="D1123">
        <v>112</v>
      </c>
      <c r="E1123">
        <v>112.25</v>
      </c>
      <c r="F1123">
        <v>118576000</v>
      </c>
      <c r="G1123">
        <v>1.73</v>
      </c>
      <c r="I1123" s="5">
        <v>33714</v>
      </c>
      <c r="J1123">
        <v>59</v>
      </c>
      <c r="K1123">
        <v>59</v>
      </c>
      <c r="L1123">
        <v>56</v>
      </c>
      <c r="M1123">
        <v>56.5</v>
      </c>
      <c r="N1123">
        <v>6002700</v>
      </c>
      <c r="O1123">
        <v>13.14</v>
      </c>
    </row>
    <row r="1124" spans="1:15" x14ac:dyDescent="0.3">
      <c r="A1124" s="5">
        <v>33707</v>
      </c>
      <c r="B1124">
        <v>116.75</v>
      </c>
      <c r="C1124">
        <v>129.25</v>
      </c>
      <c r="D1124">
        <v>114.25</v>
      </c>
      <c r="E1124">
        <v>127.62</v>
      </c>
      <c r="F1124">
        <v>102014400</v>
      </c>
      <c r="G1124">
        <v>1.97</v>
      </c>
      <c r="I1124" s="5">
        <v>33707</v>
      </c>
      <c r="J1124">
        <v>55.5</v>
      </c>
      <c r="K1124">
        <v>60.88</v>
      </c>
      <c r="L1124">
        <v>55.25</v>
      </c>
      <c r="M1124">
        <v>59</v>
      </c>
      <c r="N1124">
        <v>6651300</v>
      </c>
      <c r="O1124">
        <v>13.72</v>
      </c>
    </row>
    <row r="1125" spans="1:15" x14ac:dyDescent="0.3">
      <c r="A1125" s="5">
        <v>33700</v>
      </c>
      <c r="B1125">
        <v>117.75</v>
      </c>
      <c r="C1125">
        <v>122.5</v>
      </c>
      <c r="D1125">
        <v>113.25</v>
      </c>
      <c r="E1125">
        <v>116</v>
      </c>
      <c r="F1125">
        <v>82944000</v>
      </c>
      <c r="G1125">
        <v>1.79</v>
      </c>
      <c r="I1125" s="5">
        <v>33700</v>
      </c>
      <c r="J1125">
        <v>59</v>
      </c>
      <c r="K1125">
        <v>61.25</v>
      </c>
      <c r="L1125">
        <v>54.75</v>
      </c>
      <c r="M1125">
        <v>55.5</v>
      </c>
      <c r="N1125">
        <v>8335900</v>
      </c>
      <c r="O1125">
        <v>12.91</v>
      </c>
    </row>
    <row r="1126" spans="1:15" x14ac:dyDescent="0.3">
      <c r="A1126" s="5">
        <v>33693</v>
      </c>
      <c r="B1126">
        <v>121.5</v>
      </c>
      <c r="C1126">
        <v>122</v>
      </c>
      <c r="D1126">
        <v>116.75</v>
      </c>
      <c r="E1126">
        <v>117.5</v>
      </c>
      <c r="F1126">
        <v>63613400</v>
      </c>
      <c r="G1126">
        <v>1.82</v>
      </c>
      <c r="I1126" s="5">
        <v>33693</v>
      </c>
      <c r="J1126">
        <v>61.25</v>
      </c>
      <c r="K1126">
        <v>61.25</v>
      </c>
      <c r="L1126">
        <v>57.25</v>
      </c>
      <c r="M1126">
        <v>59</v>
      </c>
      <c r="N1126">
        <v>6886400</v>
      </c>
      <c r="O1126">
        <v>13.72</v>
      </c>
    </row>
    <row r="1127" spans="1:15" x14ac:dyDescent="0.3">
      <c r="A1127" s="5">
        <v>33686</v>
      </c>
      <c r="B1127">
        <v>128.5</v>
      </c>
      <c r="C1127">
        <v>129.88</v>
      </c>
      <c r="D1127">
        <v>119.5</v>
      </c>
      <c r="E1127">
        <v>121.25</v>
      </c>
      <c r="F1127">
        <v>59036800</v>
      </c>
      <c r="G1127">
        <v>1.87</v>
      </c>
      <c r="I1127" s="5">
        <v>33686</v>
      </c>
      <c r="J1127">
        <v>63</v>
      </c>
      <c r="K1127">
        <v>65.25</v>
      </c>
      <c r="L1127">
        <v>60.5</v>
      </c>
      <c r="M1127">
        <v>61</v>
      </c>
      <c r="N1127">
        <v>5504600</v>
      </c>
      <c r="O1127">
        <v>14.19</v>
      </c>
    </row>
    <row r="1128" spans="1:15" x14ac:dyDescent="0.3">
      <c r="A1128" s="5">
        <v>33679</v>
      </c>
      <c r="B1128">
        <v>121</v>
      </c>
      <c r="C1128">
        <v>130.25</v>
      </c>
      <c r="D1128">
        <v>120.5</v>
      </c>
      <c r="E1128">
        <v>128.5</v>
      </c>
      <c r="F1128">
        <v>73236400</v>
      </c>
      <c r="G1128">
        <v>1.99</v>
      </c>
      <c r="I1128" s="5">
        <v>33679</v>
      </c>
      <c r="J1128">
        <v>62.75</v>
      </c>
      <c r="K1128">
        <v>64</v>
      </c>
      <c r="L1128">
        <v>61.75</v>
      </c>
      <c r="M1128">
        <v>63.25</v>
      </c>
      <c r="N1128">
        <v>2834600</v>
      </c>
      <c r="O1128">
        <v>14.71</v>
      </c>
    </row>
    <row r="1129" spans="1:15" x14ac:dyDescent="0.3">
      <c r="A1129" s="5">
        <v>33672</v>
      </c>
      <c r="B1129">
        <v>118.75</v>
      </c>
      <c r="C1129">
        <v>123.25</v>
      </c>
      <c r="D1129">
        <v>118.25</v>
      </c>
      <c r="E1129">
        <v>121</v>
      </c>
      <c r="F1129">
        <v>40444800</v>
      </c>
      <c r="G1129">
        <v>1.87</v>
      </c>
      <c r="I1129" s="5">
        <v>33672</v>
      </c>
      <c r="J1129">
        <v>63.75</v>
      </c>
      <c r="K1129">
        <v>64.75</v>
      </c>
      <c r="L1129">
        <v>61.5</v>
      </c>
      <c r="M1129">
        <v>63.13</v>
      </c>
      <c r="N1129">
        <v>4264300</v>
      </c>
      <c r="O1129">
        <v>14.68</v>
      </c>
    </row>
    <row r="1130" spans="1:15" x14ac:dyDescent="0.3">
      <c r="A1130" s="5">
        <v>33665</v>
      </c>
      <c r="B1130">
        <v>123.75</v>
      </c>
      <c r="C1130">
        <v>125.75</v>
      </c>
      <c r="D1130">
        <v>116.75</v>
      </c>
      <c r="E1130">
        <v>118.25</v>
      </c>
      <c r="F1130">
        <v>42650200</v>
      </c>
      <c r="G1130">
        <v>1.83</v>
      </c>
      <c r="I1130" s="5">
        <v>33665</v>
      </c>
      <c r="J1130">
        <v>67.75</v>
      </c>
      <c r="K1130">
        <v>68.5</v>
      </c>
      <c r="L1130">
        <v>63</v>
      </c>
      <c r="M1130">
        <v>64</v>
      </c>
      <c r="N1130">
        <v>4832500</v>
      </c>
      <c r="O1130">
        <v>14.88</v>
      </c>
    </row>
    <row r="1131" spans="1:15" x14ac:dyDescent="0.3">
      <c r="A1131" s="5">
        <v>33658</v>
      </c>
      <c r="B1131">
        <v>114.5</v>
      </c>
      <c r="C1131">
        <v>126.5</v>
      </c>
      <c r="D1131">
        <v>113</v>
      </c>
      <c r="E1131">
        <v>123.5</v>
      </c>
      <c r="F1131">
        <v>70992000</v>
      </c>
      <c r="G1131">
        <v>1.91</v>
      </c>
      <c r="I1131" s="5">
        <v>33658</v>
      </c>
      <c r="J1131">
        <v>66.25</v>
      </c>
      <c r="K1131">
        <v>70</v>
      </c>
      <c r="L1131">
        <v>65.25</v>
      </c>
      <c r="M1131">
        <v>67.5</v>
      </c>
      <c r="N1131">
        <v>6011900</v>
      </c>
      <c r="O1131">
        <v>15.7</v>
      </c>
    </row>
    <row r="1132" spans="1:15" x14ac:dyDescent="0.3">
      <c r="A1132" s="5">
        <v>33652</v>
      </c>
      <c r="B1132">
        <v>119.25</v>
      </c>
      <c r="C1132">
        <v>122.25</v>
      </c>
      <c r="D1132">
        <v>113.5</v>
      </c>
      <c r="E1132">
        <v>114.5</v>
      </c>
      <c r="F1132">
        <v>96126400</v>
      </c>
      <c r="G1132">
        <v>1.77</v>
      </c>
      <c r="I1132" s="5">
        <v>33652</v>
      </c>
      <c r="J1132">
        <v>64.25</v>
      </c>
      <c r="K1132">
        <v>65.5</v>
      </c>
      <c r="L1132">
        <v>61.75</v>
      </c>
      <c r="M1132">
        <v>65</v>
      </c>
      <c r="N1132">
        <v>3995500</v>
      </c>
      <c r="O1132">
        <v>15.12</v>
      </c>
    </row>
    <row r="1133" spans="1:15" x14ac:dyDescent="0.3">
      <c r="A1133" s="5">
        <v>33644</v>
      </c>
      <c r="B1133">
        <v>125.62</v>
      </c>
      <c r="C1133">
        <v>126.75</v>
      </c>
      <c r="D1133">
        <v>118</v>
      </c>
      <c r="E1133">
        <v>118.5</v>
      </c>
      <c r="F1133">
        <v>69155200</v>
      </c>
      <c r="G1133">
        <v>1.83</v>
      </c>
      <c r="I1133" s="5">
        <v>33644</v>
      </c>
      <c r="J1133">
        <v>64</v>
      </c>
      <c r="K1133">
        <v>65.5</v>
      </c>
      <c r="L1133">
        <v>62.25</v>
      </c>
      <c r="M1133">
        <v>64.12</v>
      </c>
      <c r="N1133">
        <v>3549200</v>
      </c>
      <c r="O1133">
        <v>14.91</v>
      </c>
    </row>
    <row r="1134" spans="1:15" x14ac:dyDescent="0.3">
      <c r="A1134" s="5">
        <v>33637</v>
      </c>
      <c r="B1134">
        <v>118.25</v>
      </c>
      <c r="C1134">
        <v>129</v>
      </c>
      <c r="D1134">
        <v>117.5</v>
      </c>
      <c r="E1134">
        <v>125.75</v>
      </c>
      <c r="F1134">
        <v>61754200</v>
      </c>
      <c r="G1134">
        <v>1.94</v>
      </c>
      <c r="I1134" s="5">
        <v>33637</v>
      </c>
      <c r="J1134">
        <v>64.75</v>
      </c>
      <c r="K1134">
        <v>66.75</v>
      </c>
      <c r="L1134">
        <v>62.75</v>
      </c>
      <c r="M1134">
        <v>64</v>
      </c>
      <c r="N1134">
        <v>5387200</v>
      </c>
      <c r="O1134">
        <v>14.86</v>
      </c>
    </row>
    <row r="1135" spans="1:15" x14ac:dyDescent="0.3">
      <c r="A1135" s="5">
        <v>33630</v>
      </c>
      <c r="B1135">
        <v>124.75</v>
      </c>
      <c r="C1135">
        <v>125.75</v>
      </c>
      <c r="D1135">
        <v>116</v>
      </c>
      <c r="E1135">
        <v>120.25</v>
      </c>
      <c r="F1135">
        <v>66197700</v>
      </c>
      <c r="G1135">
        <v>1.86</v>
      </c>
      <c r="I1135" s="5">
        <v>33630</v>
      </c>
      <c r="J1135">
        <v>64.75</v>
      </c>
      <c r="K1135">
        <v>65.75</v>
      </c>
      <c r="L1135">
        <v>62.75</v>
      </c>
      <c r="M1135">
        <v>64.75</v>
      </c>
      <c r="N1135">
        <v>4531200</v>
      </c>
      <c r="O1135">
        <v>15.03</v>
      </c>
    </row>
    <row r="1136" spans="1:15" x14ac:dyDescent="0.3">
      <c r="A1136" s="5">
        <v>33623</v>
      </c>
      <c r="B1136">
        <v>127.25</v>
      </c>
      <c r="C1136">
        <v>129.38</v>
      </c>
      <c r="D1136">
        <v>116</v>
      </c>
      <c r="E1136">
        <v>124.62</v>
      </c>
      <c r="F1136">
        <v>69671600</v>
      </c>
      <c r="G1136">
        <v>1.93</v>
      </c>
      <c r="I1136" s="5">
        <v>33623</v>
      </c>
      <c r="J1136">
        <v>64.5</v>
      </c>
      <c r="K1136">
        <v>65.75</v>
      </c>
      <c r="L1136">
        <v>61</v>
      </c>
      <c r="M1136">
        <v>64.62</v>
      </c>
      <c r="N1136">
        <v>6460000</v>
      </c>
      <c r="O1136">
        <v>15</v>
      </c>
    </row>
    <row r="1137" spans="1:15" x14ac:dyDescent="0.3">
      <c r="A1137" s="5">
        <v>33616</v>
      </c>
      <c r="B1137">
        <v>124</v>
      </c>
      <c r="C1137">
        <v>133.25</v>
      </c>
      <c r="D1137">
        <v>122.75</v>
      </c>
      <c r="E1137">
        <v>126.5</v>
      </c>
      <c r="F1137">
        <v>61178200</v>
      </c>
      <c r="G1137">
        <v>1.96</v>
      </c>
      <c r="I1137" s="5">
        <v>33616</v>
      </c>
      <c r="J1137">
        <v>62.25</v>
      </c>
      <c r="K1137">
        <v>69</v>
      </c>
      <c r="L1137">
        <v>61.5</v>
      </c>
      <c r="M1137">
        <v>64.75</v>
      </c>
      <c r="N1137">
        <v>13218800</v>
      </c>
      <c r="O1137">
        <v>15.03</v>
      </c>
    </row>
    <row r="1138" spans="1:15" x14ac:dyDescent="0.3">
      <c r="A1138" s="5">
        <v>33609</v>
      </c>
      <c r="B1138">
        <v>113.25</v>
      </c>
      <c r="C1138">
        <v>129</v>
      </c>
      <c r="D1138">
        <v>112.37</v>
      </c>
      <c r="E1138">
        <v>125.25</v>
      </c>
      <c r="F1138">
        <v>74233600</v>
      </c>
      <c r="G1138">
        <v>1.94</v>
      </c>
      <c r="I1138" s="5">
        <v>33609</v>
      </c>
      <c r="J1138">
        <v>58.75</v>
      </c>
      <c r="K1138">
        <v>62.5</v>
      </c>
      <c r="L1138">
        <v>57.5</v>
      </c>
      <c r="M1138">
        <v>62.25</v>
      </c>
      <c r="N1138">
        <v>6386600</v>
      </c>
      <c r="O1138">
        <v>14.45</v>
      </c>
    </row>
    <row r="1139" spans="1:15" x14ac:dyDescent="0.3">
      <c r="A1139" s="5">
        <v>33602</v>
      </c>
      <c r="B1139">
        <v>110.5</v>
      </c>
      <c r="C1139">
        <v>114.75</v>
      </c>
      <c r="D1139">
        <v>108.75</v>
      </c>
      <c r="E1139">
        <v>113</v>
      </c>
      <c r="F1139">
        <v>47136800</v>
      </c>
      <c r="G1139">
        <v>1.75</v>
      </c>
      <c r="I1139" s="5">
        <v>33602</v>
      </c>
      <c r="J1139">
        <v>55</v>
      </c>
      <c r="K1139">
        <v>60.25</v>
      </c>
      <c r="L1139">
        <v>55</v>
      </c>
      <c r="M1139">
        <v>59</v>
      </c>
      <c r="N1139">
        <v>6638700</v>
      </c>
      <c r="O1139">
        <v>13.7</v>
      </c>
    </row>
    <row r="1140" spans="1:15" x14ac:dyDescent="0.3">
      <c r="A1140" s="5">
        <v>33595</v>
      </c>
      <c r="B1140">
        <v>103.25</v>
      </c>
      <c r="C1140">
        <v>111.5</v>
      </c>
      <c r="D1140">
        <v>102.5</v>
      </c>
      <c r="E1140">
        <v>110.37</v>
      </c>
      <c r="F1140">
        <v>32772000</v>
      </c>
      <c r="G1140">
        <v>1.71</v>
      </c>
      <c r="I1140" s="5">
        <v>33595</v>
      </c>
      <c r="J1140">
        <v>50.5</v>
      </c>
      <c r="K1140">
        <v>55.75</v>
      </c>
      <c r="L1140">
        <v>50</v>
      </c>
      <c r="M1140">
        <v>55</v>
      </c>
      <c r="N1140">
        <v>5310700</v>
      </c>
      <c r="O1140">
        <v>12.77</v>
      </c>
    </row>
    <row r="1141" spans="1:15" x14ac:dyDescent="0.3">
      <c r="A1141" s="5">
        <v>33588</v>
      </c>
      <c r="B1141">
        <v>102</v>
      </c>
      <c r="C1141">
        <v>105</v>
      </c>
      <c r="D1141">
        <v>100.25</v>
      </c>
      <c r="E1141">
        <v>103.25</v>
      </c>
      <c r="F1141">
        <v>32347500</v>
      </c>
      <c r="G1141">
        <v>1.6</v>
      </c>
      <c r="I1141" s="5">
        <v>33588</v>
      </c>
      <c r="J1141">
        <v>50.38</v>
      </c>
      <c r="K1141">
        <v>52</v>
      </c>
      <c r="L1141">
        <v>50</v>
      </c>
      <c r="M1141">
        <v>50.25</v>
      </c>
      <c r="N1141">
        <v>4337300</v>
      </c>
      <c r="O1141">
        <v>11.67</v>
      </c>
    </row>
    <row r="1142" spans="1:15" x14ac:dyDescent="0.3">
      <c r="A1142" s="5">
        <v>33581</v>
      </c>
      <c r="B1142">
        <v>103.25</v>
      </c>
      <c r="C1142">
        <v>103.75</v>
      </c>
      <c r="D1142">
        <v>99.5</v>
      </c>
      <c r="E1142">
        <v>102</v>
      </c>
      <c r="F1142">
        <v>41255000</v>
      </c>
      <c r="G1142">
        <v>1.58</v>
      </c>
      <c r="I1142" s="5">
        <v>33581</v>
      </c>
      <c r="J1142">
        <v>49</v>
      </c>
      <c r="K1142">
        <v>50.75</v>
      </c>
      <c r="L1142">
        <v>48.5</v>
      </c>
      <c r="M1142">
        <v>50.38</v>
      </c>
      <c r="N1142">
        <v>3527700</v>
      </c>
      <c r="O1142">
        <v>11.7</v>
      </c>
    </row>
    <row r="1143" spans="1:15" x14ac:dyDescent="0.3">
      <c r="A1143" s="5">
        <v>33574</v>
      </c>
      <c r="B1143">
        <v>96.25</v>
      </c>
      <c r="C1143">
        <v>105.25</v>
      </c>
      <c r="D1143">
        <v>96</v>
      </c>
      <c r="E1143">
        <v>104.25</v>
      </c>
      <c r="F1143">
        <v>46723800</v>
      </c>
      <c r="G1143">
        <v>1.61</v>
      </c>
      <c r="I1143" s="5">
        <v>33574</v>
      </c>
      <c r="J1143">
        <v>50.75</v>
      </c>
      <c r="K1143">
        <v>52</v>
      </c>
      <c r="L1143">
        <v>48.5</v>
      </c>
      <c r="M1143">
        <v>48.75</v>
      </c>
      <c r="N1143">
        <v>4290100</v>
      </c>
      <c r="O1143">
        <v>11.32</v>
      </c>
    </row>
    <row r="1144" spans="1:15" x14ac:dyDescent="0.3">
      <c r="A1144" s="5">
        <v>33567</v>
      </c>
      <c r="B1144">
        <v>95.75</v>
      </c>
      <c r="C1144">
        <v>97.75</v>
      </c>
      <c r="D1144">
        <v>92.75</v>
      </c>
      <c r="E1144">
        <v>97.25</v>
      </c>
      <c r="F1144">
        <v>32016800</v>
      </c>
      <c r="G1144">
        <v>1.5</v>
      </c>
      <c r="I1144" s="5">
        <v>33567</v>
      </c>
      <c r="J1144">
        <v>51</v>
      </c>
      <c r="K1144">
        <v>52.25</v>
      </c>
      <c r="L1144">
        <v>50</v>
      </c>
      <c r="M1144">
        <v>50.75</v>
      </c>
      <c r="N1144">
        <v>2820100</v>
      </c>
      <c r="O1144">
        <v>11.78</v>
      </c>
    </row>
    <row r="1145" spans="1:15" x14ac:dyDescent="0.3">
      <c r="A1145" s="5">
        <v>33560</v>
      </c>
      <c r="B1145">
        <v>95.25</v>
      </c>
      <c r="C1145">
        <v>97.75</v>
      </c>
      <c r="D1145">
        <v>94.25</v>
      </c>
      <c r="E1145">
        <v>96</v>
      </c>
      <c r="F1145">
        <v>50901700</v>
      </c>
      <c r="G1145">
        <v>1.48</v>
      </c>
      <c r="I1145" s="5">
        <v>33560</v>
      </c>
      <c r="J1145">
        <v>50</v>
      </c>
      <c r="K1145">
        <v>52.5</v>
      </c>
      <c r="L1145">
        <v>49.75</v>
      </c>
      <c r="M1145">
        <v>51.25</v>
      </c>
      <c r="N1145">
        <v>6415500</v>
      </c>
      <c r="O1145">
        <v>11.9</v>
      </c>
    </row>
    <row r="1146" spans="1:15" x14ac:dyDescent="0.3">
      <c r="A1146" s="5">
        <v>33553</v>
      </c>
      <c r="B1146">
        <v>96</v>
      </c>
      <c r="C1146">
        <v>101.75</v>
      </c>
      <c r="D1146">
        <v>94.75</v>
      </c>
      <c r="E1146">
        <v>95</v>
      </c>
      <c r="F1146">
        <v>58816600</v>
      </c>
      <c r="G1146">
        <v>1.47</v>
      </c>
      <c r="I1146" s="5">
        <v>33553</v>
      </c>
      <c r="J1146">
        <v>53.5</v>
      </c>
      <c r="K1146">
        <v>55.25</v>
      </c>
      <c r="L1146">
        <v>49.75</v>
      </c>
      <c r="M1146">
        <v>50</v>
      </c>
      <c r="N1146">
        <v>6885700</v>
      </c>
      <c r="O1146">
        <v>11.58</v>
      </c>
    </row>
    <row r="1147" spans="1:15" x14ac:dyDescent="0.3">
      <c r="A1147" s="5">
        <v>33546</v>
      </c>
      <c r="B1147">
        <v>92.25</v>
      </c>
      <c r="C1147">
        <v>96.75</v>
      </c>
      <c r="D1147">
        <v>90.75</v>
      </c>
      <c r="E1147">
        <v>95.25</v>
      </c>
      <c r="F1147">
        <v>35253700</v>
      </c>
      <c r="G1147">
        <v>1.47</v>
      </c>
      <c r="I1147" s="5">
        <v>33546</v>
      </c>
      <c r="J1147">
        <v>50.75</v>
      </c>
      <c r="K1147">
        <v>53.75</v>
      </c>
      <c r="L1147">
        <v>47.5</v>
      </c>
      <c r="M1147">
        <v>53.25</v>
      </c>
      <c r="N1147">
        <v>9442900</v>
      </c>
      <c r="O1147">
        <v>12.33</v>
      </c>
    </row>
    <row r="1148" spans="1:15" x14ac:dyDescent="0.3">
      <c r="A1148" s="5">
        <v>33539</v>
      </c>
      <c r="B1148">
        <v>89.5</v>
      </c>
      <c r="C1148">
        <v>95.25</v>
      </c>
      <c r="D1148">
        <v>87.75</v>
      </c>
      <c r="E1148">
        <v>92.62</v>
      </c>
      <c r="F1148">
        <v>43089900</v>
      </c>
      <c r="G1148">
        <v>1.43</v>
      </c>
      <c r="I1148" s="5">
        <v>33539</v>
      </c>
      <c r="J1148">
        <v>51.5</v>
      </c>
      <c r="K1148">
        <v>52.75</v>
      </c>
      <c r="L1148">
        <v>49.5</v>
      </c>
      <c r="M1148">
        <v>51</v>
      </c>
      <c r="N1148">
        <v>5444700</v>
      </c>
      <c r="O1148">
        <v>11.81</v>
      </c>
    </row>
    <row r="1149" spans="1:15" x14ac:dyDescent="0.3">
      <c r="A1149" s="5">
        <v>33532</v>
      </c>
      <c r="B1149">
        <v>90</v>
      </c>
      <c r="C1149">
        <v>92.75</v>
      </c>
      <c r="D1149">
        <v>89.25</v>
      </c>
      <c r="E1149">
        <v>89.5</v>
      </c>
      <c r="F1149">
        <v>30588800</v>
      </c>
      <c r="G1149">
        <v>1.38</v>
      </c>
      <c r="I1149" s="5">
        <v>33532</v>
      </c>
      <c r="J1149">
        <v>55.25</v>
      </c>
      <c r="K1149">
        <v>56.25</v>
      </c>
      <c r="L1149">
        <v>50.75</v>
      </c>
      <c r="M1149">
        <v>51.25</v>
      </c>
      <c r="N1149">
        <v>5575800</v>
      </c>
      <c r="O1149">
        <v>11.87</v>
      </c>
    </row>
    <row r="1150" spans="1:15" x14ac:dyDescent="0.3">
      <c r="A1150" s="5">
        <v>33525</v>
      </c>
      <c r="B1150">
        <v>90</v>
      </c>
      <c r="C1150">
        <v>92.25</v>
      </c>
      <c r="D1150">
        <v>88.5</v>
      </c>
      <c r="E1150">
        <v>90</v>
      </c>
      <c r="F1150">
        <v>68416000</v>
      </c>
      <c r="G1150">
        <v>1.39</v>
      </c>
      <c r="I1150" s="5">
        <v>33525</v>
      </c>
      <c r="J1150">
        <v>49</v>
      </c>
      <c r="K1150">
        <v>55.5</v>
      </c>
      <c r="L1150">
        <v>48.75</v>
      </c>
      <c r="M1150">
        <v>55</v>
      </c>
      <c r="N1150">
        <v>8577200</v>
      </c>
      <c r="O1150">
        <v>12.74</v>
      </c>
    </row>
    <row r="1151" spans="1:15" x14ac:dyDescent="0.3">
      <c r="A1151" s="5">
        <v>33518</v>
      </c>
      <c r="B1151">
        <v>87.25</v>
      </c>
      <c r="C1151">
        <v>91.25</v>
      </c>
      <c r="D1151">
        <v>86.75</v>
      </c>
      <c r="E1151">
        <v>89.62</v>
      </c>
      <c r="F1151">
        <v>47559000</v>
      </c>
      <c r="G1151">
        <v>1.39</v>
      </c>
      <c r="I1151" s="5">
        <v>33518</v>
      </c>
      <c r="J1151">
        <v>48</v>
      </c>
      <c r="K1151">
        <v>49</v>
      </c>
      <c r="L1151">
        <v>46.5</v>
      </c>
      <c r="M1151">
        <v>48.5</v>
      </c>
      <c r="N1151">
        <v>4633100</v>
      </c>
      <c r="O1151">
        <v>11.23</v>
      </c>
    </row>
    <row r="1152" spans="1:15" x14ac:dyDescent="0.3">
      <c r="A1152" s="5">
        <v>33511</v>
      </c>
      <c r="B1152">
        <v>88.25</v>
      </c>
      <c r="C1152">
        <v>90.5</v>
      </c>
      <c r="D1152">
        <v>86.25</v>
      </c>
      <c r="E1152">
        <v>88.12</v>
      </c>
      <c r="F1152">
        <v>35126400</v>
      </c>
      <c r="G1152">
        <v>1.36</v>
      </c>
      <c r="I1152" s="5">
        <v>33511</v>
      </c>
      <c r="J1152">
        <v>49.25</v>
      </c>
      <c r="K1152">
        <v>51.75</v>
      </c>
      <c r="L1152">
        <v>47.5</v>
      </c>
      <c r="M1152">
        <v>48.25</v>
      </c>
      <c r="N1152">
        <v>3388300</v>
      </c>
      <c r="O1152">
        <v>11.17</v>
      </c>
    </row>
    <row r="1153" spans="1:15" x14ac:dyDescent="0.3">
      <c r="A1153" s="5">
        <v>33504</v>
      </c>
      <c r="B1153">
        <v>86.25</v>
      </c>
      <c r="C1153">
        <v>90</v>
      </c>
      <c r="D1153">
        <v>84.5</v>
      </c>
      <c r="E1153">
        <v>88.25</v>
      </c>
      <c r="F1153">
        <v>40887000</v>
      </c>
      <c r="G1153">
        <v>1.36</v>
      </c>
      <c r="I1153" s="5">
        <v>33504</v>
      </c>
      <c r="J1153">
        <v>50</v>
      </c>
      <c r="K1153">
        <v>50.75</v>
      </c>
      <c r="L1153">
        <v>48.25</v>
      </c>
      <c r="M1153">
        <v>49</v>
      </c>
      <c r="N1153">
        <v>2740700</v>
      </c>
      <c r="O1153">
        <v>11.35</v>
      </c>
    </row>
    <row r="1154" spans="1:15" x14ac:dyDescent="0.3">
      <c r="A1154" s="5">
        <v>33497</v>
      </c>
      <c r="B1154">
        <v>83</v>
      </c>
      <c r="C1154">
        <v>87.25</v>
      </c>
      <c r="D1154">
        <v>82</v>
      </c>
      <c r="E1154">
        <v>86.5</v>
      </c>
      <c r="F1154">
        <v>30734700</v>
      </c>
      <c r="G1154">
        <v>1.34</v>
      </c>
      <c r="I1154" s="5">
        <v>33497</v>
      </c>
      <c r="J1154">
        <v>49.25</v>
      </c>
      <c r="K1154">
        <v>51</v>
      </c>
      <c r="L1154">
        <v>46.5</v>
      </c>
      <c r="M1154">
        <v>50.63</v>
      </c>
      <c r="N1154">
        <v>5936000</v>
      </c>
      <c r="O1154">
        <v>11.73</v>
      </c>
    </row>
    <row r="1155" spans="1:15" x14ac:dyDescent="0.3">
      <c r="A1155" s="5">
        <v>33490</v>
      </c>
      <c r="B1155">
        <v>80.75</v>
      </c>
      <c r="C1155">
        <v>85.75</v>
      </c>
      <c r="D1155">
        <v>80</v>
      </c>
      <c r="E1155">
        <v>83</v>
      </c>
      <c r="F1155">
        <v>53409900</v>
      </c>
      <c r="G1155">
        <v>1.28</v>
      </c>
      <c r="I1155" s="5">
        <v>33490</v>
      </c>
      <c r="J1155">
        <v>51.75</v>
      </c>
      <c r="K1155">
        <v>53.5</v>
      </c>
      <c r="L1155">
        <v>48.5</v>
      </c>
      <c r="M1155">
        <v>48.63</v>
      </c>
      <c r="N1155">
        <v>5538700</v>
      </c>
      <c r="O1155">
        <v>11.26</v>
      </c>
    </row>
    <row r="1156" spans="1:15" x14ac:dyDescent="0.3">
      <c r="A1156" s="5">
        <v>33484</v>
      </c>
      <c r="B1156">
        <v>85</v>
      </c>
      <c r="C1156">
        <v>85</v>
      </c>
      <c r="D1156">
        <v>80</v>
      </c>
      <c r="E1156">
        <v>80.75</v>
      </c>
      <c r="F1156">
        <v>45301600</v>
      </c>
      <c r="G1156">
        <v>1.25</v>
      </c>
      <c r="I1156" s="5">
        <v>33484</v>
      </c>
      <c r="J1156">
        <v>52.75</v>
      </c>
      <c r="K1156">
        <v>53.25</v>
      </c>
      <c r="L1156">
        <v>50.5</v>
      </c>
      <c r="M1156">
        <v>51.5</v>
      </c>
      <c r="N1156">
        <v>3096200</v>
      </c>
      <c r="O1156">
        <v>11.93</v>
      </c>
    </row>
    <row r="1157" spans="1:15" x14ac:dyDescent="0.3">
      <c r="A1157" s="5">
        <v>33476</v>
      </c>
      <c r="B1157">
        <v>84.75</v>
      </c>
      <c r="C1157">
        <v>86.75</v>
      </c>
      <c r="D1157">
        <v>83.5</v>
      </c>
      <c r="E1157">
        <v>85.25</v>
      </c>
      <c r="F1157">
        <v>33980800</v>
      </c>
      <c r="G1157">
        <v>1.32</v>
      </c>
      <c r="I1157" s="5">
        <v>33476</v>
      </c>
      <c r="J1157">
        <v>53</v>
      </c>
      <c r="K1157">
        <v>54.25</v>
      </c>
      <c r="L1157">
        <v>52.25</v>
      </c>
      <c r="M1157">
        <v>53</v>
      </c>
      <c r="N1157">
        <v>3500400</v>
      </c>
      <c r="O1157">
        <v>12.27</v>
      </c>
    </row>
    <row r="1158" spans="1:15" x14ac:dyDescent="0.3">
      <c r="A1158" s="5">
        <v>33469</v>
      </c>
      <c r="B1158">
        <v>77.5</v>
      </c>
      <c r="C1158">
        <v>86.5</v>
      </c>
      <c r="D1158">
        <v>77</v>
      </c>
      <c r="E1158">
        <v>85.25</v>
      </c>
      <c r="F1158">
        <v>60549700</v>
      </c>
      <c r="G1158">
        <v>1.32</v>
      </c>
      <c r="I1158" s="5">
        <v>33469</v>
      </c>
      <c r="J1158">
        <v>49.5</v>
      </c>
      <c r="K1158">
        <v>55.5</v>
      </c>
      <c r="L1158">
        <v>48.5</v>
      </c>
      <c r="M1158">
        <v>53</v>
      </c>
      <c r="N1158">
        <v>8237300</v>
      </c>
      <c r="O1158">
        <v>12.27</v>
      </c>
    </row>
    <row r="1159" spans="1:15" x14ac:dyDescent="0.3">
      <c r="A1159" s="5">
        <v>33462</v>
      </c>
      <c r="B1159">
        <v>79.75</v>
      </c>
      <c r="C1159">
        <v>83.75</v>
      </c>
      <c r="D1159">
        <v>79.75</v>
      </c>
      <c r="E1159">
        <v>81.75</v>
      </c>
      <c r="F1159">
        <v>63187200</v>
      </c>
      <c r="G1159">
        <v>1.26</v>
      </c>
      <c r="I1159" s="5">
        <v>33462</v>
      </c>
      <c r="J1159">
        <v>50.75</v>
      </c>
      <c r="K1159">
        <v>55</v>
      </c>
      <c r="L1159">
        <v>50.5</v>
      </c>
      <c r="M1159">
        <v>53.25</v>
      </c>
      <c r="N1159">
        <v>6686600</v>
      </c>
      <c r="O1159">
        <v>12.3</v>
      </c>
    </row>
    <row r="1160" spans="1:15" x14ac:dyDescent="0.3">
      <c r="A1160" s="5">
        <v>33455</v>
      </c>
      <c r="B1160">
        <v>73.25</v>
      </c>
      <c r="C1160">
        <v>82</v>
      </c>
      <c r="D1160">
        <v>71.75</v>
      </c>
      <c r="E1160">
        <v>80.75</v>
      </c>
      <c r="F1160">
        <v>71448900</v>
      </c>
      <c r="G1160">
        <v>1.25</v>
      </c>
      <c r="I1160" s="5">
        <v>33455</v>
      </c>
      <c r="J1160">
        <v>49.75</v>
      </c>
      <c r="K1160">
        <v>51.75</v>
      </c>
      <c r="L1160">
        <v>47.75</v>
      </c>
      <c r="M1160">
        <v>50.75</v>
      </c>
      <c r="N1160">
        <v>6278600</v>
      </c>
      <c r="O1160">
        <v>11.73</v>
      </c>
    </row>
    <row r="1161" spans="1:15" x14ac:dyDescent="0.3">
      <c r="A1161" s="5">
        <v>33448</v>
      </c>
      <c r="B1161">
        <v>71</v>
      </c>
      <c r="C1161">
        <v>74.75</v>
      </c>
      <c r="D1161">
        <v>68.75</v>
      </c>
      <c r="E1161">
        <v>73.25</v>
      </c>
      <c r="F1161">
        <v>92289200</v>
      </c>
      <c r="G1161">
        <v>1.1299999999999999</v>
      </c>
      <c r="I1161" s="5">
        <v>33448</v>
      </c>
      <c r="J1161">
        <v>45.25</v>
      </c>
      <c r="K1161">
        <v>50.25</v>
      </c>
      <c r="L1161">
        <v>44.5</v>
      </c>
      <c r="M1161">
        <v>50</v>
      </c>
      <c r="N1161">
        <v>6935600</v>
      </c>
      <c r="O1161">
        <v>11.55</v>
      </c>
    </row>
    <row r="1162" spans="1:15" x14ac:dyDescent="0.3">
      <c r="A1162" s="5">
        <v>33441</v>
      </c>
      <c r="B1162">
        <v>66.75</v>
      </c>
      <c r="C1162">
        <v>71.75</v>
      </c>
      <c r="D1162">
        <v>65</v>
      </c>
      <c r="E1162">
        <v>71</v>
      </c>
      <c r="F1162">
        <v>72911300</v>
      </c>
      <c r="G1162">
        <v>1.1000000000000001</v>
      </c>
      <c r="I1162" s="5">
        <v>33441</v>
      </c>
      <c r="J1162">
        <v>45.75</v>
      </c>
      <c r="K1162">
        <v>46.5</v>
      </c>
      <c r="L1162">
        <v>44.5</v>
      </c>
      <c r="M1162">
        <v>44.88</v>
      </c>
      <c r="N1162">
        <v>3675900</v>
      </c>
      <c r="O1162">
        <v>10.37</v>
      </c>
    </row>
    <row r="1163" spans="1:15" x14ac:dyDescent="0.3">
      <c r="A1163" s="5">
        <v>33434</v>
      </c>
      <c r="B1163">
        <v>68.75</v>
      </c>
      <c r="C1163">
        <v>70.25</v>
      </c>
      <c r="D1163">
        <v>65</v>
      </c>
      <c r="E1163">
        <v>67.75</v>
      </c>
      <c r="F1163">
        <v>34023000</v>
      </c>
      <c r="G1163">
        <v>1.05</v>
      </c>
      <c r="I1163" s="5">
        <v>33434</v>
      </c>
      <c r="J1163">
        <v>46.75</v>
      </c>
      <c r="K1163">
        <v>46.75</v>
      </c>
      <c r="L1163">
        <v>42.25</v>
      </c>
      <c r="M1163">
        <v>46</v>
      </c>
      <c r="N1163">
        <v>7842800</v>
      </c>
      <c r="O1163">
        <v>10.63</v>
      </c>
    </row>
    <row r="1164" spans="1:15" x14ac:dyDescent="0.3">
      <c r="A1164" s="5">
        <v>33427</v>
      </c>
      <c r="B1164">
        <v>60.75</v>
      </c>
      <c r="C1164">
        <v>68.75</v>
      </c>
      <c r="D1164">
        <v>60.5</v>
      </c>
      <c r="E1164">
        <v>68</v>
      </c>
      <c r="F1164">
        <v>67952600</v>
      </c>
      <c r="G1164">
        <v>1.05</v>
      </c>
      <c r="I1164" s="5">
        <v>33427</v>
      </c>
      <c r="J1164">
        <v>45.25</v>
      </c>
      <c r="K1164">
        <v>48.25</v>
      </c>
      <c r="L1164">
        <v>45</v>
      </c>
      <c r="M1164">
        <v>46.75</v>
      </c>
      <c r="N1164">
        <v>6928600</v>
      </c>
      <c r="O1164">
        <v>10.8</v>
      </c>
    </row>
    <row r="1165" spans="1:15" x14ac:dyDescent="0.3">
      <c r="A1165" s="5">
        <v>33420</v>
      </c>
      <c r="B1165">
        <v>68.75</v>
      </c>
      <c r="C1165">
        <v>72.25</v>
      </c>
      <c r="D1165">
        <v>61.5</v>
      </c>
      <c r="E1165">
        <v>61.75</v>
      </c>
      <c r="F1165">
        <v>96673600</v>
      </c>
      <c r="G1165">
        <v>0.95</v>
      </c>
      <c r="I1165" s="5">
        <v>33420</v>
      </c>
      <c r="J1165">
        <v>42.25</v>
      </c>
      <c r="K1165">
        <v>46</v>
      </c>
      <c r="L1165">
        <v>41.75</v>
      </c>
      <c r="M1165">
        <v>45.63</v>
      </c>
      <c r="N1165">
        <v>8551400</v>
      </c>
      <c r="O1165">
        <v>10.54</v>
      </c>
    </row>
    <row r="1166" spans="1:15" x14ac:dyDescent="0.3">
      <c r="A1166" s="5">
        <v>33413</v>
      </c>
      <c r="B1166">
        <v>101</v>
      </c>
      <c r="C1166">
        <v>101.5</v>
      </c>
      <c r="D1166">
        <v>65.5</v>
      </c>
      <c r="E1166">
        <v>68.12</v>
      </c>
      <c r="F1166">
        <v>78318700</v>
      </c>
      <c r="G1166">
        <v>1.05</v>
      </c>
      <c r="I1166" s="5">
        <v>33413</v>
      </c>
      <c r="J1166">
        <v>41.75</v>
      </c>
      <c r="K1166">
        <v>43.5</v>
      </c>
      <c r="L1166">
        <v>40.25</v>
      </c>
      <c r="M1166">
        <v>41.5</v>
      </c>
      <c r="N1166">
        <v>7611000</v>
      </c>
      <c r="O1166">
        <v>9.59</v>
      </c>
    </row>
    <row r="1167" spans="1:15" x14ac:dyDescent="0.3">
      <c r="A1167" s="5">
        <v>33406</v>
      </c>
      <c r="B1167">
        <v>113.75</v>
      </c>
      <c r="C1167">
        <v>114.75</v>
      </c>
      <c r="D1167">
        <v>99</v>
      </c>
      <c r="E1167">
        <v>102.25</v>
      </c>
      <c r="F1167">
        <v>97795800</v>
      </c>
      <c r="G1167">
        <v>1.05</v>
      </c>
      <c r="I1167" s="5">
        <v>33406</v>
      </c>
      <c r="J1167">
        <v>41</v>
      </c>
      <c r="K1167">
        <v>43.25</v>
      </c>
      <c r="L1167">
        <v>40.75</v>
      </c>
      <c r="M1167">
        <v>42</v>
      </c>
      <c r="N1167">
        <v>6732100</v>
      </c>
      <c r="O1167">
        <v>9.6999999999999993</v>
      </c>
    </row>
    <row r="1168" spans="1:15" x14ac:dyDescent="0.3">
      <c r="A1168" s="5">
        <v>33399</v>
      </c>
      <c r="B1168">
        <v>110.25</v>
      </c>
      <c r="C1168">
        <v>113.75</v>
      </c>
      <c r="D1168">
        <v>109.75</v>
      </c>
      <c r="E1168">
        <v>113.5</v>
      </c>
      <c r="F1168">
        <v>41352900</v>
      </c>
      <c r="G1168">
        <v>1.17</v>
      </c>
      <c r="I1168" s="5">
        <v>33399</v>
      </c>
      <c r="J1168">
        <v>46</v>
      </c>
      <c r="K1168">
        <v>47.13</v>
      </c>
      <c r="L1168">
        <v>40.75</v>
      </c>
      <c r="M1168">
        <v>41.13</v>
      </c>
      <c r="N1168">
        <v>8785600</v>
      </c>
      <c r="O1168">
        <v>9.5</v>
      </c>
    </row>
    <row r="1169" spans="1:15" x14ac:dyDescent="0.3">
      <c r="A1169" s="5">
        <v>33392</v>
      </c>
      <c r="B1169">
        <v>109.5</v>
      </c>
      <c r="C1169">
        <v>114.25</v>
      </c>
      <c r="D1169">
        <v>108.75</v>
      </c>
      <c r="E1169">
        <v>110.25</v>
      </c>
      <c r="F1169">
        <v>41605700</v>
      </c>
      <c r="G1169">
        <v>1.1399999999999999</v>
      </c>
      <c r="I1169" s="5">
        <v>33392</v>
      </c>
      <c r="J1169">
        <v>47</v>
      </c>
      <c r="K1169">
        <v>49.5</v>
      </c>
      <c r="L1169">
        <v>45.63</v>
      </c>
      <c r="M1169">
        <v>46.13</v>
      </c>
      <c r="N1169">
        <v>6143300</v>
      </c>
      <c r="O1169">
        <v>10.66</v>
      </c>
    </row>
    <row r="1170" spans="1:15" x14ac:dyDescent="0.3">
      <c r="A1170" s="5">
        <v>33386</v>
      </c>
      <c r="B1170">
        <v>110.5</v>
      </c>
      <c r="C1170">
        <v>112</v>
      </c>
      <c r="D1170">
        <v>108</v>
      </c>
      <c r="E1170">
        <v>109.75</v>
      </c>
      <c r="F1170">
        <v>62938400</v>
      </c>
      <c r="G1170">
        <v>1.1299999999999999</v>
      </c>
      <c r="I1170" s="5">
        <v>33386</v>
      </c>
      <c r="J1170">
        <v>46</v>
      </c>
      <c r="K1170">
        <v>47.75</v>
      </c>
      <c r="L1170">
        <v>45.25</v>
      </c>
      <c r="M1170">
        <v>47</v>
      </c>
      <c r="N1170">
        <v>8328500</v>
      </c>
      <c r="O1170">
        <v>10.86</v>
      </c>
    </row>
    <row r="1171" spans="1:15" x14ac:dyDescent="0.3">
      <c r="A1171" s="5">
        <v>33378</v>
      </c>
      <c r="B1171">
        <v>99.5</v>
      </c>
      <c r="C1171">
        <v>112.5</v>
      </c>
      <c r="D1171">
        <v>97.75</v>
      </c>
      <c r="E1171">
        <v>110</v>
      </c>
      <c r="F1171">
        <v>74792900</v>
      </c>
      <c r="G1171">
        <v>1.1299999999999999</v>
      </c>
      <c r="I1171" s="5">
        <v>33378</v>
      </c>
      <c r="J1171">
        <v>47.25</v>
      </c>
      <c r="K1171">
        <v>47.5</v>
      </c>
      <c r="L1171">
        <v>44</v>
      </c>
      <c r="M1171">
        <v>45.88</v>
      </c>
      <c r="N1171">
        <v>8189200</v>
      </c>
      <c r="O1171">
        <v>10.6</v>
      </c>
    </row>
    <row r="1172" spans="1:15" x14ac:dyDescent="0.3">
      <c r="A1172" s="5">
        <v>33371</v>
      </c>
      <c r="B1172">
        <v>103.25</v>
      </c>
      <c r="C1172">
        <v>103.75</v>
      </c>
      <c r="D1172">
        <v>96.62</v>
      </c>
      <c r="E1172">
        <v>99.25</v>
      </c>
      <c r="F1172">
        <v>70754500</v>
      </c>
      <c r="G1172">
        <v>1.02</v>
      </c>
      <c r="I1172" s="5">
        <v>33371</v>
      </c>
      <c r="J1172">
        <v>52.25</v>
      </c>
      <c r="K1172">
        <v>53.75</v>
      </c>
      <c r="L1172">
        <v>46.5</v>
      </c>
      <c r="M1172">
        <v>47</v>
      </c>
      <c r="N1172">
        <v>13109300</v>
      </c>
      <c r="O1172">
        <v>10.83</v>
      </c>
    </row>
    <row r="1173" spans="1:15" x14ac:dyDescent="0.3">
      <c r="A1173" s="5">
        <v>33364</v>
      </c>
      <c r="B1173">
        <v>100.5</v>
      </c>
      <c r="C1173">
        <v>107</v>
      </c>
      <c r="D1173">
        <v>100.25</v>
      </c>
      <c r="E1173">
        <v>102.75</v>
      </c>
      <c r="F1173">
        <v>56322500</v>
      </c>
      <c r="G1173">
        <v>1.06</v>
      </c>
      <c r="I1173" s="5">
        <v>33364</v>
      </c>
      <c r="J1173">
        <v>48.5</v>
      </c>
      <c r="K1173">
        <v>53.25</v>
      </c>
      <c r="L1173">
        <v>48.25</v>
      </c>
      <c r="M1173">
        <v>51.25</v>
      </c>
      <c r="N1173">
        <v>8155000</v>
      </c>
      <c r="O1173">
        <v>11.81</v>
      </c>
    </row>
    <row r="1174" spans="1:15" x14ac:dyDescent="0.3">
      <c r="A1174" s="5">
        <v>33357</v>
      </c>
      <c r="B1174">
        <v>101.25</v>
      </c>
      <c r="C1174">
        <v>102.5</v>
      </c>
      <c r="D1174">
        <v>96</v>
      </c>
      <c r="E1174">
        <v>101.25</v>
      </c>
      <c r="F1174">
        <v>77597400</v>
      </c>
      <c r="G1174">
        <v>1.04</v>
      </c>
      <c r="I1174" s="5">
        <v>33357</v>
      </c>
      <c r="J1174">
        <v>58.5</v>
      </c>
      <c r="K1174">
        <v>60.25</v>
      </c>
      <c r="L1174">
        <v>47</v>
      </c>
      <c r="M1174">
        <v>49</v>
      </c>
      <c r="N1174">
        <v>27446400</v>
      </c>
      <c r="O1174">
        <v>11.29</v>
      </c>
    </row>
    <row r="1175" spans="1:15" x14ac:dyDescent="0.3">
      <c r="A1175" s="5">
        <v>33350</v>
      </c>
      <c r="B1175">
        <v>106</v>
      </c>
      <c r="C1175">
        <v>106.25</v>
      </c>
      <c r="D1175">
        <v>98.75</v>
      </c>
      <c r="E1175">
        <v>100.75</v>
      </c>
      <c r="F1175">
        <v>95964800</v>
      </c>
      <c r="G1175">
        <v>1.04</v>
      </c>
      <c r="I1175" s="5">
        <v>33350</v>
      </c>
      <c r="J1175">
        <v>59.5</v>
      </c>
      <c r="K1175">
        <v>63</v>
      </c>
      <c r="L1175">
        <v>57.75</v>
      </c>
      <c r="M1175">
        <v>58.63</v>
      </c>
      <c r="N1175">
        <v>7442300</v>
      </c>
      <c r="O1175">
        <v>13.51</v>
      </c>
    </row>
    <row r="1176" spans="1:15" x14ac:dyDescent="0.3">
      <c r="A1176" s="5">
        <v>33343</v>
      </c>
      <c r="B1176">
        <v>106</v>
      </c>
      <c r="C1176">
        <v>117.5</v>
      </c>
      <c r="D1176">
        <v>105</v>
      </c>
      <c r="E1176">
        <v>107.25</v>
      </c>
      <c r="F1176">
        <v>96640000</v>
      </c>
      <c r="G1176">
        <v>1.1100000000000001</v>
      </c>
      <c r="I1176" s="5">
        <v>33343</v>
      </c>
      <c r="J1176">
        <v>61.75</v>
      </c>
      <c r="K1176">
        <v>65</v>
      </c>
      <c r="L1176">
        <v>59.5</v>
      </c>
      <c r="M1176">
        <v>59.63</v>
      </c>
      <c r="N1176">
        <v>22713700</v>
      </c>
      <c r="O1176">
        <v>13.74</v>
      </c>
    </row>
    <row r="1177" spans="1:15" x14ac:dyDescent="0.3">
      <c r="A1177" s="5">
        <v>33336</v>
      </c>
      <c r="B1177">
        <v>110</v>
      </c>
      <c r="C1177">
        <v>113.25</v>
      </c>
      <c r="D1177">
        <v>103.75</v>
      </c>
      <c r="E1177">
        <v>107.25</v>
      </c>
      <c r="F1177">
        <v>81258800</v>
      </c>
      <c r="G1177">
        <v>1.1100000000000001</v>
      </c>
      <c r="I1177" s="5">
        <v>33336</v>
      </c>
      <c r="J1177">
        <v>69.25</v>
      </c>
      <c r="K1177">
        <v>73.25</v>
      </c>
      <c r="L1177">
        <v>66.75</v>
      </c>
      <c r="M1177">
        <v>71.75</v>
      </c>
      <c r="N1177">
        <v>8093900</v>
      </c>
      <c r="O1177">
        <v>16.54</v>
      </c>
    </row>
    <row r="1178" spans="1:15" x14ac:dyDescent="0.3">
      <c r="A1178" s="5">
        <v>33329</v>
      </c>
      <c r="B1178">
        <v>106</v>
      </c>
      <c r="C1178">
        <v>116.75</v>
      </c>
      <c r="D1178">
        <v>104.5</v>
      </c>
      <c r="E1178">
        <v>110</v>
      </c>
      <c r="F1178">
        <v>85998000</v>
      </c>
      <c r="G1178">
        <v>1.1299999999999999</v>
      </c>
      <c r="I1178" s="5">
        <v>33329</v>
      </c>
      <c r="J1178">
        <v>68</v>
      </c>
      <c r="K1178">
        <v>72.75</v>
      </c>
      <c r="L1178">
        <v>67.5</v>
      </c>
      <c r="M1178">
        <v>69.37</v>
      </c>
      <c r="N1178">
        <v>6973700</v>
      </c>
      <c r="O1178">
        <v>15.99</v>
      </c>
    </row>
    <row r="1179" spans="1:15" x14ac:dyDescent="0.3">
      <c r="A1179" s="5">
        <v>33322</v>
      </c>
      <c r="B1179">
        <v>94</v>
      </c>
      <c r="C1179">
        <v>109.25</v>
      </c>
      <c r="D1179">
        <v>94</v>
      </c>
      <c r="E1179">
        <v>106.12</v>
      </c>
      <c r="F1179">
        <v>68042400</v>
      </c>
      <c r="G1179">
        <v>1.0900000000000001</v>
      </c>
      <c r="I1179" s="5">
        <v>33322</v>
      </c>
      <c r="J1179">
        <v>63.5</v>
      </c>
      <c r="K1179">
        <v>70.25</v>
      </c>
      <c r="L1179">
        <v>63.25</v>
      </c>
      <c r="M1179">
        <v>68</v>
      </c>
      <c r="N1179">
        <v>6605800</v>
      </c>
      <c r="O1179">
        <v>15.67</v>
      </c>
    </row>
    <row r="1180" spans="1:15" x14ac:dyDescent="0.3">
      <c r="A1180" s="5">
        <v>33315</v>
      </c>
      <c r="B1180">
        <v>96.25</v>
      </c>
      <c r="C1180">
        <v>101</v>
      </c>
      <c r="D1180">
        <v>93</v>
      </c>
      <c r="E1180">
        <v>93.75</v>
      </c>
      <c r="F1180">
        <v>91361900</v>
      </c>
      <c r="G1180">
        <v>0.97</v>
      </c>
      <c r="I1180" s="5">
        <v>33315</v>
      </c>
      <c r="J1180">
        <v>65.75</v>
      </c>
      <c r="K1180">
        <v>70.25</v>
      </c>
      <c r="L1180">
        <v>62.25</v>
      </c>
      <c r="M1180">
        <v>63.25</v>
      </c>
      <c r="N1180">
        <v>11676100</v>
      </c>
      <c r="O1180">
        <v>14.58</v>
      </c>
    </row>
    <row r="1181" spans="1:15" x14ac:dyDescent="0.3">
      <c r="A1181" s="5">
        <v>33308</v>
      </c>
      <c r="B1181">
        <v>101.75</v>
      </c>
      <c r="C1181">
        <v>102.5</v>
      </c>
      <c r="D1181">
        <v>95.62</v>
      </c>
      <c r="E1181">
        <v>96.62</v>
      </c>
      <c r="F1181">
        <v>120251500</v>
      </c>
      <c r="G1181">
        <v>1</v>
      </c>
      <c r="I1181" s="5">
        <v>33308</v>
      </c>
      <c r="J1181">
        <v>64.5</v>
      </c>
      <c r="K1181">
        <v>67.5</v>
      </c>
      <c r="L1181">
        <v>62.25</v>
      </c>
      <c r="M1181">
        <v>66.25</v>
      </c>
      <c r="N1181">
        <v>7270300</v>
      </c>
      <c r="O1181">
        <v>15.27</v>
      </c>
    </row>
    <row r="1182" spans="1:15" x14ac:dyDescent="0.3">
      <c r="A1182" s="5">
        <v>33301</v>
      </c>
      <c r="B1182">
        <v>105.75</v>
      </c>
      <c r="C1182">
        <v>113</v>
      </c>
      <c r="D1182">
        <v>101.75</v>
      </c>
      <c r="E1182">
        <v>102.5</v>
      </c>
      <c r="F1182">
        <v>104909400</v>
      </c>
      <c r="G1182">
        <v>1.06</v>
      </c>
      <c r="I1182" s="5">
        <v>33301</v>
      </c>
      <c r="J1182">
        <v>58</v>
      </c>
      <c r="K1182">
        <v>68.25</v>
      </c>
      <c r="L1182">
        <v>57</v>
      </c>
      <c r="M1182">
        <v>65</v>
      </c>
      <c r="N1182">
        <v>12139200</v>
      </c>
      <c r="O1182">
        <v>14.98</v>
      </c>
    </row>
    <row r="1183" spans="1:15" x14ac:dyDescent="0.3">
      <c r="A1183" s="5">
        <v>33294</v>
      </c>
      <c r="B1183">
        <v>103.25</v>
      </c>
      <c r="C1183">
        <v>106.25</v>
      </c>
      <c r="D1183">
        <v>100.5</v>
      </c>
      <c r="E1183">
        <v>105.75</v>
      </c>
      <c r="F1183">
        <v>72892100</v>
      </c>
      <c r="G1183">
        <v>1.0900000000000001</v>
      </c>
      <c r="I1183" s="5">
        <v>33294</v>
      </c>
      <c r="J1183">
        <v>60.25</v>
      </c>
      <c r="K1183">
        <v>60.5</v>
      </c>
      <c r="L1183">
        <v>56.25</v>
      </c>
      <c r="M1183">
        <v>57.75</v>
      </c>
      <c r="N1183">
        <v>8133000</v>
      </c>
      <c r="O1183">
        <v>13.31</v>
      </c>
    </row>
    <row r="1184" spans="1:15" x14ac:dyDescent="0.3">
      <c r="A1184" s="5">
        <v>33288</v>
      </c>
      <c r="B1184">
        <v>102.25</v>
      </c>
      <c r="C1184">
        <v>104.5</v>
      </c>
      <c r="D1184">
        <v>99.75</v>
      </c>
      <c r="E1184">
        <v>102.25</v>
      </c>
      <c r="F1184">
        <v>73181600</v>
      </c>
      <c r="G1184">
        <v>1.05</v>
      </c>
      <c r="I1184" s="5">
        <v>33288</v>
      </c>
      <c r="J1184">
        <v>57.5</v>
      </c>
      <c r="K1184">
        <v>62.25</v>
      </c>
      <c r="L1184">
        <v>57.38</v>
      </c>
      <c r="M1184">
        <v>59.75</v>
      </c>
      <c r="N1184">
        <v>7718700</v>
      </c>
      <c r="O1184">
        <v>13.77</v>
      </c>
    </row>
    <row r="1185" spans="1:15" x14ac:dyDescent="0.3">
      <c r="A1185" s="5">
        <v>33280</v>
      </c>
      <c r="B1185">
        <v>104.12</v>
      </c>
      <c r="C1185">
        <v>105.62</v>
      </c>
      <c r="D1185">
        <v>99</v>
      </c>
      <c r="E1185">
        <v>103.25</v>
      </c>
      <c r="F1185">
        <v>118636800</v>
      </c>
      <c r="G1185">
        <v>1.06</v>
      </c>
      <c r="I1185" s="5">
        <v>33280</v>
      </c>
      <c r="J1185">
        <v>60</v>
      </c>
      <c r="K1185">
        <v>61.5</v>
      </c>
      <c r="L1185">
        <v>56.75</v>
      </c>
      <c r="M1185">
        <v>57.63</v>
      </c>
      <c r="N1185">
        <v>11056000</v>
      </c>
      <c r="O1185">
        <v>13.28</v>
      </c>
    </row>
    <row r="1186" spans="1:15" x14ac:dyDescent="0.3">
      <c r="A1186" s="5">
        <v>33273</v>
      </c>
      <c r="B1186">
        <v>100</v>
      </c>
      <c r="C1186">
        <v>109</v>
      </c>
      <c r="D1186">
        <v>98</v>
      </c>
      <c r="E1186">
        <v>104</v>
      </c>
      <c r="F1186">
        <v>98202200</v>
      </c>
      <c r="G1186">
        <v>1.07</v>
      </c>
      <c r="I1186" s="5">
        <v>33273</v>
      </c>
      <c r="J1186">
        <v>55.75</v>
      </c>
      <c r="K1186">
        <v>60.25</v>
      </c>
      <c r="L1186">
        <v>54.75</v>
      </c>
      <c r="M1186">
        <v>59.88</v>
      </c>
      <c r="N1186">
        <v>12016400</v>
      </c>
      <c r="O1186">
        <v>13.77</v>
      </c>
    </row>
    <row r="1187" spans="1:15" x14ac:dyDescent="0.3">
      <c r="A1187" s="5">
        <v>33266</v>
      </c>
      <c r="B1187">
        <v>89</v>
      </c>
      <c r="C1187">
        <v>101</v>
      </c>
      <c r="D1187">
        <v>89</v>
      </c>
      <c r="E1187">
        <v>99.75</v>
      </c>
      <c r="F1187">
        <v>131168600</v>
      </c>
      <c r="G1187">
        <v>1.03</v>
      </c>
      <c r="I1187" s="5">
        <v>33266</v>
      </c>
      <c r="J1187">
        <v>53.25</v>
      </c>
      <c r="K1187">
        <v>57.88</v>
      </c>
      <c r="L1187">
        <v>52.25</v>
      </c>
      <c r="M1187">
        <v>55.75</v>
      </c>
      <c r="N1187">
        <v>10819600</v>
      </c>
      <c r="O1187">
        <v>12.82</v>
      </c>
    </row>
    <row r="1188" spans="1:15" x14ac:dyDescent="0.3">
      <c r="A1188" s="5">
        <v>33259</v>
      </c>
      <c r="B1188">
        <v>84.62</v>
      </c>
      <c r="C1188">
        <v>91</v>
      </c>
      <c r="D1188">
        <v>84.62</v>
      </c>
      <c r="E1188">
        <v>89.5</v>
      </c>
      <c r="F1188">
        <v>103656300</v>
      </c>
      <c r="G1188">
        <v>0.92</v>
      </c>
      <c r="I1188" s="5">
        <v>33259</v>
      </c>
      <c r="J1188">
        <v>49.75</v>
      </c>
      <c r="K1188">
        <v>53.63</v>
      </c>
      <c r="L1188">
        <v>49.75</v>
      </c>
      <c r="M1188">
        <v>53.5</v>
      </c>
      <c r="N1188">
        <v>10400700</v>
      </c>
      <c r="O1188">
        <v>12.3</v>
      </c>
    </row>
    <row r="1189" spans="1:15" x14ac:dyDescent="0.3">
      <c r="A1189" s="5">
        <v>33252</v>
      </c>
      <c r="B1189">
        <v>77.25</v>
      </c>
      <c r="C1189">
        <v>86.25</v>
      </c>
      <c r="D1189">
        <v>75.5</v>
      </c>
      <c r="E1189">
        <v>85.25</v>
      </c>
      <c r="F1189">
        <v>109712600</v>
      </c>
      <c r="G1189">
        <v>0.88</v>
      </c>
      <c r="I1189" s="5">
        <v>33252</v>
      </c>
      <c r="J1189">
        <v>46</v>
      </c>
      <c r="K1189">
        <v>52.75</v>
      </c>
      <c r="L1189">
        <v>46</v>
      </c>
      <c r="M1189">
        <v>50.25</v>
      </c>
      <c r="N1189">
        <v>16640600</v>
      </c>
      <c r="O1189">
        <v>11.56</v>
      </c>
    </row>
    <row r="1190" spans="1:15" x14ac:dyDescent="0.3">
      <c r="A1190" s="5">
        <v>33245</v>
      </c>
      <c r="B1190">
        <v>75.25</v>
      </c>
      <c r="C1190">
        <v>79</v>
      </c>
      <c r="D1190">
        <v>73</v>
      </c>
      <c r="E1190">
        <v>78</v>
      </c>
      <c r="F1190">
        <v>93101400</v>
      </c>
      <c r="G1190">
        <v>0.8</v>
      </c>
      <c r="I1190" s="5">
        <v>33245</v>
      </c>
      <c r="J1190">
        <v>43</v>
      </c>
      <c r="K1190">
        <v>47.25</v>
      </c>
      <c r="L1190">
        <v>42.5</v>
      </c>
      <c r="M1190">
        <v>47</v>
      </c>
      <c r="N1190">
        <v>12437100</v>
      </c>
      <c r="O1190">
        <v>10.81</v>
      </c>
    </row>
    <row r="1191" spans="1:15" x14ac:dyDescent="0.3">
      <c r="A1191" s="5">
        <v>33238</v>
      </c>
      <c r="B1191">
        <v>75</v>
      </c>
      <c r="C1191">
        <v>76.5</v>
      </c>
      <c r="D1191">
        <v>74.5</v>
      </c>
      <c r="E1191">
        <v>75.87</v>
      </c>
      <c r="F1191">
        <v>43278400</v>
      </c>
      <c r="G1191">
        <v>0.78</v>
      </c>
      <c r="I1191" s="5">
        <v>33238</v>
      </c>
      <c r="J1191">
        <v>43</v>
      </c>
      <c r="K1191">
        <v>44.25</v>
      </c>
      <c r="L1191">
        <v>42</v>
      </c>
      <c r="M1191">
        <v>43.25</v>
      </c>
      <c r="N1191">
        <v>4391200</v>
      </c>
      <c r="O1191">
        <v>9.9499999999999993</v>
      </c>
    </row>
    <row r="1192" spans="1:15" x14ac:dyDescent="0.3">
      <c r="A1192" s="5">
        <v>33231</v>
      </c>
      <c r="B1192">
        <v>75.5</v>
      </c>
      <c r="C1192">
        <v>75.75</v>
      </c>
      <c r="D1192">
        <v>74.25</v>
      </c>
      <c r="E1192">
        <v>75</v>
      </c>
      <c r="F1192">
        <v>18164000</v>
      </c>
      <c r="G1192">
        <v>0.77</v>
      </c>
      <c r="I1192" s="5">
        <v>33231</v>
      </c>
      <c r="J1192">
        <v>44.75</v>
      </c>
      <c r="K1192">
        <v>45</v>
      </c>
      <c r="L1192">
        <v>42.75</v>
      </c>
      <c r="M1192">
        <v>43</v>
      </c>
      <c r="N1192">
        <v>2891500</v>
      </c>
      <c r="O1192">
        <v>9.89</v>
      </c>
    </row>
    <row r="1193" spans="1:15" x14ac:dyDescent="0.3">
      <c r="A1193" s="5">
        <v>33224</v>
      </c>
      <c r="B1193">
        <v>73</v>
      </c>
      <c r="C1193">
        <v>76</v>
      </c>
      <c r="D1193">
        <v>72.5</v>
      </c>
      <c r="E1193">
        <v>75.75</v>
      </c>
      <c r="F1193">
        <v>38776300</v>
      </c>
      <c r="G1193">
        <v>0.78</v>
      </c>
      <c r="I1193" s="5">
        <v>33224</v>
      </c>
      <c r="J1193">
        <v>39</v>
      </c>
      <c r="K1193">
        <v>45.25</v>
      </c>
      <c r="L1193">
        <v>39</v>
      </c>
      <c r="M1193">
        <v>45</v>
      </c>
      <c r="N1193">
        <v>8861800</v>
      </c>
      <c r="O1193">
        <v>10.35</v>
      </c>
    </row>
    <row r="1194" spans="1:15" x14ac:dyDescent="0.3">
      <c r="A1194" s="5">
        <v>33217</v>
      </c>
      <c r="B1194">
        <v>73.25</v>
      </c>
      <c r="C1194">
        <v>75.37</v>
      </c>
      <c r="D1194">
        <v>70.5</v>
      </c>
      <c r="E1194">
        <v>73.62</v>
      </c>
      <c r="F1194">
        <v>57638400</v>
      </c>
      <c r="G1194">
        <v>0.76</v>
      </c>
      <c r="I1194" s="5">
        <v>33217</v>
      </c>
      <c r="J1194">
        <v>42.25</v>
      </c>
      <c r="K1194">
        <v>42.5</v>
      </c>
      <c r="L1194">
        <v>39</v>
      </c>
      <c r="M1194">
        <v>39.880000000000003</v>
      </c>
      <c r="N1194">
        <v>7789400</v>
      </c>
      <c r="O1194">
        <v>9.17</v>
      </c>
    </row>
    <row r="1195" spans="1:15" x14ac:dyDescent="0.3">
      <c r="A1195" s="5">
        <v>33210</v>
      </c>
      <c r="B1195">
        <v>73.25</v>
      </c>
      <c r="C1195">
        <v>76.75</v>
      </c>
      <c r="D1195">
        <v>72.25</v>
      </c>
      <c r="E1195">
        <v>74.25</v>
      </c>
      <c r="F1195">
        <v>76307800</v>
      </c>
      <c r="G1195">
        <v>0.77</v>
      </c>
      <c r="I1195" s="5">
        <v>33210</v>
      </c>
      <c r="J1195">
        <v>37.25</v>
      </c>
      <c r="K1195">
        <v>42.75</v>
      </c>
      <c r="L1195">
        <v>37</v>
      </c>
      <c r="M1195">
        <v>42.5</v>
      </c>
      <c r="N1195">
        <v>9998400</v>
      </c>
      <c r="O1195">
        <v>9.77</v>
      </c>
    </row>
    <row r="1196" spans="1:15" x14ac:dyDescent="0.3">
      <c r="A1196" s="5">
        <v>33203</v>
      </c>
      <c r="B1196">
        <v>68.5</v>
      </c>
      <c r="C1196">
        <v>74.25</v>
      </c>
      <c r="D1196">
        <v>67.75</v>
      </c>
      <c r="E1196">
        <v>72.25</v>
      </c>
      <c r="F1196">
        <v>65328600</v>
      </c>
      <c r="G1196">
        <v>0.74</v>
      </c>
      <c r="I1196" s="5">
        <v>33203</v>
      </c>
      <c r="J1196">
        <v>36</v>
      </c>
      <c r="K1196">
        <v>38.5</v>
      </c>
      <c r="L1196">
        <v>36</v>
      </c>
      <c r="M1196">
        <v>36.75</v>
      </c>
      <c r="N1196">
        <v>4790800</v>
      </c>
      <c r="O1196">
        <v>8.4499999999999993</v>
      </c>
    </row>
    <row r="1197" spans="1:15" x14ac:dyDescent="0.3">
      <c r="A1197" s="5">
        <v>33196</v>
      </c>
      <c r="B1197">
        <v>68</v>
      </c>
      <c r="C1197">
        <v>70.5</v>
      </c>
      <c r="D1197">
        <v>67</v>
      </c>
      <c r="E1197">
        <v>68.75</v>
      </c>
      <c r="F1197">
        <v>49304000</v>
      </c>
      <c r="G1197">
        <v>0.71</v>
      </c>
      <c r="I1197" s="5">
        <v>33196</v>
      </c>
      <c r="J1197">
        <v>35.5</v>
      </c>
      <c r="K1197">
        <v>37</v>
      </c>
      <c r="L1197">
        <v>34.75</v>
      </c>
      <c r="M1197">
        <v>36.380000000000003</v>
      </c>
      <c r="N1197">
        <v>4955100</v>
      </c>
      <c r="O1197">
        <v>8.3699999999999992</v>
      </c>
    </row>
    <row r="1198" spans="1:15" x14ac:dyDescent="0.3">
      <c r="A1198" s="5">
        <v>33189</v>
      </c>
      <c r="B1198">
        <v>66</v>
      </c>
      <c r="C1198">
        <v>70</v>
      </c>
      <c r="D1198">
        <v>66</v>
      </c>
      <c r="E1198">
        <v>68</v>
      </c>
      <c r="F1198">
        <v>69047600</v>
      </c>
      <c r="G1198">
        <v>0.7</v>
      </c>
      <c r="I1198" s="5">
        <v>33189</v>
      </c>
      <c r="J1198">
        <v>35.5</v>
      </c>
      <c r="K1198">
        <v>37.25</v>
      </c>
      <c r="L1198">
        <v>34.75</v>
      </c>
      <c r="M1198">
        <v>35.130000000000003</v>
      </c>
      <c r="N1198">
        <v>5886000</v>
      </c>
      <c r="O1198">
        <v>8.08</v>
      </c>
    </row>
    <row r="1199" spans="1:15" x14ac:dyDescent="0.3">
      <c r="A1199" s="5">
        <v>33182</v>
      </c>
      <c r="B1199">
        <v>65.25</v>
      </c>
      <c r="C1199">
        <v>66.5</v>
      </c>
      <c r="D1199">
        <v>63</v>
      </c>
      <c r="E1199">
        <v>64.75</v>
      </c>
      <c r="F1199">
        <v>51964100</v>
      </c>
      <c r="G1199">
        <v>0.67</v>
      </c>
      <c r="I1199" s="5">
        <v>33182</v>
      </c>
      <c r="J1199">
        <v>32.25</v>
      </c>
      <c r="K1199">
        <v>35.75</v>
      </c>
      <c r="L1199">
        <v>32</v>
      </c>
      <c r="M1199">
        <v>35.5</v>
      </c>
      <c r="N1199">
        <v>6943600</v>
      </c>
      <c r="O1199">
        <v>8.14</v>
      </c>
    </row>
    <row r="1200" spans="1:15" x14ac:dyDescent="0.3">
      <c r="A1200" s="5">
        <v>33175</v>
      </c>
      <c r="B1200">
        <v>63.75</v>
      </c>
      <c r="C1200">
        <v>65.75</v>
      </c>
      <c r="D1200">
        <v>62</v>
      </c>
      <c r="E1200">
        <v>65</v>
      </c>
      <c r="F1200">
        <v>61169900</v>
      </c>
      <c r="G1200">
        <v>0.67</v>
      </c>
      <c r="I1200" s="5">
        <v>33175</v>
      </c>
      <c r="J1200">
        <v>30.25</v>
      </c>
      <c r="K1200">
        <v>32.380000000000003</v>
      </c>
      <c r="L1200">
        <v>28.87</v>
      </c>
      <c r="M1200">
        <v>31.75</v>
      </c>
      <c r="N1200">
        <v>4368400</v>
      </c>
      <c r="O1200">
        <v>7.28</v>
      </c>
    </row>
    <row r="1201" spans="1:15" x14ac:dyDescent="0.3">
      <c r="A1201" s="5">
        <v>33168</v>
      </c>
      <c r="B1201">
        <v>62</v>
      </c>
      <c r="C1201">
        <v>66.25</v>
      </c>
      <c r="D1201">
        <v>61.75</v>
      </c>
      <c r="E1201">
        <v>63.38</v>
      </c>
      <c r="F1201">
        <v>63507200</v>
      </c>
      <c r="G1201">
        <v>0.65</v>
      </c>
      <c r="I1201" s="5">
        <v>33168</v>
      </c>
      <c r="J1201">
        <v>31.5</v>
      </c>
      <c r="K1201">
        <v>31.5</v>
      </c>
      <c r="L1201">
        <v>29.62</v>
      </c>
      <c r="M1201">
        <v>30</v>
      </c>
      <c r="N1201">
        <v>6076400</v>
      </c>
      <c r="O1201">
        <v>6.88</v>
      </c>
    </row>
    <row r="1202" spans="1:15" x14ac:dyDescent="0.3">
      <c r="A1202" s="5">
        <v>33161</v>
      </c>
      <c r="B1202">
        <v>57.75</v>
      </c>
      <c r="C1202">
        <v>63.25</v>
      </c>
      <c r="D1202">
        <v>53.5</v>
      </c>
      <c r="E1202">
        <v>62</v>
      </c>
      <c r="F1202">
        <v>172222700</v>
      </c>
      <c r="G1202">
        <v>0.64</v>
      </c>
      <c r="I1202" s="5">
        <v>33161</v>
      </c>
      <c r="J1202">
        <v>28.5</v>
      </c>
      <c r="K1202">
        <v>31.75</v>
      </c>
      <c r="L1202">
        <v>24.25</v>
      </c>
      <c r="M1202">
        <v>31.37</v>
      </c>
      <c r="N1202">
        <v>14756200</v>
      </c>
      <c r="O1202">
        <v>7.19</v>
      </c>
    </row>
    <row r="1203" spans="1:15" x14ac:dyDescent="0.3">
      <c r="A1203" s="5">
        <v>33154</v>
      </c>
      <c r="B1203">
        <v>66</v>
      </c>
      <c r="C1203">
        <v>66.5</v>
      </c>
      <c r="D1203">
        <v>54</v>
      </c>
      <c r="E1203">
        <v>57</v>
      </c>
      <c r="F1203">
        <v>82741700</v>
      </c>
      <c r="G1203">
        <v>0.59</v>
      </c>
      <c r="I1203" s="5">
        <v>33154</v>
      </c>
      <c r="J1203">
        <v>28.75</v>
      </c>
      <c r="K1203">
        <v>29.25</v>
      </c>
      <c r="L1203">
        <v>25.5</v>
      </c>
      <c r="M1203">
        <v>28.25</v>
      </c>
      <c r="N1203">
        <v>5473900</v>
      </c>
      <c r="O1203">
        <v>6.48</v>
      </c>
    </row>
    <row r="1204" spans="1:15" x14ac:dyDescent="0.3">
      <c r="A1204" s="5">
        <v>33147</v>
      </c>
      <c r="B1204">
        <v>64.75</v>
      </c>
      <c r="C1204">
        <v>68.5</v>
      </c>
      <c r="D1204">
        <v>62.25</v>
      </c>
      <c r="E1204">
        <v>64.75</v>
      </c>
      <c r="F1204">
        <v>84815300</v>
      </c>
      <c r="G1204">
        <v>0.67</v>
      </c>
      <c r="I1204" s="5">
        <v>33147</v>
      </c>
      <c r="J1204">
        <v>29.5</v>
      </c>
      <c r="K1204">
        <v>32</v>
      </c>
      <c r="L1204">
        <v>26.25</v>
      </c>
      <c r="M1204">
        <v>28</v>
      </c>
      <c r="N1204">
        <v>7216400</v>
      </c>
      <c r="O1204">
        <v>6.42</v>
      </c>
    </row>
    <row r="1205" spans="1:15" x14ac:dyDescent="0.3">
      <c r="A1205" s="5">
        <v>33140</v>
      </c>
      <c r="B1205">
        <v>59.5</v>
      </c>
      <c r="C1205">
        <v>63.5</v>
      </c>
      <c r="D1205">
        <v>57.5</v>
      </c>
      <c r="E1205">
        <v>63</v>
      </c>
      <c r="F1205">
        <v>67543600</v>
      </c>
      <c r="G1205">
        <v>0.65</v>
      </c>
      <c r="I1205" s="5">
        <v>33140</v>
      </c>
      <c r="J1205">
        <v>31.5</v>
      </c>
      <c r="K1205">
        <v>31.5</v>
      </c>
      <c r="L1205">
        <v>27.25</v>
      </c>
      <c r="M1205">
        <v>29</v>
      </c>
      <c r="N1205">
        <v>5068600</v>
      </c>
      <c r="O1205">
        <v>6.65</v>
      </c>
    </row>
    <row r="1206" spans="1:15" x14ac:dyDescent="0.3">
      <c r="A1206" s="5">
        <v>33133</v>
      </c>
      <c r="B1206">
        <v>59.5</v>
      </c>
      <c r="C1206">
        <v>63.25</v>
      </c>
      <c r="D1206">
        <v>58.5</v>
      </c>
      <c r="E1206">
        <v>60.5</v>
      </c>
      <c r="F1206">
        <v>63211500</v>
      </c>
      <c r="G1206">
        <v>0.62</v>
      </c>
      <c r="I1206" s="5">
        <v>33133</v>
      </c>
      <c r="J1206">
        <v>34</v>
      </c>
      <c r="K1206">
        <v>35.25</v>
      </c>
      <c r="L1206">
        <v>31</v>
      </c>
      <c r="M1206">
        <v>31.5</v>
      </c>
      <c r="N1206">
        <v>4577200</v>
      </c>
      <c r="O1206">
        <v>7.22</v>
      </c>
    </row>
    <row r="1207" spans="1:15" x14ac:dyDescent="0.3">
      <c r="A1207" s="5">
        <v>33126</v>
      </c>
      <c r="B1207">
        <v>58.75</v>
      </c>
      <c r="C1207">
        <v>60.25</v>
      </c>
      <c r="D1207">
        <v>54.5</v>
      </c>
      <c r="E1207">
        <v>59.75</v>
      </c>
      <c r="F1207">
        <v>69132800</v>
      </c>
      <c r="G1207">
        <v>0.62</v>
      </c>
      <c r="I1207" s="5">
        <v>33126</v>
      </c>
      <c r="J1207">
        <v>37</v>
      </c>
      <c r="K1207">
        <v>37</v>
      </c>
      <c r="L1207">
        <v>33</v>
      </c>
      <c r="M1207">
        <v>34</v>
      </c>
      <c r="N1207">
        <v>4056100</v>
      </c>
      <c r="O1207">
        <v>7.79</v>
      </c>
    </row>
    <row r="1208" spans="1:15" x14ac:dyDescent="0.3">
      <c r="A1208" s="5">
        <v>33120</v>
      </c>
      <c r="B1208">
        <v>61</v>
      </c>
      <c r="C1208">
        <v>63</v>
      </c>
      <c r="D1208">
        <v>56.25</v>
      </c>
      <c r="E1208">
        <v>57.75</v>
      </c>
      <c r="F1208">
        <v>67842400</v>
      </c>
      <c r="G1208">
        <v>0.6</v>
      </c>
      <c r="I1208" s="5">
        <v>33120</v>
      </c>
      <c r="J1208">
        <v>36.5</v>
      </c>
      <c r="K1208">
        <v>37.5</v>
      </c>
      <c r="L1208">
        <v>35.130000000000003</v>
      </c>
      <c r="M1208">
        <v>36.380000000000003</v>
      </c>
      <c r="N1208">
        <v>2625100</v>
      </c>
      <c r="O1208">
        <v>8.34</v>
      </c>
    </row>
    <row r="1209" spans="1:15" x14ac:dyDescent="0.3">
      <c r="A1209" s="5">
        <v>33112</v>
      </c>
      <c r="B1209">
        <v>59</v>
      </c>
      <c r="C1209">
        <v>63.75</v>
      </c>
      <c r="D1209">
        <v>59</v>
      </c>
      <c r="E1209">
        <v>61.5</v>
      </c>
      <c r="F1209">
        <v>74801200</v>
      </c>
      <c r="G1209">
        <v>0.63</v>
      </c>
      <c r="I1209" s="5">
        <v>33112</v>
      </c>
      <c r="J1209">
        <v>36.75</v>
      </c>
      <c r="K1209">
        <v>38.380000000000003</v>
      </c>
      <c r="L1209">
        <v>36</v>
      </c>
      <c r="M1209">
        <v>37</v>
      </c>
      <c r="N1209">
        <v>4091700</v>
      </c>
      <c r="O1209">
        <v>8.48</v>
      </c>
    </row>
    <row r="1210" spans="1:15" x14ac:dyDescent="0.3">
      <c r="A1210" s="5">
        <v>33105</v>
      </c>
      <c r="B1210">
        <v>60.25</v>
      </c>
      <c r="C1210">
        <v>60.5</v>
      </c>
      <c r="D1210">
        <v>50.75</v>
      </c>
      <c r="E1210">
        <v>57.25</v>
      </c>
      <c r="F1210">
        <v>112273200</v>
      </c>
      <c r="G1210">
        <v>0.59</v>
      </c>
      <c r="I1210" s="5">
        <v>33105</v>
      </c>
      <c r="J1210">
        <v>36.5</v>
      </c>
      <c r="K1210">
        <v>37.5</v>
      </c>
      <c r="L1210">
        <v>33.5</v>
      </c>
      <c r="M1210">
        <v>35.5</v>
      </c>
      <c r="N1210">
        <v>4123800</v>
      </c>
      <c r="O1210">
        <v>8.14</v>
      </c>
    </row>
    <row r="1211" spans="1:15" x14ac:dyDescent="0.3">
      <c r="A1211" s="5">
        <v>33098</v>
      </c>
      <c r="B1211">
        <v>63.75</v>
      </c>
      <c r="C1211">
        <v>65.87</v>
      </c>
      <c r="D1211">
        <v>60</v>
      </c>
      <c r="E1211">
        <v>60.25</v>
      </c>
      <c r="F1211">
        <v>57522500</v>
      </c>
      <c r="G1211">
        <v>0.62</v>
      </c>
      <c r="I1211" s="5">
        <v>33098</v>
      </c>
      <c r="J1211">
        <v>38</v>
      </c>
      <c r="K1211">
        <v>40.25</v>
      </c>
      <c r="L1211">
        <v>35.75</v>
      </c>
      <c r="M1211">
        <v>36.5</v>
      </c>
      <c r="N1211">
        <v>5128400</v>
      </c>
      <c r="O1211">
        <v>8.34</v>
      </c>
    </row>
    <row r="1212" spans="1:15" x14ac:dyDescent="0.3">
      <c r="A1212" s="5">
        <v>33091</v>
      </c>
      <c r="B1212">
        <v>61.5</v>
      </c>
      <c r="C1212">
        <v>65.75</v>
      </c>
      <c r="D1212">
        <v>58.5</v>
      </c>
      <c r="E1212">
        <v>64.5</v>
      </c>
      <c r="F1212">
        <v>88149100</v>
      </c>
      <c r="G1212">
        <v>0.66</v>
      </c>
      <c r="I1212" s="5">
        <v>33091</v>
      </c>
      <c r="J1212">
        <v>39</v>
      </c>
      <c r="K1212">
        <v>40.75</v>
      </c>
      <c r="L1212">
        <v>38.25</v>
      </c>
      <c r="M1212">
        <v>38.75</v>
      </c>
      <c r="N1212">
        <v>4864700</v>
      </c>
      <c r="O1212">
        <v>8.86</v>
      </c>
    </row>
    <row r="1213" spans="1:15" x14ac:dyDescent="0.3">
      <c r="A1213" s="5">
        <v>33084</v>
      </c>
      <c r="B1213">
        <v>68.5</v>
      </c>
      <c r="C1213">
        <v>69</v>
      </c>
      <c r="D1213">
        <v>60.38</v>
      </c>
      <c r="E1213">
        <v>63.25</v>
      </c>
      <c r="F1213">
        <v>90064600</v>
      </c>
      <c r="G1213">
        <v>0.65</v>
      </c>
      <c r="I1213" s="5">
        <v>33084</v>
      </c>
      <c r="J1213">
        <v>40.75</v>
      </c>
      <c r="K1213">
        <v>43.75</v>
      </c>
      <c r="L1213">
        <v>39.75</v>
      </c>
      <c r="M1213">
        <v>41.25</v>
      </c>
      <c r="N1213">
        <v>5487400</v>
      </c>
      <c r="O1213">
        <v>9.43</v>
      </c>
    </row>
    <row r="1214" spans="1:15" x14ac:dyDescent="0.3">
      <c r="A1214" s="5">
        <v>33077</v>
      </c>
      <c r="B1214">
        <v>73.25</v>
      </c>
      <c r="C1214">
        <v>74</v>
      </c>
      <c r="D1214">
        <v>66</v>
      </c>
      <c r="E1214">
        <v>69</v>
      </c>
      <c r="F1214">
        <v>125157700</v>
      </c>
      <c r="G1214">
        <v>0.71</v>
      </c>
      <c r="I1214" s="5">
        <v>33077</v>
      </c>
      <c r="J1214">
        <v>41</v>
      </c>
      <c r="K1214">
        <v>43.25</v>
      </c>
      <c r="L1214">
        <v>40</v>
      </c>
      <c r="M1214">
        <v>41.38</v>
      </c>
      <c r="N1214">
        <v>5094400</v>
      </c>
      <c r="O1214">
        <v>9.4600000000000009</v>
      </c>
    </row>
    <row r="1215" spans="1:15" x14ac:dyDescent="0.3">
      <c r="A1215" s="5">
        <v>33070</v>
      </c>
      <c r="B1215">
        <v>78.75</v>
      </c>
      <c r="C1215">
        <v>80.75</v>
      </c>
      <c r="D1215">
        <v>73</v>
      </c>
      <c r="E1215">
        <v>73.25</v>
      </c>
      <c r="F1215">
        <v>59182000</v>
      </c>
      <c r="G1215">
        <v>0.75</v>
      </c>
      <c r="I1215" s="5">
        <v>33070</v>
      </c>
      <c r="J1215">
        <v>46.75</v>
      </c>
      <c r="K1215">
        <v>47.13</v>
      </c>
      <c r="L1215">
        <v>40</v>
      </c>
      <c r="M1215">
        <v>41</v>
      </c>
      <c r="N1215">
        <v>9883900</v>
      </c>
      <c r="O1215">
        <v>9.3699999999999992</v>
      </c>
    </row>
    <row r="1216" spans="1:15" x14ac:dyDescent="0.3">
      <c r="A1216" s="5">
        <v>33063</v>
      </c>
      <c r="B1216">
        <v>73.5</v>
      </c>
      <c r="C1216">
        <v>80.5</v>
      </c>
      <c r="D1216">
        <v>73.25</v>
      </c>
      <c r="E1216">
        <v>78.37</v>
      </c>
      <c r="F1216">
        <v>55719600</v>
      </c>
      <c r="G1216">
        <v>0.81</v>
      </c>
      <c r="I1216" s="5">
        <v>33063</v>
      </c>
      <c r="J1216">
        <v>45</v>
      </c>
      <c r="K1216">
        <v>47.75</v>
      </c>
      <c r="L1216">
        <v>44.75</v>
      </c>
      <c r="M1216">
        <v>46.75</v>
      </c>
      <c r="N1216">
        <v>9561100</v>
      </c>
      <c r="O1216">
        <v>10.68</v>
      </c>
    </row>
    <row r="1217" spans="1:15" x14ac:dyDescent="0.3">
      <c r="A1217" s="5">
        <v>33056</v>
      </c>
      <c r="B1217">
        <v>76</v>
      </c>
      <c r="C1217">
        <v>76</v>
      </c>
      <c r="D1217">
        <v>70.75</v>
      </c>
      <c r="E1217">
        <v>73.25</v>
      </c>
      <c r="F1217">
        <v>54596000</v>
      </c>
      <c r="G1217">
        <v>0.75</v>
      </c>
      <c r="I1217" s="5">
        <v>33056</v>
      </c>
      <c r="J1217">
        <v>44.5</v>
      </c>
      <c r="K1217">
        <v>45</v>
      </c>
      <c r="L1217">
        <v>43.25</v>
      </c>
      <c r="M1217">
        <v>44.75</v>
      </c>
      <c r="N1217">
        <v>4942300</v>
      </c>
      <c r="O1217">
        <v>10.23</v>
      </c>
    </row>
    <row r="1218" spans="1:15" x14ac:dyDescent="0.3">
      <c r="A1218" s="5">
        <v>33049</v>
      </c>
      <c r="B1218">
        <v>75.62</v>
      </c>
      <c r="C1218">
        <v>77.25</v>
      </c>
      <c r="D1218">
        <v>74.25</v>
      </c>
      <c r="E1218">
        <v>76</v>
      </c>
      <c r="F1218">
        <v>43988400</v>
      </c>
      <c r="G1218">
        <v>0.78</v>
      </c>
      <c r="I1218" s="5">
        <v>33049</v>
      </c>
      <c r="J1218">
        <v>41.5</v>
      </c>
      <c r="K1218">
        <v>44.88</v>
      </c>
      <c r="L1218">
        <v>40.25</v>
      </c>
      <c r="M1218">
        <v>44.75</v>
      </c>
      <c r="N1218">
        <v>6595900</v>
      </c>
      <c r="O1218">
        <v>10.23</v>
      </c>
    </row>
    <row r="1219" spans="1:15" x14ac:dyDescent="0.3">
      <c r="A1219" s="5">
        <v>33042</v>
      </c>
      <c r="B1219">
        <v>75.75</v>
      </c>
      <c r="C1219">
        <v>77.75</v>
      </c>
      <c r="D1219">
        <v>73.75</v>
      </c>
      <c r="E1219">
        <v>75.75</v>
      </c>
      <c r="F1219">
        <v>40480600</v>
      </c>
      <c r="G1219">
        <v>0.78</v>
      </c>
      <c r="I1219" s="5">
        <v>33042</v>
      </c>
      <c r="J1219">
        <v>39.25</v>
      </c>
      <c r="K1219">
        <v>42.63</v>
      </c>
      <c r="L1219">
        <v>38.380000000000003</v>
      </c>
      <c r="M1219">
        <v>41.5</v>
      </c>
      <c r="N1219">
        <v>6550400</v>
      </c>
      <c r="O1219">
        <v>9.48</v>
      </c>
    </row>
    <row r="1220" spans="1:15" x14ac:dyDescent="0.3">
      <c r="A1220" s="5">
        <v>33035</v>
      </c>
      <c r="B1220">
        <v>73</v>
      </c>
      <c r="C1220">
        <v>77.75</v>
      </c>
      <c r="D1220">
        <v>73</v>
      </c>
      <c r="E1220">
        <v>76</v>
      </c>
      <c r="F1220">
        <v>58983000</v>
      </c>
      <c r="G1220">
        <v>0.78</v>
      </c>
      <c r="I1220" s="5">
        <v>33035</v>
      </c>
      <c r="J1220">
        <v>37.75</v>
      </c>
      <c r="K1220">
        <v>40.75</v>
      </c>
      <c r="L1220">
        <v>37.75</v>
      </c>
      <c r="M1220">
        <v>39.5</v>
      </c>
      <c r="N1220">
        <v>5341600</v>
      </c>
      <c r="O1220">
        <v>9.0299999999999994</v>
      </c>
    </row>
    <row r="1221" spans="1:15" x14ac:dyDescent="0.3">
      <c r="A1221" s="5">
        <v>33028</v>
      </c>
      <c r="B1221">
        <v>74.87</v>
      </c>
      <c r="C1221">
        <v>77.5</v>
      </c>
      <c r="D1221">
        <v>71</v>
      </c>
      <c r="E1221">
        <v>73.5</v>
      </c>
      <c r="F1221">
        <v>75917400</v>
      </c>
      <c r="G1221">
        <v>0.76</v>
      </c>
      <c r="I1221" s="5">
        <v>33028</v>
      </c>
      <c r="J1221">
        <v>40.75</v>
      </c>
      <c r="K1221">
        <v>41</v>
      </c>
      <c r="L1221">
        <v>37.5</v>
      </c>
      <c r="M1221">
        <v>38.25</v>
      </c>
      <c r="N1221">
        <v>8654700</v>
      </c>
      <c r="O1221">
        <v>8.74</v>
      </c>
    </row>
    <row r="1222" spans="1:15" x14ac:dyDescent="0.3">
      <c r="A1222" s="5">
        <v>33022</v>
      </c>
      <c r="B1222">
        <v>74.25</v>
      </c>
      <c r="C1222">
        <v>76.5</v>
      </c>
      <c r="D1222">
        <v>72.5</v>
      </c>
      <c r="E1222">
        <v>75.12</v>
      </c>
      <c r="F1222">
        <v>66263200</v>
      </c>
      <c r="G1222">
        <v>0.77</v>
      </c>
      <c r="I1222" s="5">
        <v>33022</v>
      </c>
      <c r="J1222">
        <v>40</v>
      </c>
      <c r="K1222">
        <v>42</v>
      </c>
      <c r="L1222">
        <v>39.25</v>
      </c>
      <c r="M1222">
        <v>40.75</v>
      </c>
      <c r="N1222">
        <v>6971500</v>
      </c>
      <c r="O1222">
        <v>9.31</v>
      </c>
    </row>
    <row r="1223" spans="1:15" x14ac:dyDescent="0.3">
      <c r="A1223" s="5">
        <v>33014</v>
      </c>
      <c r="B1223">
        <v>68.75</v>
      </c>
      <c r="C1223">
        <v>78.75</v>
      </c>
      <c r="D1223">
        <v>68.75</v>
      </c>
      <c r="E1223">
        <v>74.25</v>
      </c>
      <c r="F1223">
        <v>138909400</v>
      </c>
      <c r="G1223">
        <v>0.77</v>
      </c>
      <c r="I1223" s="5">
        <v>33014</v>
      </c>
      <c r="J1223">
        <v>39.5</v>
      </c>
      <c r="K1223">
        <v>42.5</v>
      </c>
      <c r="L1223">
        <v>38.75</v>
      </c>
      <c r="M1223">
        <v>40</v>
      </c>
      <c r="N1223">
        <v>8886100</v>
      </c>
      <c r="O1223">
        <v>9.14</v>
      </c>
    </row>
    <row r="1224" spans="1:15" x14ac:dyDescent="0.3">
      <c r="A1224" s="5">
        <v>33007</v>
      </c>
      <c r="B1224">
        <v>66.25</v>
      </c>
      <c r="C1224">
        <v>69.25</v>
      </c>
      <c r="D1224">
        <v>63.5</v>
      </c>
      <c r="E1224">
        <v>68.25</v>
      </c>
      <c r="F1224">
        <v>56691200</v>
      </c>
      <c r="G1224">
        <v>0.7</v>
      </c>
      <c r="I1224" s="5">
        <v>33007</v>
      </c>
      <c r="J1224">
        <v>42.75</v>
      </c>
      <c r="K1224">
        <v>42.75</v>
      </c>
      <c r="L1224">
        <v>39.5</v>
      </c>
      <c r="M1224">
        <v>39.75</v>
      </c>
      <c r="N1224">
        <v>6261300</v>
      </c>
      <c r="O1224">
        <v>9.06</v>
      </c>
    </row>
    <row r="1225" spans="1:15" x14ac:dyDescent="0.3">
      <c r="A1225" s="5">
        <v>33000</v>
      </c>
      <c r="B1225">
        <v>62</v>
      </c>
      <c r="C1225">
        <v>66</v>
      </c>
      <c r="D1225">
        <v>61.5</v>
      </c>
      <c r="E1225">
        <v>65.5</v>
      </c>
      <c r="F1225">
        <v>56259800</v>
      </c>
      <c r="G1225">
        <v>0.67</v>
      </c>
      <c r="I1225" s="5">
        <v>33000</v>
      </c>
      <c r="J1225">
        <v>39.75</v>
      </c>
      <c r="K1225">
        <v>42.75</v>
      </c>
      <c r="L1225">
        <v>39.75</v>
      </c>
      <c r="M1225">
        <v>42.63</v>
      </c>
      <c r="N1225">
        <v>5297600</v>
      </c>
      <c r="O1225">
        <v>9.7200000000000006</v>
      </c>
    </row>
    <row r="1226" spans="1:15" x14ac:dyDescent="0.3">
      <c r="A1226" s="5">
        <v>32993</v>
      </c>
      <c r="B1226">
        <v>56.25</v>
      </c>
      <c r="C1226">
        <v>61.75</v>
      </c>
      <c r="D1226">
        <v>55.75</v>
      </c>
      <c r="E1226">
        <v>61.75</v>
      </c>
      <c r="F1226">
        <v>46177900</v>
      </c>
      <c r="G1226">
        <v>0.64</v>
      </c>
      <c r="I1226" s="5">
        <v>32993</v>
      </c>
      <c r="J1226">
        <v>39.25</v>
      </c>
      <c r="K1226">
        <v>40.75</v>
      </c>
      <c r="L1226">
        <v>39</v>
      </c>
      <c r="M1226">
        <v>40</v>
      </c>
      <c r="N1226">
        <v>5521100</v>
      </c>
      <c r="O1226">
        <v>9.1199999999999992</v>
      </c>
    </row>
    <row r="1227" spans="1:15" x14ac:dyDescent="0.3">
      <c r="A1227" s="5">
        <v>32986</v>
      </c>
      <c r="B1227">
        <v>58.88</v>
      </c>
      <c r="C1227">
        <v>59.75</v>
      </c>
      <c r="D1227">
        <v>55.63</v>
      </c>
      <c r="E1227">
        <v>56.25</v>
      </c>
      <c r="F1227">
        <v>54015300</v>
      </c>
      <c r="G1227">
        <v>0.57999999999999996</v>
      </c>
      <c r="I1227" s="5">
        <v>32986</v>
      </c>
      <c r="J1227">
        <v>40.25</v>
      </c>
      <c r="K1227">
        <v>40.5</v>
      </c>
      <c r="L1227">
        <v>38.130000000000003</v>
      </c>
      <c r="M1227">
        <v>39.130000000000003</v>
      </c>
      <c r="N1227">
        <v>5893900</v>
      </c>
      <c r="O1227">
        <v>8.92</v>
      </c>
    </row>
    <row r="1228" spans="1:15" x14ac:dyDescent="0.3">
      <c r="A1228" s="5">
        <v>32979</v>
      </c>
      <c r="B1228">
        <v>61</v>
      </c>
      <c r="C1228">
        <v>63</v>
      </c>
      <c r="D1228">
        <v>58.75</v>
      </c>
      <c r="E1228">
        <v>59.25</v>
      </c>
      <c r="F1228">
        <v>61340800</v>
      </c>
      <c r="G1228">
        <v>0.61</v>
      </c>
      <c r="I1228" s="5">
        <v>32979</v>
      </c>
      <c r="J1228">
        <v>43.5</v>
      </c>
      <c r="K1228">
        <v>44.25</v>
      </c>
      <c r="L1228">
        <v>39.75</v>
      </c>
      <c r="M1228">
        <v>40.25</v>
      </c>
      <c r="N1228">
        <v>9702800</v>
      </c>
      <c r="O1228">
        <v>9.17</v>
      </c>
    </row>
    <row r="1229" spans="1:15" x14ac:dyDescent="0.3">
      <c r="A1229" s="5">
        <v>32972</v>
      </c>
      <c r="B1229">
        <v>113.75</v>
      </c>
      <c r="C1229">
        <v>122</v>
      </c>
      <c r="D1229">
        <v>113.75</v>
      </c>
      <c r="E1229">
        <v>120.75</v>
      </c>
      <c r="F1229">
        <v>48746400</v>
      </c>
      <c r="G1229">
        <v>0.62</v>
      </c>
      <c r="I1229" s="5">
        <v>32972</v>
      </c>
      <c r="J1229">
        <v>39.75</v>
      </c>
      <c r="K1229">
        <v>44</v>
      </c>
      <c r="L1229">
        <v>39.5</v>
      </c>
      <c r="M1229">
        <v>43.25</v>
      </c>
      <c r="N1229">
        <v>5913400</v>
      </c>
      <c r="O1229">
        <v>9.86</v>
      </c>
    </row>
    <row r="1230" spans="1:15" x14ac:dyDescent="0.3">
      <c r="A1230" s="5">
        <v>32965</v>
      </c>
      <c r="B1230">
        <v>109.75</v>
      </c>
      <c r="C1230">
        <v>118.75</v>
      </c>
      <c r="D1230">
        <v>109.25</v>
      </c>
      <c r="E1230">
        <v>114.25</v>
      </c>
      <c r="F1230">
        <v>75518000</v>
      </c>
      <c r="G1230">
        <v>0.59</v>
      </c>
      <c r="I1230" s="5">
        <v>32965</v>
      </c>
      <c r="J1230">
        <v>40</v>
      </c>
      <c r="K1230">
        <v>42</v>
      </c>
      <c r="L1230">
        <v>39.5</v>
      </c>
      <c r="M1230">
        <v>39.880000000000003</v>
      </c>
      <c r="N1230">
        <v>4762900</v>
      </c>
      <c r="O1230">
        <v>9.09</v>
      </c>
    </row>
    <row r="1231" spans="1:15" x14ac:dyDescent="0.3">
      <c r="A1231" s="5">
        <v>32958</v>
      </c>
      <c r="B1231">
        <v>110.5</v>
      </c>
      <c r="C1231">
        <v>113</v>
      </c>
      <c r="D1231">
        <v>108.5</v>
      </c>
      <c r="E1231">
        <v>110.75</v>
      </c>
      <c r="F1231">
        <v>61890500</v>
      </c>
      <c r="G1231">
        <v>0.56999999999999995</v>
      </c>
      <c r="I1231" s="5">
        <v>32958</v>
      </c>
      <c r="J1231">
        <v>42.5</v>
      </c>
      <c r="K1231">
        <v>43.38</v>
      </c>
      <c r="L1231">
        <v>40</v>
      </c>
      <c r="M1231">
        <v>40.25</v>
      </c>
      <c r="N1231">
        <v>4554000</v>
      </c>
      <c r="O1231">
        <v>9.17</v>
      </c>
    </row>
    <row r="1232" spans="1:15" x14ac:dyDescent="0.3">
      <c r="A1232" s="5">
        <v>32951</v>
      </c>
      <c r="B1232">
        <v>113.75</v>
      </c>
      <c r="C1232">
        <v>117</v>
      </c>
      <c r="D1232">
        <v>109</v>
      </c>
      <c r="E1232">
        <v>110.25</v>
      </c>
      <c r="F1232">
        <v>77834200</v>
      </c>
      <c r="G1232">
        <v>0.56999999999999995</v>
      </c>
      <c r="I1232" s="5">
        <v>32951</v>
      </c>
      <c r="J1232">
        <v>40.5</v>
      </c>
      <c r="K1232">
        <v>43</v>
      </c>
      <c r="L1232">
        <v>40</v>
      </c>
      <c r="M1232">
        <v>42.25</v>
      </c>
      <c r="N1232">
        <v>10265600</v>
      </c>
      <c r="O1232">
        <v>9.6300000000000008</v>
      </c>
    </row>
    <row r="1233" spans="1:15" x14ac:dyDescent="0.3">
      <c r="A1233" s="5">
        <v>32944</v>
      </c>
      <c r="B1233">
        <v>106.25</v>
      </c>
      <c r="C1233">
        <v>115.25</v>
      </c>
      <c r="D1233">
        <v>106</v>
      </c>
      <c r="E1233">
        <v>114</v>
      </c>
      <c r="F1233">
        <v>97123800</v>
      </c>
      <c r="G1233">
        <v>0.59</v>
      </c>
      <c r="I1233" s="5">
        <v>32944</v>
      </c>
      <c r="J1233">
        <v>37.25</v>
      </c>
      <c r="K1233">
        <v>40.75</v>
      </c>
      <c r="L1233">
        <v>36.25</v>
      </c>
      <c r="M1233">
        <v>40.25</v>
      </c>
      <c r="N1233">
        <v>8436900</v>
      </c>
      <c r="O1233">
        <v>9.17</v>
      </c>
    </row>
    <row r="1234" spans="1:15" x14ac:dyDescent="0.3">
      <c r="A1234" s="5">
        <v>32937</v>
      </c>
      <c r="B1234">
        <v>103.5</v>
      </c>
      <c r="C1234">
        <v>108</v>
      </c>
      <c r="D1234">
        <v>101.75</v>
      </c>
      <c r="E1234">
        <v>106.5</v>
      </c>
      <c r="F1234">
        <v>71296600</v>
      </c>
      <c r="G1234">
        <v>0.55000000000000004</v>
      </c>
      <c r="I1234" s="5">
        <v>32937</v>
      </c>
      <c r="J1234">
        <v>33.5</v>
      </c>
      <c r="K1234">
        <v>37.5</v>
      </c>
      <c r="L1234">
        <v>33.5</v>
      </c>
      <c r="M1234">
        <v>36.880000000000003</v>
      </c>
      <c r="N1234">
        <v>7136000</v>
      </c>
      <c r="O1234">
        <v>8.4</v>
      </c>
    </row>
    <row r="1235" spans="1:15" x14ac:dyDescent="0.3">
      <c r="A1235" s="5">
        <v>32930</v>
      </c>
      <c r="B1235">
        <v>97.5</v>
      </c>
      <c r="C1235">
        <v>104.37</v>
      </c>
      <c r="D1235">
        <v>97.25</v>
      </c>
      <c r="E1235">
        <v>103.75</v>
      </c>
      <c r="F1235">
        <v>69525100</v>
      </c>
      <c r="G1235">
        <v>0.53</v>
      </c>
      <c r="I1235" s="5">
        <v>32930</v>
      </c>
      <c r="J1235">
        <v>33</v>
      </c>
      <c r="K1235">
        <v>34.75</v>
      </c>
      <c r="L1235">
        <v>33</v>
      </c>
      <c r="M1235">
        <v>33.75</v>
      </c>
      <c r="N1235">
        <v>4090000</v>
      </c>
      <c r="O1235">
        <v>7.69</v>
      </c>
    </row>
    <row r="1236" spans="1:15" x14ac:dyDescent="0.3">
      <c r="A1236" s="5">
        <v>32924</v>
      </c>
      <c r="B1236">
        <v>97.75</v>
      </c>
      <c r="C1236">
        <v>100.5</v>
      </c>
      <c r="D1236">
        <v>95.5</v>
      </c>
      <c r="E1236">
        <v>97.5</v>
      </c>
      <c r="F1236">
        <v>88415200</v>
      </c>
      <c r="G1236">
        <v>0.5</v>
      </c>
      <c r="I1236" s="5">
        <v>32924</v>
      </c>
      <c r="J1236">
        <v>33.5</v>
      </c>
      <c r="K1236">
        <v>34.5</v>
      </c>
      <c r="L1236">
        <v>32.5</v>
      </c>
      <c r="M1236">
        <v>33.25</v>
      </c>
      <c r="N1236">
        <v>5759600</v>
      </c>
      <c r="O1236">
        <v>7.58</v>
      </c>
    </row>
    <row r="1237" spans="1:15" x14ac:dyDescent="0.3">
      <c r="A1237" s="5">
        <v>32916</v>
      </c>
      <c r="B1237">
        <v>94.5</v>
      </c>
      <c r="C1237">
        <v>98.75</v>
      </c>
      <c r="D1237">
        <v>94</v>
      </c>
      <c r="E1237">
        <v>98</v>
      </c>
      <c r="F1237">
        <v>62215600</v>
      </c>
      <c r="G1237">
        <v>0.5</v>
      </c>
      <c r="I1237" s="5">
        <v>32916</v>
      </c>
      <c r="J1237">
        <v>34.25</v>
      </c>
      <c r="K1237">
        <v>35</v>
      </c>
      <c r="L1237">
        <v>33.5</v>
      </c>
      <c r="M1237">
        <v>33.75</v>
      </c>
      <c r="N1237">
        <v>3572500</v>
      </c>
      <c r="O1237">
        <v>7.69</v>
      </c>
    </row>
    <row r="1238" spans="1:15" x14ac:dyDescent="0.3">
      <c r="A1238" s="5">
        <v>32909</v>
      </c>
      <c r="B1238">
        <v>93.62</v>
      </c>
      <c r="C1238">
        <v>95</v>
      </c>
      <c r="D1238">
        <v>92.25</v>
      </c>
      <c r="E1238">
        <v>94.5</v>
      </c>
      <c r="F1238">
        <v>86690500</v>
      </c>
      <c r="G1238">
        <v>0.49</v>
      </c>
      <c r="I1238" s="5">
        <v>32909</v>
      </c>
      <c r="J1238">
        <v>34.25</v>
      </c>
      <c r="K1238">
        <v>35.25</v>
      </c>
      <c r="L1238">
        <v>32.25</v>
      </c>
      <c r="M1238">
        <v>34.25</v>
      </c>
      <c r="N1238">
        <v>6031600</v>
      </c>
      <c r="O1238">
        <v>7.78</v>
      </c>
    </row>
    <row r="1239" spans="1:15" x14ac:dyDescent="0.3">
      <c r="A1239" s="5">
        <v>32902</v>
      </c>
      <c r="B1239">
        <v>91.5</v>
      </c>
      <c r="C1239">
        <v>95.5</v>
      </c>
      <c r="D1239">
        <v>90</v>
      </c>
      <c r="E1239">
        <v>93.75</v>
      </c>
      <c r="F1239">
        <v>80342400</v>
      </c>
      <c r="G1239">
        <v>0.48</v>
      </c>
      <c r="I1239" s="5">
        <v>32902</v>
      </c>
      <c r="J1239">
        <v>33</v>
      </c>
      <c r="K1239">
        <v>34.75</v>
      </c>
      <c r="L1239">
        <v>32.130000000000003</v>
      </c>
      <c r="M1239">
        <v>34.25</v>
      </c>
      <c r="N1239">
        <v>4412000</v>
      </c>
      <c r="O1239">
        <v>7.78</v>
      </c>
    </row>
    <row r="1240" spans="1:15" x14ac:dyDescent="0.3">
      <c r="A1240" s="5">
        <v>32895</v>
      </c>
      <c r="B1240">
        <v>94</v>
      </c>
      <c r="C1240">
        <v>94</v>
      </c>
      <c r="D1240">
        <v>87.12</v>
      </c>
      <c r="E1240">
        <v>90.75</v>
      </c>
      <c r="F1240">
        <v>133642800</v>
      </c>
      <c r="G1240">
        <v>0.47</v>
      </c>
      <c r="I1240" s="5">
        <v>32895</v>
      </c>
      <c r="J1240">
        <v>34</v>
      </c>
      <c r="K1240">
        <v>34.75</v>
      </c>
      <c r="L1240">
        <v>32.25</v>
      </c>
      <c r="M1240">
        <v>32.75</v>
      </c>
      <c r="N1240">
        <v>5363200</v>
      </c>
      <c r="O1240">
        <v>7.44</v>
      </c>
    </row>
    <row r="1241" spans="1:15" x14ac:dyDescent="0.3">
      <c r="A1241" s="5">
        <v>32888</v>
      </c>
      <c r="B1241">
        <v>85.75</v>
      </c>
      <c r="C1241">
        <v>96</v>
      </c>
      <c r="D1241">
        <v>84.5</v>
      </c>
      <c r="E1241">
        <v>94.12</v>
      </c>
      <c r="F1241">
        <v>126353200</v>
      </c>
      <c r="G1241">
        <v>0.48</v>
      </c>
      <c r="I1241" s="5">
        <v>32888</v>
      </c>
      <c r="J1241">
        <v>34.5</v>
      </c>
      <c r="K1241">
        <v>35.75</v>
      </c>
      <c r="L1241">
        <v>32.25</v>
      </c>
      <c r="M1241">
        <v>34.25</v>
      </c>
      <c r="N1241">
        <v>7948000</v>
      </c>
      <c r="O1241">
        <v>7.78</v>
      </c>
    </row>
    <row r="1242" spans="1:15" x14ac:dyDescent="0.3">
      <c r="A1242" s="5">
        <v>32881</v>
      </c>
      <c r="B1242">
        <v>89.5</v>
      </c>
      <c r="C1242">
        <v>92</v>
      </c>
      <c r="D1242">
        <v>84</v>
      </c>
      <c r="E1242">
        <v>86.12</v>
      </c>
      <c r="F1242">
        <v>95546200</v>
      </c>
      <c r="G1242">
        <v>0.44</v>
      </c>
      <c r="I1242" s="5">
        <v>32881</v>
      </c>
      <c r="J1242">
        <v>37.5</v>
      </c>
      <c r="K1242">
        <v>38</v>
      </c>
      <c r="L1242">
        <v>33.75</v>
      </c>
      <c r="M1242">
        <v>34.5</v>
      </c>
      <c r="N1242">
        <v>5515500</v>
      </c>
      <c r="O1242">
        <v>7.84</v>
      </c>
    </row>
    <row r="1243" spans="1:15" x14ac:dyDescent="0.3">
      <c r="A1243" s="5">
        <v>32875</v>
      </c>
      <c r="B1243">
        <v>87.25</v>
      </c>
      <c r="C1243">
        <v>92</v>
      </c>
      <c r="D1243">
        <v>86.12</v>
      </c>
      <c r="E1243">
        <v>89.62</v>
      </c>
      <c r="F1243">
        <v>90528000</v>
      </c>
      <c r="G1243">
        <v>0.46</v>
      </c>
      <c r="I1243" s="5">
        <v>32875</v>
      </c>
      <c r="J1243">
        <v>35.25</v>
      </c>
      <c r="K1243">
        <v>38.75</v>
      </c>
      <c r="L1243">
        <v>35</v>
      </c>
      <c r="M1243">
        <v>37.75</v>
      </c>
      <c r="N1243">
        <v>6583800</v>
      </c>
      <c r="O1243">
        <v>8.58</v>
      </c>
    </row>
    <row r="1244" spans="1:15" x14ac:dyDescent="0.3">
      <c r="A1244" s="5">
        <v>32868</v>
      </c>
      <c r="B1244">
        <v>85.87</v>
      </c>
      <c r="C1244">
        <v>88.25</v>
      </c>
      <c r="D1244">
        <v>83</v>
      </c>
      <c r="E1244">
        <v>87</v>
      </c>
      <c r="F1244">
        <v>71833600</v>
      </c>
      <c r="G1244">
        <v>0.45</v>
      </c>
      <c r="I1244" s="5">
        <v>32868</v>
      </c>
      <c r="J1244">
        <v>36.75</v>
      </c>
      <c r="K1244">
        <v>36.75</v>
      </c>
      <c r="L1244">
        <v>34.25</v>
      </c>
      <c r="M1244">
        <v>35.25</v>
      </c>
      <c r="N1244">
        <v>6221700</v>
      </c>
      <c r="O1244">
        <v>8.01</v>
      </c>
    </row>
    <row r="1245" spans="1:15" x14ac:dyDescent="0.3">
      <c r="A1245" s="5">
        <v>32860</v>
      </c>
      <c r="B1245">
        <v>77.25</v>
      </c>
      <c r="C1245">
        <v>86.25</v>
      </c>
      <c r="D1245">
        <v>77</v>
      </c>
      <c r="E1245">
        <v>85.75</v>
      </c>
      <c r="F1245">
        <v>73966000</v>
      </c>
      <c r="G1245">
        <v>0.44</v>
      </c>
      <c r="I1245" s="5">
        <v>32860</v>
      </c>
      <c r="J1245">
        <v>33.75</v>
      </c>
      <c r="K1245">
        <v>37.25</v>
      </c>
      <c r="L1245">
        <v>33.75</v>
      </c>
      <c r="M1245">
        <v>36.5</v>
      </c>
      <c r="N1245">
        <v>8766600</v>
      </c>
      <c r="O1245">
        <v>8.2899999999999991</v>
      </c>
    </row>
    <row r="1246" spans="1:15" x14ac:dyDescent="0.3">
      <c r="A1246" s="5">
        <v>32853</v>
      </c>
      <c r="B1246">
        <v>84.75</v>
      </c>
      <c r="C1246">
        <v>84.75</v>
      </c>
      <c r="D1246">
        <v>75</v>
      </c>
      <c r="E1246">
        <v>77</v>
      </c>
      <c r="F1246">
        <v>92295000</v>
      </c>
      <c r="G1246">
        <v>0.4</v>
      </c>
      <c r="I1246" s="5">
        <v>32853</v>
      </c>
      <c r="J1246">
        <v>41</v>
      </c>
      <c r="K1246">
        <v>41.5</v>
      </c>
      <c r="L1246">
        <v>32.5</v>
      </c>
      <c r="M1246">
        <v>33.75</v>
      </c>
      <c r="N1246">
        <v>20636900</v>
      </c>
      <c r="O1246">
        <v>7.67</v>
      </c>
    </row>
    <row r="1247" spans="1:15" x14ac:dyDescent="0.3">
      <c r="A1247" s="5">
        <v>32846</v>
      </c>
      <c r="B1247">
        <v>85</v>
      </c>
      <c r="C1247">
        <v>87.25</v>
      </c>
      <c r="D1247">
        <v>83</v>
      </c>
      <c r="E1247">
        <v>84.75</v>
      </c>
      <c r="F1247">
        <v>57987800</v>
      </c>
      <c r="G1247">
        <v>0.44</v>
      </c>
      <c r="I1247" s="5">
        <v>32846</v>
      </c>
      <c r="J1247">
        <v>43.75</v>
      </c>
      <c r="K1247">
        <v>45.75</v>
      </c>
      <c r="L1247">
        <v>41</v>
      </c>
      <c r="M1247">
        <v>41.75</v>
      </c>
      <c r="N1247">
        <v>7047900</v>
      </c>
      <c r="O1247">
        <v>9.48</v>
      </c>
    </row>
    <row r="1248" spans="1:15" x14ac:dyDescent="0.3">
      <c r="A1248" s="5">
        <v>32839</v>
      </c>
      <c r="B1248">
        <v>87.5</v>
      </c>
      <c r="C1248">
        <v>88.25</v>
      </c>
      <c r="D1248">
        <v>83.75</v>
      </c>
      <c r="E1248">
        <v>85</v>
      </c>
      <c r="F1248">
        <v>68623300</v>
      </c>
      <c r="G1248">
        <v>0.44</v>
      </c>
      <c r="I1248" s="5">
        <v>32839</v>
      </c>
      <c r="J1248">
        <v>44.75</v>
      </c>
      <c r="K1248">
        <v>45.25</v>
      </c>
      <c r="L1248">
        <v>42.5</v>
      </c>
      <c r="M1248">
        <v>44</v>
      </c>
      <c r="N1248">
        <v>4324000</v>
      </c>
      <c r="O1248">
        <v>10</v>
      </c>
    </row>
    <row r="1249" spans="1:15" x14ac:dyDescent="0.3">
      <c r="A1249" s="5">
        <v>32832</v>
      </c>
      <c r="B1249">
        <v>86.75</v>
      </c>
      <c r="C1249">
        <v>89</v>
      </c>
      <c r="D1249">
        <v>84.5</v>
      </c>
      <c r="E1249">
        <v>87.62</v>
      </c>
      <c r="F1249">
        <v>45064000</v>
      </c>
      <c r="G1249">
        <v>0.45</v>
      </c>
      <c r="I1249" s="5">
        <v>32832</v>
      </c>
      <c r="J1249">
        <v>45</v>
      </c>
      <c r="K1249">
        <v>46.5</v>
      </c>
      <c r="L1249">
        <v>44.5</v>
      </c>
      <c r="M1249">
        <v>44.75</v>
      </c>
      <c r="N1249">
        <v>3351700</v>
      </c>
      <c r="O1249">
        <v>10.17</v>
      </c>
    </row>
    <row r="1250" spans="1:15" x14ac:dyDescent="0.3">
      <c r="A1250" s="5">
        <v>32825</v>
      </c>
      <c r="B1250">
        <v>84.5</v>
      </c>
      <c r="C1250">
        <v>89.25</v>
      </c>
      <c r="D1250">
        <v>83.75</v>
      </c>
      <c r="E1250">
        <v>86.87</v>
      </c>
      <c r="F1250">
        <v>93669100</v>
      </c>
      <c r="G1250">
        <v>0.45</v>
      </c>
      <c r="I1250" s="5">
        <v>32825</v>
      </c>
      <c r="J1250">
        <v>46.5</v>
      </c>
      <c r="K1250">
        <v>47.25</v>
      </c>
      <c r="L1250">
        <v>43.75</v>
      </c>
      <c r="M1250">
        <v>44.75</v>
      </c>
      <c r="N1250">
        <v>3116800</v>
      </c>
      <c r="O1250">
        <v>10.17</v>
      </c>
    </row>
    <row r="1251" spans="1:15" x14ac:dyDescent="0.3">
      <c r="A1251" s="5">
        <v>32818</v>
      </c>
      <c r="B1251">
        <v>78.25</v>
      </c>
      <c r="C1251">
        <v>85</v>
      </c>
      <c r="D1251">
        <v>76.5</v>
      </c>
      <c r="E1251">
        <v>84.5</v>
      </c>
      <c r="F1251">
        <v>99349700</v>
      </c>
      <c r="G1251">
        <v>0.44</v>
      </c>
      <c r="I1251" s="5">
        <v>32818</v>
      </c>
      <c r="J1251">
        <v>43.5</v>
      </c>
      <c r="K1251">
        <v>47</v>
      </c>
      <c r="L1251">
        <v>43</v>
      </c>
      <c r="M1251">
        <v>46.75</v>
      </c>
      <c r="N1251">
        <v>4085600</v>
      </c>
      <c r="O1251">
        <v>10.59</v>
      </c>
    </row>
    <row r="1252" spans="1:15" x14ac:dyDescent="0.3">
      <c r="A1252" s="5">
        <v>32811</v>
      </c>
      <c r="B1252">
        <v>78</v>
      </c>
      <c r="C1252">
        <v>83</v>
      </c>
      <c r="D1252">
        <v>76</v>
      </c>
      <c r="E1252">
        <v>78.25</v>
      </c>
      <c r="F1252">
        <v>100387800</v>
      </c>
      <c r="G1252">
        <v>0.4</v>
      </c>
      <c r="I1252" s="5">
        <v>32811</v>
      </c>
      <c r="J1252">
        <v>45.5</v>
      </c>
      <c r="K1252">
        <v>46.75</v>
      </c>
      <c r="L1252">
        <v>43</v>
      </c>
      <c r="M1252">
        <v>43.25</v>
      </c>
      <c r="N1252">
        <v>6207700</v>
      </c>
      <c r="O1252">
        <v>9.8000000000000007</v>
      </c>
    </row>
    <row r="1253" spans="1:15" x14ac:dyDescent="0.3">
      <c r="A1253" s="5">
        <v>32804</v>
      </c>
      <c r="B1253">
        <v>84.75</v>
      </c>
      <c r="C1253">
        <v>85.75</v>
      </c>
      <c r="D1253">
        <v>76.25</v>
      </c>
      <c r="E1253">
        <v>77</v>
      </c>
      <c r="F1253">
        <v>104396100</v>
      </c>
      <c r="G1253">
        <v>0.4</v>
      </c>
      <c r="I1253" s="5">
        <v>32804</v>
      </c>
      <c r="J1253">
        <v>48</v>
      </c>
      <c r="K1253">
        <v>48.5</v>
      </c>
      <c r="L1253">
        <v>44.5</v>
      </c>
      <c r="M1253">
        <v>45.25</v>
      </c>
      <c r="N1253">
        <v>5411400</v>
      </c>
      <c r="O1253">
        <v>10.25</v>
      </c>
    </row>
    <row r="1254" spans="1:15" x14ac:dyDescent="0.3">
      <c r="A1254" s="5">
        <v>32797</v>
      </c>
      <c r="B1254">
        <v>70.75</v>
      </c>
      <c r="C1254">
        <v>86</v>
      </c>
      <c r="D1254">
        <v>69</v>
      </c>
      <c r="E1254">
        <v>85.25</v>
      </c>
      <c r="F1254">
        <v>167604400</v>
      </c>
      <c r="G1254">
        <v>0.44</v>
      </c>
      <c r="I1254" s="5">
        <v>32797</v>
      </c>
      <c r="J1254">
        <v>44.75</v>
      </c>
      <c r="K1254">
        <v>49.5</v>
      </c>
      <c r="L1254">
        <v>42.5</v>
      </c>
      <c r="M1254">
        <v>48</v>
      </c>
      <c r="N1254">
        <v>8529000</v>
      </c>
      <c r="O1254">
        <v>10.88</v>
      </c>
    </row>
    <row r="1255" spans="1:15" x14ac:dyDescent="0.3">
      <c r="A1255" s="5">
        <v>32790</v>
      </c>
      <c r="B1255">
        <v>79.5</v>
      </c>
      <c r="C1255">
        <v>83</v>
      </c>
      <c r="D1255">
        <v>73</v>
      </c>
      <c r="E1255">
        <v>73.5</v>
      </c>
      <c r="F1255">
        <v>78951000</v>
      </c>
      <c r="G1255">
        <v>0.38</v>
      </c>
      <c r="I1255" s="5">
        <v>32790</v>
      </c>
      <c r="J1255">
        <v>48</v>
      </c>
      <c r="K1255">
        <v>50.38</v>
      </c>
      <c r="L1255">
        <v>45</v>
      </c>
      <c r="M1255">
        <v>45.75</v>
      </c>
      <c r="N1255">
        <v>6606700</v>
      </c>
      <c r="O1255">
        <v>10.37</v>
      </c>
    </row>
    <row r="1256" spans="1:15" x14ac:dyDescent="0.3">
      <c r="A1256" s="5">
        <v>32783</v>
      </c>
      <c r="B1256">
        <v>68.25</v>
      </c>
      <c r="C1256">
        <v>82.25</v>
      </c>
      <c r="D1256">
        <v>68</v>
      </c>
      <c r="E1256">
        <v>79.75</v>
      </c>
      <c r="F1256">
        <v>150346800</v>
      </c>
      <c r="G1256">
        <v>0.41</v>
      </c>
      <c r="I1256" s="5">
        <v>32783</v>
      </c>
      <c r="J1256">
        <v>44.5</v>
      </c>
      <c r="K1256">
        <v>48.25</v>
      </c>
      <c r="L1256">
        <v>43.13</v>
      </c>
      <c r="M1256">
        <v>48.13</v>
      </c>
      <c r="N1256">
        <v>7680700</v>
      </c>
      <c r="O1256">
        <v>10.91</v>
      </c>
    </row>
    <row r="1257" spans="1:15" x14ac:dyDescent="0.3">
      <c r="A1257" s="5">
        <v>32776</v>
      </c>
      <c r="B1257">
        <v>66</v>
      </c>
      <c r="C1257">
        <v>69.5</v>
      </c>
      <c r="D1257">
        <v>65.5</v>
      </c>
      <c r="E1257">
        <v>68.5</v>
      </c>
      <c r="F1257">
        <v>56982400</v>
      </c>
      <c r="G1257">
        <v>0.35</v>
      </c>
      <c r="I1257" s="5">
        <v>32776</v>
      </c>
      <c r="J1257">
        <v>44.75</v>
      </c>
      <c r="K1257">
        <v>45.75</v>
      </c>
      <c r="L1257">
        <v>44</v>
      </c>
      <c r="M1257">
        <v>44.5</v>
      </c>
      <c r="N1257">
        <v>3244900</v>
      </c>
      <c r="O1257">
        <v>10.08</v>
      </c>
    </row>
    <row r="1258" spans="1:15" x14ac:dyDescent="0.3">
      <c r="A1258" s="5">
        <v>32769</v>
      </c>
      <c r="B1258">
        <v>62.5</v>
      </c>
      <c r="C1258">
        <v>66.75</v>
      </c>
      <c r="D1258">
        <v>62.25</v>
      </c>
      <c r="E1258">
        <v>66</v>
      </c>
      <c r="F1258">
        <v>58748100</v>
      </c>
      <c r="G1258">
        <v>0.34</v>
      </c>
      <c r="I1258" s="5">
        <v>32769</v>
      </c>
      <c r="J1258">
        <v>44.5</v>
      </c>
      <c r="K1258">
        <v>46</v>
      </c>
      <c r="L1258">
        <v>43</v>
      </c>
      <c r="M1258">
        <v>44.88</v>
      </c>
      <c r="N1258">
        <v>3835200</v>
      </c>
      <c r="O1258">
        <v>10.17</v>
      </c>
    </row>
    <row r="1259" spans="1:15" x14ac:dyDescent="0.3">
      <c r="A1259" s="5">
        <v>32762</v>
      </c>
      <c r="B1259">
        <v>58.75</v>
      </c>
      <c r="C1259">
        <v>64.5</v>
      </c>
      <c r="D1259">
        <v>58.5</v>
      </c>
      <c r="E1259">
        <v>62.75</v>
      </c>
      <c r="F1259">
        <v>88807000</v>
      </c>
      <c r="G1259">
        <v>0.32</v>
      </c>
      <c r="I1259" s="5">
        <v>32762</v>
      </c>
      <c r="J1259">
        <v>44.75</v>
      </c>
      <c r="K1259">
        <v>46.75</v>
      </c>
      <c r="L1259">
        <v>44.25</v>
      </c>
      <c r="M1259">
        <v>45</v>
      </c>
      <c r="N1259">
        <v>4202700</v>
      </c>
      <c r="O1259">
        <v>10.199999999999999</v>
      </c>
    </row>
    <row r="1260" spans="1:15" x14ac:dyDescent="0.3">
      <c r="A1260" s="5">
        <v>32756</v>
      </c>
      <c r="B1260">
        <v>59.75</v>
      </c>
      <c r="C1260">
        <v>61</v>
      </c>
      <c r="D1260">
        <v>57.75</v>
      </c>
      <c r="E1260">
        <v>59</v>
      </c>
      <c r="F1260">
        <v>54352000</v>
      </c>
      <c r="G1260">
        <v>0.3</v>
      </c>
      <c r="I1260" s="5">
        <v>32756</v>
      </c>
      <c r="J1260">
        <v>44.5</v>
      </c>
      <c r="K1260">
        <v>45.5</v>
      </c>
      <c r="L1260">
        <v>44</v>
      </c>
      <c r="M1260">
        <v>45</v>
      </c>
      <c r="N1260">
        <v>3329400</v>
      </c>
      <c r="O1260">
        <v>10.199999999999999</v>
      </c>
    </row>
    <row r="1261" spans="1:15" x14ac:dyDescent="0.3">
      <c r="A1261" s="5">
        <v>32748</v>
      </c>
      <c r="B1261">
        <v>58.75</v>
      </c>
      <c r="C1261">
        <v>60.25</v>
      </c>
      <c r="D1261">
        <v>58.25</v>
      </c>
      <c r="E1261">
        <v>59.88</v>
      </c>
      <c r="F1261">
        <v>36388400</v>
      </c>
      <c r="G1261">
        <v>0.31</v>
      </c>
      <c r="I1261" s="5">
        <v>32748</v>
      </c>
      <c r="J1261">
        <v>44.5</v>
      </c>
      <c r="K1261">
        <v>45</v>
      </c>
      <c r="L1261">
        <v>43.75</v>
      </c>
      <c r="M1261">
        <v>44.63</v>
      </c>
      <c r="N1261">
        <v>3620900</v>
      </c>
      <c r="O1261">
        <v>10.11</v>
      </c>
    </row>
    <row r="1262" spans="1:15" x14ac:dyDescent="0.3">
      <c r="A1262" s="5">
        <v>32741</v>
      </c>
      <c r="B1262">
        <v>57.5</v>
      </c>
      <c r="C1262">
        <v>60.5</v>
      </c>
      <c r="D1262">
        <v>56</v>
      </c>
      <c r="E1262">
        <v>58.88</v>
      </c>
      <c r="F1262">
        <v>64174000</v>
      </c>
      <c r="G1262">
        <v>0.3</v>
      </c>
      <c r="I1262" s="5">
        <v>32741</v>
      </c>
      <c r="J1262">
        <v>42.25</v>
      </c>
      <c r="K1262">
        <v>45</v>
      </c>
      <c r="L1262">
        <v>42</v>
      </c>
      <c r="M1262">
        <v>44.75</v>
      </c>
      <c r="N1262">
        <v>5346900</v>
      </c>
      <c r="O1262">
        <v>10.14</v>
      </c>
    </row>
    <row r="1263" spans="1:15" x14ac:dyDescent="0.3">
      <c r="A1263" s="5">
        <v>32734</v>
      </c>
      <c r="B1263">
        <v>57.75</v>
      </c>
      <c r="C1263">
        <v>58</v>
      </c>
      <c r="D1263">
        <v>55.25</v>
      </c>
      <c r="E1263">
        <v>57.5</v>
      </c>
      <c r="F1263">
        <v>39676800</v>
      </c>
      <c r="G1263">
        <v>0.3</v>
      </c>
      <c r="I1263" s="5">
        <v>32734</v>
      </c>
      <c r="J1263">
        <v>41.5</v>
      </c>
      <c r="K1263">
        <v>42.5</v>
      </c>
      <c r="L1263">
        <v>40</v>
      </c>
      <c r="M1263">
        <v>42.25</v>
      </c>
      <c r="N1263">
        <v>4472100</v>
      </c>
      <c r="O1263">
        <v>9.5500000000000007</v>
      </c>
    </row>
    <row r="1264" spans="1:15" x14ac:dyDescent="0.3">
      <c r="A1264" s="5">
        <v>32727</v>
      </c>
      <c r="B1264">
        <v>57.75</v>
      </c>
      <c r="C1264">
        <v>60</v>
      </c>
      <c r="D1264">
        <v>57</v>
      </c>
      <c r="E1264">
        <v>57.75</v>
      </c>
      <c r="F1264">
        <v>85540400</v>
      </c>
      <c r="G1264">
        <v>0.3</v>
      </c>
      <c r="I1264" s="5">
        <v>32727</v>
      </c>
      <c r="J1264">
        <v>43</v>
      </c>
      <c r="K1264">
        <v>45.75</v>
      </c>
      <c r="L1264">
        <v>41.25</v>
      </c>
      <c r="M1264">
        <v>41.88</v>
      </c>
      <c r="N1264">
        <v>6804600</v>
      </c>
      <c r="O1264">
        <v>9.4700000000000006</v>
      </c>
    </row>
    <row r="1265" spans="1:15" x14ac:dyDescent="0.3">
      <c r="A1265" s="5">
        <v>32720</v>
      </c>
      <c r="B1265">
        <v>54</v>
      </c>
      <c r="C1265">
        <v>57.5</v>
      </c>
      <c r="D1265">
        <v>53.75</v>
      </c>
      <c r="E1265">
        <v>57</v>
      </c>
      <c r="F1265">
        <v>65911000</v>
      </c>
      <c r="G1265">
        <v>0.28999999999999998</v>
      </c>
      <c r="I1265" s="5">
        <v>32720</v>
      </c>
      <c r="J1265">
        <v>39.25</v>
      </c>
      <c r="K1265">
        <v>42.75</v>
      </c>
      <c r="L1265">
        <v>39</v>
      </c>
      <c r="M1265">
        <v>42.75</v>
      </c>
      <c r="N1265">
        <v>5079000</v>
      </c>
      <c r="O1265">
        <v>9.66</v>
      </c>
    </row>
    <row r="1266" spans="1:15" x14ac:dyDescent="0.3">
      <c r="A1266" s="5">
        <v>32713</v>
      </c>
      <c r="B1266">
        <v>54.75</v>
      </c>
      <c r="C1266">
        <v>57</v>
      </c>
      <c r="D1266">
        <v>51.5</v>
      </c>
      <c r="E1266">
        <v>54.25</v>
      </c>
      <c r="F1266">
        <v>112561200</v>
      </c>
      <c r="G1266">
        <v>0.28000000000000003</v>
      </c>
      <c r="I1266" s="5">
        <v>32713</v>
      </c>
      <c r="J1266">
        <v>39.75</v>
      </c>
      <c r="K1266">
        <v>39.75</v>
      </c>
      <c r="L1266">
        <v>37.75</v>
      </c>
      <c r="M1266">
        <v>39.380000000000003</v>
      </c>
      <c r="N1266">
        <v>6097600</v>
      </c>
      <c r="O1266">
        <v>8.9</v>
      </c>
    </row>
    <row r="1267" spans="1:15" x14ac:dyDescent="0.3">
      <c r="A1267" s="5">
        <v>32706</v>
      </c>
      <c r="B1267">
        <v>52.75</v>
      </c>
      <c r="C1267">
        <v>56.5</v>
      </c>
      <c r="D1267">
        <v>52.5</v>
      </c>
      <c r="E1267">
        <v>55.25</v>
      </c>
      <c r="F1267">
        <v>49664600</v>
      </c>
      <c r="G1267">
        <v>0.28000000000000003</v>
      </c>
      <c r="I1267" s="5">
        <v>32706</v>
      </c>
      <c r="J1267">
        <v>40.75</v>
      </c>
      <c r="K1267">
        <v>41.25</v>
      </c>
      <c r="L1267">
        <v>38.75</v>
      </c>
      <c r="M1267">
        <v>40</v>
      </c>
      <c r="N1267">
        <v>8746100</v>
      </c>
      <c r="O1267">
        <v>9.0399999999999991</v>
      </c>
    </row>
    <row r="1268" spans="1:15" x14ac:dyDescent="0.3">
      <c r="A1268" s="5">
        <v>32699</v>
      </c>
      <c r="B1268">
        <v>53.75</v>
      </c>
      <c r="C1268">
        <v>55.5</v>
      </c>
      <c r="D1268">
        <v>51.75</v>
      </c>
      <c r="E1268">
        <v>52.75</v>
      </c>
      <c r="F1268">
        <v>39815600</v>
      </c>
      <c r="G1268">
        <v>0.27</v>
      </c>
      <c r="I1268" s="5">
        <v>32699</v>
      </c>
      <c r="J1268">
        <v>41</v>
      </c>
      <c r="K1268">
        <v>41.25</v>
      </c>
      <c r="L1268">
        <v>39.5</v>
      </c>
      <c r="M1268">
        <v>40.75</v>
      </c>
      <c r="N1268">
        <v>7548000</v>
      </c>
      <c r="O1268">
        <v>9.2100000000000009</v>
      </c>
    </row>
    <row r="1269" spans="1:15" x14ac:dyDescent="0.3">
      <c r="A1269" s="5">
        <v>32692</v>
      </c>
      <c r="B1269">
        <v>53.13</v>
      </c>
      <c r="C1269">
        <v>56</v>
      </c>
      <c r="D1269">
        <v>52.38</v>
      </c>
      <c r="E1269">
        <v>53.5</v>
      </c>
      <c r="F1269">
        <v>44365600</v>
      </c>
      <c r="G1269">
        <v>0.28000000000000003</v>
      </c>
      <c r="I1269" s="5">
        <v>32692</v>
      </c>
      <c r="J1269">
        <v>41.75</v>
      </c>
      <c r="K1269">
        <v>42</v>
      </c>
      <c r="L1269">
        <v>40</v>
      </c>
      <c r="M1269">
        <v>41.25</v>
      </c>
      <c r="N1269">
        <v>4004900</v>
      </c>
      <c r="O1269">
        <v>9.33</v>
      </c>
    </row>
    <row r="1270" spans="1:15" x14ac:dyDescent="0.3">
      <c r="A1270" s="5">
        <v>32685</v>
      </c>
      <c r="B1270">
        <v>55.25</v>
      </c>
      <c r="C1270">
        <v>55.5</v>
      </c>
      <c r="D1270">
        <v>51.25</v>
      </c>
      <c r="E1270">
        <v>53</v>
      </c>
      <c r="F1270">
        <v>53607600</v>
      </c>
      <c r="G1270">
        <v>0.27</v>
      </c>
      <c r="I1270" s="5">
        <v>32685</v>
      </c>
      <c r="J1270">
        <v>44</v>
      </c>
      <c r="K1270">
        <v>44.25</v>
      </c>
      <c r="L1270">
        <v>39.5</v>
      </c>
      <c r="M1270">
        <v>41.25</v>
      </c>
      <c r="N1270">
        <v>6756800</v>
      </c>
      <c r="O1270">
        <v>9.33</v>
      </c>
    </row>
    <row r="1271" spans="1:15" x14ac:dyDescent="0.3">
      <c r="A1271" s="5">
        <v>32678</v>
      </c>
      <c r="B1271">
        <v>57</v>
      </c>
      <c r="C1271">
        <v>57</v>
      </c>
      <c r="D1271">
        <v>53.25</v>
      </c>
      <c r="E1271">
        <v>55.38</v>
      </c>
      <c r="F1271">
        <v>44613100</v>
      </c>
      <c r="G1271">
        <v>0.28999999999999998</v>
      </c>
      <c r="I1271" s="5">
        <v>32678</v>
      </c>
      <c r="J1271">
        <v>44.5</v>
      </c>
      <c r="K1271">
        <v>44.75</v>
      </c>
      <c r="L1271">
        <v>42</v>
      </c>
      <c r="M1271">
        <v>43.88</v>
      </c>
      <c r="N1271">
        <v>5073600</v>
      </c>
      <c r="O1271">
        <v>9.92</v>
      </c>
    </row>
    <row r="1272" spans="1:15" x14ac:dyDescent="0.3">
      <c r="A1272" s="5">
        <v>32671</v>
      </c>
      <c r="B1272">
        <v>59.75</v>
      </c>
      <c r="C1272">
        <v>60.25</v>
      </c>
      <c r="D1272">
        <v>56.25</v>
      </c>
      <c r="E1272">
        <v>56.75</v>
      </c>
      <c r="F1272">
        <v>47803500</v>
      </c>
      <c r="G1272">
        <v>0.28999999999999998</v>
      </c>
      <c r="I1272" s="5">
        <v>32671</v>
      </c>
      <c r="J1272">
        <v>46.75</v>
      </c>
      <c r="K1272">
        <v>50.25</v>
      </c>
      <c r="L1272">
        <v>43.5</v>
      </c>
      <c r="M1272">
        <v>44.5</v>
      </c>
      <c r="N1272">
        <v>9055000</v>
      </c>
      <c r="O1272">
        <v>10.06</v>
      </c>
    </row>
    <row r="1273" spans="1:15" x14ac:dyDescent="0.3">
      <c r="A1273" s="5">
        <v>32664</v>
      </c>
      <c r="B1273">
        <v>58.5</v>
      </c>
      <c r="C1273">
        <v>60.25</v>
      </c>
      <c r="D1273">
        <v>56.5</v>
      </c>
      <c r="E1273">
        <v>59.75</v>
      </c>
      <c r="F1273">
        <v>45120000</v>
      </c>
      <c r="G1273">
        <v>0.31</v>
      </c>
      <c r="I1273" s="5">
        <v>32664</v>
      </c>
      <c r="J1273">
        <v>48.75</v>
      </c>
      <c r="K1273">
        <v>49</v>
      </c>
      <c r="L1273">
        <v>46.25</v>
      </c>
      <c r="M1273">
        <v>47</v>
      </c>
      <c r="N1273">
        <v>5138200</v>
      </c>
      <c r="O1273">
        <v>10.63</v>
      </c>
    </row>
    <row r="1274" spans="1:15" x14ac:dyDescent="0.3">
      <c r="A1274" s="5">
        <v>32658</v>
      </c>
      <c r="B1274">
        <v>59</v>
      </c>
      <c r="C1274">
        <v>61</v>
      </c>
      <c r="D1274">
        <v>58.25</v>
      </c>
      <c r="E1274">
        <v>58.25</v>
      </c>
      <c r="F1274">
        <v>65428800</v>
      </c>
      <c r="G1274">
        <v>0.3</v>
      </c>
      <c r="I1274" s="5">
        <v>32658</v>
      </c>
      <c r="J1274">
        <v>48.25</v>
      </c>
      <c r="K1274">
        <v>49.5</v>
      </c>
      <c r="L1274">
        <v>47</v>
      </c>
      <c r="M1274">
        <v>49</v>
      </c>
      <c r="N1274">
        <v>4754500</v>
      </c>
      <c r="O1274">
        <v>11.08</v>
      </c>
    </row>
    <row r="1275" spans="1:15" x14ac:dyDescent="0.3">
      <c r="A1275" s="5">
        <v>32650</v>
      </c>
      <c r="B1275">
        <v>58.25</v>
      </c>
      <c r="C1275">
        <v>59.5</v>
      </c>
      <c r="D1275">
        <v>55.75</v>
      </c>
      <c r="E1275">
        <v>58.88</v>
      </c>
      <c r="F1275">
        <v>62581700</v>
      </c>
      <c r="G1275">
        <v>0.3</v>
      </c>
      <c r="I1275" s="5">
        <v>32650</v>
      </c>
      <c r="J1275">
        <v>45.75</v>
      </c>
      <c r="K1275">
        <v>49</v>
      </c>
      <c r="L1275">
        <v>45.25</v>
      </c>
      <c r="M1275">
        <v>48.5</v>
      </c>
      <c r="N1275">
        <v>6917300</v>
      </c>
      <c r="O1275">
        <v>10.96</v>
      </c>
    </row>
    <row r="1276" spans="1:15" x14ac:dyDescent="0.3">
      <c r="A1276" s="5">
        <v>32643</v>
      </c>
      <c r="B1276">
        <v>54.13</v>
      </c>
      <c r="C1276">
        <v>59.5</v>
      </c>
      <c r="D1276">
        <v>54</v>
      </c>
      <c r="E1276">
        <v>58.25</v>
      </c>
      <c r="F1276">
        <v>72624000</v>
      </c>
      <c r="G1276">
        <v>0.3</v>
      </c>
      <c r="I1276" s="5">
        <v>32643</v>
      </c>
      <c r="J1276">
        <v>44.75</v>
      </c>
      <c r="K1276">
        <v>46.25</v>
      </c>
      <c r="L1276">
        <v>44.75</v>
      </c>
      <c r="M1276">
        <v>45.75</v>
      </c>
      <c r="N1276">
        <v>9563000</v>
      </c>
      <c r="O1276">
        <v>10.32</v>
      </c>
    </row>
    <row r="1277" spans="1:15" x14ac:dyDescent="0.3">
      <c r="A1277" s="5">
        <v>32636</v>
      </c>
      <c r="B1277">
        <v>52</v>
      </c>
      <c r="C1277">
        <v>55</v>
      </c>
      <c r="D1277">
        <v>51</v>
      </c>
      <c r="E1277">
        <v>54.25</v>
      </c>
      <c r="F1277">
        <v>53566700</v>
      </c>
      <c r="G1277">
        <v>0.28000000000000003</v>
      </c>
      <c r="I1277" s="5">
        <v>32636</v>
      </c>
      <c r="J1277">
        <v>41.5</v>
      </c>
      <c r="K1277">
        <v>45</v>
      </c>
      <c r="L1277">
        <v>41.5</v>
      </c>
      <c r="M1277">
        <v>45</v>
      </c>
      <c r="N1277">
        <v>11120300</v>
      </c>
      <c r="O1277">
        <v>10.15</v>
      </c>
    </row>
    <row r="1278" spans="1:15" x14ac:dyDescent="0.3">
      <c r="A1278" s="5">
        <v>32629</v>
      </c>
      <c r="B1278">
        <v>55.38</v>
      </c>
      <c r="C1278">
        <v>56</v>
      </c>
      <c r="D1278">
        <v>51.75</v>
      </c>
      <c r="E1278">
        <v>52</v>
      </c>
      <c r="F1278">
        <v>34043500</v>
      </c>
      <c r="G1278">
        <v>0.27</v>
      </c>
      <c r="I1278" s="5">
        <v>32629</v>
      </c>
      <c r="J1278">
        <v>38.5</v>
      </c>
      <c r="K1278">
        <v>42.75</v>
      </c>
      <c r="L1278">
        <v>38.5</v>
      </c>
      <c r="M1278">
        <v>41.5</v>
      </c>
      <c r="N1278">
        <v>8344700</v>
      </c>
      <c r="O1278">
        <v>9.36</v>
      </c>
    </row>
    <row r="1279" spans="1:15" x14ac:dyDescent="0.3">
      <c r="A1279" s="5">
        <v>32622</v>
      </c>
      <c r="B1279">
        <v>55</v>
      </c>
      <c r="C1279">
        <v>56.25</v>
      </c>
      <c r="D1279">
        <v>53.63</v>
      </c>
      <c r="E1279">
        <v>55.88</v>
      </c>
      <c r="F1279">
        <v>40621400</v>
      </c>
      <c r="G1279">
        <v>0.28999999999999998</v>
      </c>
      <c r="I1279" s="5">
        <v>32622</v>
      </c>
      <c r="J1279">
        <v>40</v>
      </c>
      <c r="K1279">
        <v>40.5</v>
      </c>
      <c r="L1279">
        <v>38.5</v>
      </c>
      <c r="M1279">
        <v>39</v>
      </c>
      <c r="N1279">
        <v>4701700</v>
      </c>
      <c r="O1279">
        <v>8.8000000000000007</v>
      </c>
    </row>
    <row r="1280" spans="1:15" x14ac:dyDescent="0.3">
      <c r="A1280" s="5">
        <v>32615</v>
      </c>
      <c r="B1280">
        <v>51.25</v>
      </c>
      <c r="C1280">
        <v>56.5</v>
      </c>
      <c r="D1280">
        <v>50.75</v>
      </c>
      <c r="E1280">
        <v>55.25</v>
      </c>
      <c r="F1280">
        <v>97386200</v>
      </c>
      <c r="G1280">
        <v>0.28000000000000003</v>
      </c>
      <c r="I1280" s="5">
        <v>32615</v>
      </c>
      <c r="J1280">
        <v>38.5</v>
      </c>
      <c r="K1280">
        <v>41.63</v>
      </c>
      <c r="L1280">
        <v>38</v>
      </c>
      <c r="M1280">
        <v>40.130000000000003</v>
      </c>
      <c r="N1280">
        <v>10169000</v>
      </c>
      <c r="O1280">
        <v>9.0500000000000007</v>
      </c>
    </row>
    <row r="1281" spans="1:15" x14ac:dyDescent="0.3">
      <c r="A1281" s="5">
        <v>32608</v>
      </c>
      <c r="B1281">
        <v>51.25</v>
      </c>
      <c r="C1281">
        <v>52.25</v>
      </c>
      <c r="D1281">
        <v>47.5</v>
      </c>
      <c r="E1281">
        <v>50.75</v>
      </c>
      <c r="F1281">
        <v>56784000</v>
      </c>
      <c r="G1281">
        <v>0.26</v>
      </c>
      <c r="I1281" s="5">
        <v>32608</v>
      </c>
      <c r="J1281">
        <v>37.25</v>
      </c>
      <c r="K1281">
        <v>39.5</v>
      </c>
      <c r="L1281">
        <v>36.75</v>
      </c>
      <c r="M1281">
        <v>38.75</v>
      </c>
      <c r="N1281">
        <v>6974100</v>
      </c>
      <c r="O1281">
        <v>8.74</v>
      </c>
    </row>
    <row r="1282" spans="1:15" x14ac:dyDescent="0.3">
      <c r="A1282" s="5">
        <v>32601</v>
      </c>
      <c r="B1282">
        <v>50</v>
      </c>
      <c r="C1282">
        <v>51.75</v>
      </c>
      <c r="D1282">
        <v>49.5</v>
      </c>
      <c r="E1282">
        <v>51.25</v>
      </c>
      <c r="F1282">
        <v>32168900</v>
      </c>
      <c r="G1282">
        <v>0.26</v>
      </c>
      <c r="I1282" s="5">
        <v>32601</v>
      </c>
      <c r="J1282">
        <v>35.5</v>
      </c>
      <c r="K1282">
        <v>37.5</v>
      </c>
      <c r="L1282">
        <v>33.880000000000003</v>
      </c>
      <c r="M1282">
        <v>37.380000000000003</v>
      </c>
      <c r="N1282">
        <v>6538200</v>
      </c>
      <c r="O1282">
        <v>8.43</v>
      </c>
    </row>
    <row r="1283" spans="1:15" x14ac:dyDescent="0.3">
      <c r="A1283" s="5">
        <v>32594</v>
      </c>
      <c r="B1283">
        <v>50</v>
      </c>
      <c r="C1283">
        <v>50.63</v>
      </c>
      <c r="D1283">
        <v>49.13</v>
      </c>
      <c r="E1283">
        <v>49.88</v>
      </c>
      <c r="F1283">
        <v>50566400</v>
      </c>
      <c r="G1283">
        <v>0.26</v>
      </c>
      <c r="I1283" s="5">
        <v>32594</v>
      </c>
      <c r="J1283">
        <v>34.25</v>
      </c>
      <c r="K1283">
        <v>35.75</v>
      </c>
      <c r="L1283">
        <v>33.5</v>
      </c>
      <c r="M1283">
        <v>35.630000000000003</v>
      </c>
      <c r="N1283">
        <v>4710300</v>
      </c>
      <c r="O1283">
        <v>8.0399999999999991</v>
      </c>
    </row>
    <row r="1284" spans="1:15" x14ac:dyDescent="0.3">
      <c r="A1284" s="5">
        <v>32587</v>
      </c>
      <c r="B1284">
        <v>46.38</v>
      </c>
      <c r="C1284">
        <v>50.25</v>
      </c>
      <c r="D1284">
        <v>45.75</v>
      </c>
      <c r="E1284">
        <v>50.25</v>
      </c>
      <c r="F1284">
        <v>179574400</v>
      </c>
      <c r="G1284">
        <v>0.26</v>
      </c>
      <c r="I1284" s="5">
        <v>32587</v>
      </c>
      <c r="J1284">
        <v>35</v>
      </c>
      <c r="K1284">
        <v>35.5</v>
      </c>
      <c r="L1284">
        <v>33.75</v>
      </c>
      <c r="M1284">
        <v>34.380000000000003</v>
      </c>
      <c r="N1284">
        <v>5125300</v>
      </c>
      <c r="O1284">
        <v>7.76</v>
      </c>
    </row>
    <row r="1285" spans="1:15" x14ac:dyDescent="0.3">
      <c r="A1285" s="5">
        <v>32580</v>
      </c>
      <c r="B1285">
        <v>52</v>
      </c>
      <c r="C1285">
        <v>53.25</v>
      </c>
      <c r="D1285">
        <v>46</v>
      </c>
      <c r="E1285">
        <v>46.5</v>
      </c>
      <c r="F1285">
        <v>115455300</v>
      </c>
      <c r="G1285">
        <v>0.24</v>
      </c>
      <c r="I1285" s="5">
        <v>32580</v>
      </c>
      <c r="J1285">
        <v>35</v>
      </c>
      <c r="K1285">
        <v>35.75</v>
      </c>
      <c r="L1285">
        <v>34</v>
      </c>
      <c r="M1285">
        <v>34.880000000000003</v>
      </c>
      <c r="N1285">
        <v>5814200</v>
      </c>
      <c r="O1285">
        <v>7.87</v>
      </c>
    </row>
    <row r="1286" spans="1:15" x14ac:dyDescent="0.3">
      <c r="A1286" s="5">
        <v>32573</v>
      </c>
      <c r="B1286">
        <v>61.75</v>
      </c>
      <c r="C1286">
        <v>62.25</v>
      </c>
      <c r="D1286">
        <v>51</v>
      </c>
      <c r="E1286">
        <v>51.75</v>
      </c>
      <c r="F1286">
        <v>257828400</v>
      </c>
      <c r="G1286">
        <v>0.27</v>
      </c>
      <c r="I1286" s="5">
        <v>32573</v>
      </c>
      <c r="J1286">
        <v>35</v>
      </c>
      <c r="K1286">
        <v>36.25</v>
      </c>
      <c r="L1286">
        <v>34.25</v>
      </c>
      <c r="M1286">
        <v>35</v>
      </c>
      <c r="N1286">
        <v>6307400</v>
      </c>
      <c r="O1286">
        <v>7.9</v>
      </c>
    </row>
    <row r="1287" spans="1:15" x14ac:dyDescent="0.3">
      <c r="A1287" s="5">
        <v>32566</v>
      </c>
      <c r="B1287">
        <v>58.75</v>
      </c>
      <c r="C1287">
        <v>62</v>
      </c>
      <c r="D1287">
        <v>58.5</v>
      </c>
      <c r="E1287">
        <v>61.75</v>
      </c>
      <c r="F1287">
        <v>66673900</v>
      </c>
      <c r="G1287">
        <v>0.32</v>
      </c>
      <c r="I1287" s="5">
        <v>32566</v>
      </c>
      <c r="J1287">
        <v>36</v>
      </c>
      <c r="K1287">
        <v>36.75</v>
      </c>
      <c r="L1287">
        <v>34</v>
      </c>
      <c r="M1287">
        <v>34.75</v>
      </c>
      <c r="N1287">
        <v>8766500</v>
      </c>
      <c r="O1287">
        <v>7.84</v>
      </c>
    </row>
    <row r="1288" spans="1:15" x14ac:dyDescent="0.3">
      <c r="A1288" s="5">
        <v>32560</v>
      </c>
      <c r="B1288">
        <v>62.25</v>
      </c>
      <c r="C1288">
        <v>62.75</v>
      </c>
      <c r="D1288">
        <v>58.75</v>
      </c>
      <c r="E1288">
        <v>58.75</v>
      </c>
      <c r="F1288">
        <v>70307200</v>
      </c>
      <c r="G1288">
        <v>0.3</v>
      </c>
      <c r="I1288" s="5">
        <v>32560</v>
      </c>
      <c r="J1288">
        <v>36.880000000000003</v>
      </c>
      <c r="K1288">
        <v>37.75</v>
      </c>
      <c r="L1288">
        <v>36</v>
      </c>
      <c r="M1288">
        <v>36</v>
      </c>
      <c r="N1288">
        <v>6049800</v>
      </c>
      <c r="O1288">
        <v>8.1199999999999992</v>
      </c>
    </row>
    <row r="1289" spans="1:15" x14ac:dyDescent="0.3">
      <c r="A1289" s="5">
        <v>32552</v>
      </c>
      <c r="B1289">
        <v>61.5</v>
      </c>
      <c r="C1289">
        <v>63.5</v>
      </c>
      <c r="D1289">
        <v>60</v>
      </c>
      <c r="E1289">
        <v>62.5</v>
      </c>
      <c r="F1289">
        <v>66008900</v>
      </c>
      <c r="G1289">
        <v>0.32</v>
      </c>
      <c r="I1289" s="5">
        <v>32552</v>
      </c>
      <c r="J1289">
        <v>36.75</v>
      </c>
      <c r="K1289">
        <v>37.25</v>
      </c>
      <c r="L1289">
        <v>35.25</v>
      </c>
      <c r="M1289">
        <v>36.75</v>
      </c>
      <c r="N1289">
        <v>13079400</v>
      </c>
      <c r="O1289">
        <v>8.2899999999999991</v>
      </c>
    </row>
    <row r="1290" spans="1:15" x14ac:dyDescent="0.3">
      <c r="A1290" s="5">
        <v>32545</v>
      </c>
      <c r="B1290">
        <v>60.75</v>
      </c>
      <c r="C1290">
        <v>64.75</v>
      </c>
      <c r="D1290">
        <v>59.75</v>
      </c>
      <c r="E1290">
        <v>61.88</v>
      </c>
      <c r="F1290">
        <v>135212800</v>
      </c>
      <c r="G1290">
        <v>0.32</v>
      </c>
      <c r="I1290" s="5">
        <v>32545</v>
      </c>
      <c r="J1290">
        <v>39.5</v>
      </c>
      <c r="K1290">
        <v>39.5</v>
      </c>
      <c r="L1290">
        <v>37</v>
      </c>
      <c r="M1290">
        <v>37.25</v>
      </c>
      <c r="N1290">
        <v>6778500</v>
      </c>
      <c r="O1290">
        <v>8.3800000000000008</v>
      </c>
    </row>
    <row r="1291" spans="1:15" x14ac:dyDescent="0.3">
      <c r="A1291" s="5">
        <v>32538</v>
      </c>
      <c r="B1291">
        <v>55.5</v>
      </c>
      <c r="C1291">
        <v>63</v>
      </c>
      <c r="D1291">
        <v>55.25</v>
      </c>
      <c r="E1291">
        <v>61</v>
      </c>
      <c r="F1291">
        <v>127548800</v>
      </c>
      <c r="G1291">
        <v>0.31</v>
      </c>
      <c r="I1291" s="5">
        <v>32538</v>
      </c>
      <c r="J1291">
        <v>37.630000000000003</v>
      </c>
      <c r="K1291">
        <v>40.25</v>
      </c>
      <c r="L1291">
        <v>36.75</v>
      </c>
      <c r="M1291">
        <v>39.25</v>
      </c>
      <c r="N1291">
        <v>15631400</v>
      </c>
      <c r="O1291">
        <v>8.83</v>
      </c>
    </row>
    <row r="1292" spans="1:15" x14ac:dyDescent="0.3">
      <c r="A1292" s="5">
        <v>32531</v>
      </c>
      <c r="B1292">
        <v>54</v>
      </c>
      <c r="C1292">
        <v>56.5</v>
      </c>
      <c r="D1292">
        <v>52.5</v>
      </c>
      <c r="E1292">
        <v>55.38</v>
      </c>
      <c r="F1292">
        <v>82208600</v>
      </c>
      <c r="G1292">
        <v>0.28999999999999998</v>
      </c>
      <c r="I1292" s="5">
        <v>32531</v>
      </c>
      <c r="J1292">
        <v>40.75</v>
      </c>
      <c r="K1292">
        <v>42.13</v>
      </c>
      <c r="L1292">
        <v>36.25</v>
      </c>
      <c r="M1292">
        <v>37.630000000000003</v>
      </c>
      <c r="N1292">
        <v>20915600</v>
      </c>
      <c r="O1292">
        <v>8.4700000000000006</v>
      </c>
    </row>
    <row r="1293" spans="1:15" x14ac:dyDescent="0.3">
      <c r="A1293" s="5">
        <v>32524</v>
      </c>
      <c r="B1293">
        <v>53.25</v>
      </c>
      <c r="C1293">
        <v>54.38</v>
      </c>
      <c r="D1293">
        <v>50.25</v>
      </c>
      <c r="E1293">
        <v>54.13</v>
      </c>
      <c r="F1293">
        <v>55646700</v>
      </c>
      <c r="G1293">
        <v>0.28000000000000003</v>
      </c>
      <c r="I1293" s="5">
        <v>32524</v>
      </c>
      <c r="J1293">
        <v>43.25</v>
      </c>
      <c r="K1293">
        <v>44</v>
      </c>
      <c r="L1293">
        <v>39.5</v>
      </c>
      <c r="M1293">
        <v>41</v>
      </c>
      <c r="N1293">
        <v>13174000</v>
      </c>
      <c r="O1293">
        <v>9.2200000000000006</v>
      </c>
    </row>
    <row r="1294" spans="1:15" x14ac:dyDescent="0.3">
      <c r="A1294" s="5">
        <v>32517</v>
      </c>
      <c r="B1294">
        <v>53</v>
      </c>
      <c r="C1294">
        <v>53.75</v>
      </c>
      <c r="D1294">
        <v>51.5</v>
      </c>
      <c r="E1294">
        <v>53</v>
      </c>
      <c r="F1294">
        <v>47717700</v>
      </c>
      <c r="G1294">
        <v>0.27</v>
      </c>
      <c r="I1294" s="5">
        <v>32517</v>
      </c>
      <c r="J1294">
        <v>43</v>
      </c>
      <c r="K1294">
        <v>43.5</v>
      </c>
      <c r="L1294">
        <v>41.25</v>
      </c>
      <c r="M1294">
        <v>43.25</v>
      </c>
      <c r="N1294">
        <v>4886500</v>
      </c>
      <c r="O1294">
        <v>9.73</v>
      </c>
    </row>
    <row r="1295" spans="1:15" x14ac:dyDescent="0.3">
      <c r="A1295" s="5">
        <v>32511</v>
      </c>
      <c r="B1295">
        <v>53.5</v>
      </c>
      <c r="C1295">
        <v>54.88</v>
      </c>
      <c r="D1295">
        <v>52.75</v>
      </c>
      <c r="E1295">
        <v>53</v>
      </c>
      <c r="F1295">
        <v>53004800</v>
      </c>
      <c r="G1295">
        <v>0.27</v>
      </c>
      <c r="I1295" s="5">
        <v>32511</v>
      </c>
      <c r="J1295">
        <v>40.25</v>
      </c>
      <c r="K1295">
        <v>43.5</v>
      </c>
      <c r="L1295">
        <v>40</v>
      </c>
      <c r="M1295">
        <v>42.63</v>
      </c>
      <c r="N1295">
        <v>7560700</v>
      </c>
      <c r="O1295">
        <v>9.59</v>
      </c>
    </row>
    <row r="1296" spans="1:15" x14ac:dyDescent="0.3">
      <c r="A1296" s="5">
        <v>32504</v>
      </c>
      <c r="B1296">
        <v>52</v>
      </c>
      <c r="C1296">
        <v>54.25</v>
      </c>
      <c r="D1296">
        <v>51.75</v>
      </c>
      <c r="E1296">
        <v>53.25</v>
      </c>
      <c r="F1296">
        <v>38533600</v>
      </c>
      <c r="G1296">
        <v>0.27</v>
      </c>
      <c r="I1296" s="5">
        <v>32504</v>
      </c>
      <c r="J1296">
        <v>41</v>
      </c>
      <c r="K1296">
        <v>41.5</v>
      </c>
      <c r="L1296">
        <v>39.75</v>
      </c>
      <c r="M1296">
        <v>40.25</v>
      </c>
      <c r="N1296">
        <v>2786800</v>
      </c>
      <c r="O1296">
        <v>9.0500000000000007</v>
      </c>
    </row>
    <row r="1297" spans="1:15" x14ac:dyDescent="0.3">
      <c r="A1297" s="5">
        <v>32496</v>
      </c>
      <c r="B1297">
        <v>50.63</v>
      </c>
      <c r="C1297">
        <v>53</v>
      </c>
      <c r="D1297">
        <v>50.5</v>
      </c>
      <c r="E1297">
        <v>52</v>
      </c>
      <c r="F1297">
        <v>62774400</v>
      </c>
      <c r="G1297">
        <v>0.27</v>
      </c>
      <c r="I1297" s="5">
        <v>32496</v>
      </c>
      <c r="J1297">
        <v>40.25</v>
      </c>
      <c r="K1297">
        <v>42</v>
      </c>
      <c r="L1297">
        <v>40</v>
      </c>
      <c r="M1297">
        <v>41.13</v>
      </c>
      <c r="N1297">
        <v>6420800</v>
      </c>
      <c r="O1297">
        <v>9.25</v>
      </c>
    </row>
    <row r="1298" spans="1:15" x14ac:dyDescent="0.3">
      <c r="A1298" s="5">
        <v>32489</v>
      </c>
      <c r="B1298">
        <v>48.75</v>
      </c>
      <c r="C1298">
        <v>50.25</v>
      </c>
      <c r="D1298">
        <v>47.25</v>
      </c>
      <c r="E1298">
        <v>49.75</v>
      </c>
      <c r="F1298">
        <v>36211800</v>
      </c>
      <c r="G1298">
        <v>0.26</v>
      </c>
      <c r="I1298" s="5">
        <v>32489</v>
      </c>
      <c r="J1298">
        <v>39.25</v>
      </c>
      <c r="K1298">
        <v>40.5</v>
      </c>
      <c r="L1298">
        <v>38.25</v>
      </c>
      <c r="M1298">
        <v>40.130000000000003</v>
      </c>
      <c r="N1298">
        <v>5224500</v>
      </c>
      <c r="O1298">
        <v>9.0299999999999994</v>
      </c>
    </row>
    <row r="1299" spans="1:15" x14ac:dyDescent="0.3">
      <c r="A1299" s="5">
        <v>32482</v>
      </c>
      <c r="B1299">
        <v>49.75</v>
      </c>
      <c r="C1299">
        <v>50.5</v>
      </c>
      <c r="D1299">
        <v>48.5</v>
      </c>
      <c r="E1299">
        <v>49</v>
      </c>
      <c r="F1299">
        <v>41574400</v>
      </c>
      <c r="G1299">
        <v>0.25</v>
      </c>
      <c r="I1299" s="5">
        <v>32482</v>
      </c>
      <c r="J1299">
        <v>39.5</v>
      </c>
      <c r="K1299">
        <v>40</v>
      </c>
      <c r="L1299">
        <v>38.75</v>
      </c>
      <c r="M1299">
        <v>39.130000000000003</v>
      </c>
      <c r="N1299">
        <v>3310100</v>
      </c>
      <c r="O1299">
        <v>8.8000000000000007</v>
      </c>
    </row>
    <row r="1300" spans="1:15" x14ac:dyDescent="0.3">
      <c r="A1300" s="5">
        <v>32475</v>
      </c>
      <c r="B1300">
        <v>46.25</v>
      </c>
      <c r="C1300">
        <v>50.25</v>
      </c>
      <c r="D1300">
        <v>46.25</v>
      </c>
      <c r="E1300">
        <v>49.75</v>
      </c>
      <c r="F1300">
        <v>57861100</v>
      </c>
      <c r="G1300">
        <v>0.26</v>
      </c>
      <c r="I1300" s="5">
        <v>32475</v>
      </c>
      <c r="J1300">
        <v>36.5</v>
      </c>
      <c r="K1300">
        <v>39.880000000000003</v>
      </c>
      <c r="L1300">
        <v>36</v>
      </c>
      <c r="M1300">
        <v>39.25</v>
      </c>
      <c r="N1300">
        <v>6770700</v>
      </c>
      <c r="O1300">
        <v>8.83</v>
      </c>
    </row>
    <row r="1301" spans="1:15" x14ac:dyDescent="0.3">
      <c r="A1301" s="5">
        <v>32468</v>
      </c>
      <c r="B1301">
        <v>46</v>
      </c>
      <c r="C1301">
        <v>47</v>
      </c>
      <c r="D1301">
        <v>45.25</v>
      </c>
      <c r="E1301">
        <v>46.38</v>
      </c>
      <c r="F1301">
        <v>36355200</v>
      </c>
      <c r="G1301">
        <v>0.24</v>
      </c>
      <c r="I1301" s="5">
        <v>32468</v>
      </c>
      <c r="J1301">
        <v>37.5</v>
      </c>
      <c r="K1301">
        <v>37.75</v>
      </c>
      <c r="L1301">
        <v>35.5</v>
      </c>
      <c r="M1301">
        <v>36.5</v>
      </c>
      <c r="N1301">
        <v>5422000</v>
      </c>
      <c r="O1301">
        <v>8.2100000000000009</v>
      </c>
    </row>
    <row r="1302" spans="1:15" x14ac:dyDescent="0.3">
      <c r="A1302" s="5">
        <v>32461</v>
      </c>
      <c r="B1302">
        <v>48</v>
      </c>
      <c r="C1302">
        <v>48.75</v>
      </c>
      <c r="D1302">
        <v>45.5</v>
      </c>
      <c r="E1302">
        <v>46.63</v>
      </c>
      <c r="F1302">
        <v>85506500</v>
      </c>
      <c r="G1302">
        <v>0.24</v>
      </c>
      <c r="I1302" s="5">
        <v>32461</v>
      </c>
      <c r="J1302">
        <v>38.75</v>
      </c>
      <c r="K1302">
        <v>39.25</v>
      </c>
      <c r="L1302">
        <v>37.75</v>
      </c>
      <c r="M1302">
        <v>38</v>
      </c>
      <c r="N1302">
        <v>3220100</v>
      </c>
      <c r="O1302">
        <v>8.5299999999999994</v>
      </c>
    </row>
    <row r="1303" spans="1:15" x14ac:dyDescent="0.3">
      <c r="A1303" s="5">
        <v>32454</v>
      </c>
      <c r="B1303">
        <v>46.5</v>
      </c>
      <c r="C1303">
        <v>50.5</v>
      </c>
      <c r="D1303">
        <v>46</v>
      </c>
      <c r="E1303">
        <v>47.63</v>
      </c>
      <c r="F1303">
        <v>74026800</v>
      </c>
      <c r="G1303">
        <v>0.25</v>
      </c>
      <c r="I1303" s="5">
        <v>32454</v>
      </c>
      <c r="J1303">
        <v>37.25</v>
      </c>
      <c r="K1303">
        <v>39.75</v>
      </c>
      <c r="L1303">
        <v>37</v>
      </c>
      <c r="M1303">
        <v>38.5</v>
      </c>
      <c r="N1303">
        <v>5259300</v>
      </c>
      <c r="O1303">
        <v>8.64</v>
      </c>
    </row>
    <row r="1304" spans="1:15" x14ac:dyDescent="0.3">
      <c r="A1304" s="5">
        <v>32447</v>
      </c>
      <c r="B1304">
        <v>49.25</v>
      </c>
      <c r="C1304">
        <v>49.75</v>
      </c>
      <c r="D1304">
        <v>46.13</v>
      </c>
      <c r="E1304">
        <v>46.5</v>
      </c>
      <c r="F1304">
        <v>108261100</v>
      </c>
      <c r="G1304">
        <v>0.24</v>
      </c>
      <c r="I1304" s="5">
        <v>32447</v>
      </c>
      <c r="J1304">
        <v>38.75</v>
      </c>
      <c r="K1304">
        <v>38.75</v>
      </c>
      <c r="L1304">
        <v>36.75</v>
      </c>
      <c r="M1304">
        <v>37.75</v>
      </c>
      <c r="N1304">
        <v>7091000</v>
      </c>
      <c r="O1304">
        <v>8.4700000000000006</v>
      </c>
    </row>
    <row r="1305" spans="1:15" x14ac:dyDescent="0.3">
      <c r="A1305" s="5">
        <v>32440</v>
      </c>
      <c r="B1305">
        <v>53.25</v>
      </c>
      <c r="C1305">
        <v>53.25</v>
      </c>
      <c r="D1305">
        <v>47.75</v>
      </c>
      <c r="E1305">
        <v>49.5</v>
      </c>
      <c r="F1305">
        <v>84294400</v>
      </c>
      <c r="G1305">
        <v>0.26</v>
      </c>
      <c r="I1305" s="5">
        <v>32440</v>
      </c>
      <c r="J1305">
        <v>41.25</v>
      </c>
      <c r="K1305">
        <v>41.25</v>
      </c>
      <c r="L1305">
        <v>38.25</v>
      </c>
      <c r="M1305">
        <v>38.5</v>
      </c>
      <c r="N1305">
        <v>4560400</v>
      </c>
      <c r="O1305">
        <v>8.64</v>
      </c>
    </row>
    <row r="1306" spans="1:15" x14ac:dyDescent="0.3">
      <c r="A1306" s="5">
        <v>32433</v>
      </c>
      <c r="B1306">
        <v>51.25</v>
      </c>
      <c r="C1306">
        <v>54</v>
      </c>
      <c r="D1306">
        <v>51.25</v>
      </c>
      <c r="E1306">
        <v>53</v>
      </c>
      <c r="F1306">
        <v>48227200</v>
      </c>
      <c r="G1306">
        <v>0.27</v>
      </c>
      <c r="I1306" s="5">
        <v>32433</v>
      </c>
      <c r="J1306">
        <v>38.5</v>
      </c>
      <c r="K1306">
        <v>41.75</v>
      </c>
      <c r="L1306">
        <v>38.25</v>
      </c>
      <c r="M1306">
        <v>41</v>
      </c>
      <c r="N1306">
        <v>5803200</v>
      </c>
      <c r="O1306">
        <v>9.1999999999999993</v>
      </c>
    </row>
    <row r="1307" spans="1:15" x14ac:dyDescent="0.3">
      <c r="A1307" s="5">
        <v>32426</v>
      </c>
      <c r="B1307">
        <v>50</v>
      </c>
      <c r="C1307">
        <v>52.25</v>
      </c>
      <c r="D1307">
        <v>47.75</v>
      </c>
      <c r="E1307">
        <v>51.25</v>
      </c>
      <c r="F1307">
        <v>89815000</v>
      </c>
      <c r="G1307">
        <v>0.26</v>
      </c>
      <c r="I1307" s="5">
        <v>32426</v>
      </c>
      <c r="J1307">
        <v>39.5</v>
      </c>
      <c r="K1307">
        <v>39.75</v>
      </c>
      <c r="L1307">
        <v>37.5</v>
      </c>
      <c r="M1307">
        <v>38.75</v>
      </c>
      <c r="N1307">
        <v>7025100</v>
      </c>
      <c r="O1307">
        <v>8.69</v>
      </c>
    </row>
    <row r="1308" spans="1:15" x14ac:dyDescent="0.3">
      <c r="A1308" s="5">
        <v>32419</v>
      </c>
      <c r="B1308">
        <v>51.25</v>
      </c>
      <c r="C1308">
        <v>52</v>
      </c>
      <c r="D1308">
        <v>47.88</v>
      </c>
      <c r="E1308">
        <v>49.75</v>
      </c>
      <c r="F1308">
        <v>75824000</v>
      </c>
      <c r="G1308">
        <v>0.26</v>
      </c>
      <c r="I1308" s="5">
        <v>32419</v>
      </c>
      <c r="J1308">
        <v>43</v>
      </c>
      <c r="K1308">
        <v>43.25</v>
      </c>
      <c r="L1308">
        <v>38.380000000000003</v>
      </c>
      <c r="M1308">
        <v>39.75</v>
      </c>
      <c r="N1308">
        <v>6371000</v>
      </c>
      <c r="O1308">
        <v>8.92</v>
      </c>
    </row>
    <row r="1309" spans="1:15" x14ac:dyDescent="0.3">
      <c r="A1309" s="5">
        <v>32412</v>
      </c>
      <c r="B1309">
        <v>53.75</v>
      </c>
      <c r="C1309">
        <v>54</v>
      </c>
      <c r="D1309">
        <v>51.5</v>
      </c>
      <c r="E1309">
        <v>52.25</v>
      </c>
      <c r="F1309">
        <v>40961200</v>
      </c>
      <c r="G1309">
        <v>0.27</v>
      </c>
      <c r="I1309" s="5">
        <v>32412</v>
      </c>
      <c r="J1309">
        <v>43.75</v>
      </c>
      <c r="K1309">
        <v>44.25</v>
      </c>
      <c r="L1309">
        <v>42.5</v>
      </c>
      <c r="M1309">
        <v>43.25</v>
      </c>
      <c r="N1309">
        <v>3827700</v>
      </c>
      <c r="O1309">
        <v>9.6999999999999993</v>
      </c>
    </row>
    <row r="1310" spans="1:15" x14ac:dyDescent="0.3">
      <c r="A1310" s="5">
        <v>32405</v>
      </c>
      <c r="B1310">
        <v>52.5</v>
      </c>
      <c r="C1310">
        <v>55</v>
      </c>
      <c r="D1310">
        <v>51</v>
      </c>
      <c r="E1310">
        <v>53.75</v>
      </c>
      <c r="F1310">
        <v>41831000</v>
      </c>
      <c r="G1310">
        <v>0.28000000000000003</v>
      </c>
      <c r="I1310" s="5">
        <v>32405</v>
      </c>
      <c r="J1310">
        <v>42</v>
      </c>
      <c r="K1310">
        <v>44.25</v>
      </c>
      <c r="L1310">
        <v>41.25</v>
      </c>
      <c r="M1310">
        <v>43.75</v>
      </c>
      <c r="N1310">
        <v>3819000</v>
      </c>
      <c r="O1310">
        <v>9.82</v>
      </c>
    </row>
    <row r="1311" spans="1:15" x14ac:dyDescent="0.3">
      <c r="A1311" s="5">
        <v>32398</v>
      </c>
      <c r="B1311">
        <v>53.75</v>
      </c>
      <c r="C1311">
        <v>55.25</v>
      </c>
      <c r="D1311">
        <v>51.75</v>
      </c>
      <c r="E1311">
        <v>52</v>
      </c>
      <c r="F1311">
        <v>56940100</v>
      </c>
      <c r="G1311">
        <v>0.27</v>
      </c>
      <c r="I1311" s="5">
        <v>32398</v>
      </c>
      <c r="J1311">
        <v>41</v>
      </c>
      <c r="K1311">
        <v>42.75</v>
      </c>
      <c r="L1311">
        <v>40</v>
      </c>
      <c r="M1311">
        <v>42.25</v>
      </c>
      <c r="N1311">
        <v>5691200</v>
      </c>
      <c r="O1311">
        <v>9.48</v>
      </c>
    </row>
    <row r="1312" spans="1:15" x14ac:dyDescent="0.3">
      <c r="A1312" s="5">
        <v>32392</v>
      </c>
      <c r="B1312">
        <v>51.5</v>
      </c>
      <c r="C1312">
        <v>54.75</v>
      </c>
      <c r="D1312">
        <v>50.75</v>
      </c>
      <c r="E1312">
        <v>54</v>
      </c>
      <c r="F1312">
        <v>80048800</v>
      </c>
      <c r="G1312">
        <v>0.28000000000000003</v>
      </c>
      <c r="I1312" s="5">
        <v>32392</v>
      </c>
      <c r="J1312">
        <v>40</v>
      </c>
      <c r="K1312">
        <v>41</v>
      </c>
      <c r="L1312">
        <v>37.75</v>
      </c>
      <c r="M1312">
        <v>40.5</v>
      </c>
      <c r="N1312">
        <v>6834800</v>
      </c>
      <c r="O1312">
        <v>9.09</v>
      </c>
    </row>
    <row r="1313" spans="1:15" x14ac:dyDescent="0.3">
      <c r="A1313" s="5">
        <v>32384</v>
      </c>
      <c r="B1313">
        <v>52</v>
      </c>
      <c r="C1313">
        <v>52.5</v>
      </c>
      <c r="D1313">
        <v>48</v>
      </c>
      <c r="E1313">
        <v>51.5</v>
      </c>
      <c r="F1313">
        <v>65118700</v>
      </c>
      <c r="G1313">
        <v>0.27</v>
      </c>
      <c r="I1313" s="5">
        <v>32384</v>
      </c>
      <c r="J1313">
        <v>40.75</v>
      </c>
      <c r="K1313">
        <v>41.13</v>
      </c>
      <c r="L1313">
        <v>38.5</v>
      </c>
      <c r="M1313">
        <v>39.75</v>
      </c>
      <c r="N1313">
        <v>5565800</v>
      </c>
      <c r="O1313">
        <v>8.92</v>
      </c>
    </row>
    <row r="1314" spans="1:15" x14ac:dyDescent="0.3">
      <c r="A1314" s="5">
        <v>32377</v>
      </c>
      <c r="B1314">
        <v>50.25</v>
      </c>
      <c r="C1314">
        <v>51.75</v>
      </c>
      <c r="D1314">
        <v>47.75</v>
      </c>
      <c r="E1314">
        <v>51.38</v>
      </c>
      <c r="F1314">
        <v>79631300</v>
      </c>
      <c r="G1314">
        <v>0.26</v>
      </c>
      <c r="I1314" s="5">
        <v>32377</v>
      </c>
      <c r="J1314">
        <v>40.25</v>
      </c>
      <c r="K1314">
        <v>40.75</v>
      </c>
      <c r="L1314">
        <v>39.25</v>
      </c>
      <c r="M1314">
        <v>40.25</v>
      </c>
      <c r="N1314">
        <v>4487600</v>
      </c>
      <c r="O1314">
        <v>9.0299999999999994</v>
      </c>
    </row>
    <row r="1315" spans="1:15" x14ac:dyDescent="0.3">
      <c r="A1315" s="5">
        <v>32370</v>
      </c>
      <c r="B1315">
        <v>52</v>
      </c>
      <c r="C1315">
        <v>53.88</v>
      </c>
      <c r="D1315">
        <v>50</v>
      </c>
      <c r="E1315">
        <v>50.5</v>
      </c>
      <c r="F1315">
        <v>58094000</v>
      </c>
      <c r="G1315">
        <v>0.26</v>
      </c>
      <c r="I1315" s="5">
        <v>32370</v>
      </c>
      <c r="J1315">
        <v>42.25</v>
      </c>
      <c r="K1315">
        <v>43.25</v>
      </c>
      <c r="L1315">
        <v>40.5</v>
      </c>
      <c r="M1315">
        <v>40.75</v>
      </c>
      <c r="N1315">
        <v>5077800</v>
      </c>
      <c r="O1315">
        <v>9.14</v>
      </c>
    </row>
    <row r="1316" spans="1:15" x14ac:dyDescent="0.3">
      <c r="A1316" s="5">
        <v>32363</v>
      </c>
      <c r="B1316">
        <v>53.75</v>
      </c>
      <c r="C1316">
        <v>53.75</v>
      </c>
      <c r="D1316">
        <v>50</v>
      </c>
      <c r="E1316">
        <v>52</v>
      </c>
      <c r="F1316">
        <v>116336600</v>
      </c>
      <c r="G1316">
        <v>0.27</v>
      </c>
      <c r="I1316" s="5">
        <v>32363</v>
      </c>
      <c r="J1316">
        <v>44.5</v>
      </c>
      <c r="K1316">
        <v>44.75</v>
      </c>
      <c r="L1316">
        <v>41.75</v>
      </c>
      <c r="M1316">
        <v>42.5</v>
      </c>
      <c r="N1316">
        <v>3810300</v>
      </c>
      <c r="O1316">
        <v>9.52</v>
      </c>
    </row>
    <row r="1317" spans="1:15" x14ac:dyDescent="0.3">
      <c r="A1317" s="5">
        <v>32356</v>
      </c>
      <c r="B1317">
        <v>59.75</v>
      </c>
      <c r="C1317">
        <v>60</v>
      </c>
      <c r="D1317">
        <v>51.75</v>
      </c>
      <c r="E1317">
        <v>53.5</v>
      </c>
      <c r="F1317">
        <v>92876100</v>
      </c>
      <c r="G1317">
        <v>0.28000000000000003</v>
      </c>
      <c r="I1317" s="5">
        <v>32356</v>
      </c>
      <c r="J1317">
        <v>44.5</v>
      </c>
      <c r="K1317">
        <v>45.75</v>
      </c>
      <c r="L1317">
        <v>44</v>
      </c>
      <c r="M1317">
        <v>44.25</v>
      </c>
      <c r="N1317">
        <v>3151700</v>
      </c>
      <c r="O1317">
        <v>9.91</v>
      </c>
    </row>
    <row r="1318" spans="1:15" x14ac:dyDescent="0.3">
      <c r="A1318" s="5">
        <v>32349</v>
      </c>
      <c r="B1318">
        <v>62</v>
      </c>
      <c r="C1318">
        <v>62.5</v>
      </c>
      <c r="D1318">
        <v>56.75</v>
      </c>
      <c r="E1318">
        <v>59.5</v>
      </c>
      <c r="F1318">
        <v>93427200</v>
      </c>
      <c r="G1318">
        <v>0.31</v>
      </c>
      <c r="I1318" s="5">
        <v>32349</v>
      </c>
      <c r="J1318">
        <v>42.75</v>
      </c>
      <c r="K1318">
        <v>44.5</v>
      </c>
      <c r="L1318">
        <v>42.25</v>
      </c>
      <c r="M1318">
        <v>44.38</v>
      </c>
      <c r="N1318">
        <v>4124400</v>
      </c>
      <c r="O1318">
        <v>9.94</v>
      </c>
    </row>
    <row r="1319" spans="1:15" x14ac:dyDescent="0.3">
      <c r="A1319" s="5">
        <v>32342</v>
      </c>
      <c r="B1319">
        <v>67.25</v>
      </c>
      <c r="C1319">
        <v>67.75</v>
      </c>
      <c r="D1319">
        <v>60.5</v>
      </c>
      <c r="E1319">
        <v>61.75</v>
      </c>
      <c r="F1319">
        <v>73082200</v>
      </c>
      <c r="G1319">
        <v>0.32</v>
      </c>
      <c r="I1319" s="5">
        <v>32342</v>
      </c>
      <c r="J1319">
        <v>45.38</v>
      </c>
      <c r="K1319">
        <v>46</v>
      </c>
      <c r="L1319">
        <v>42.5</v>
      </c>
      <c r="M1319">
        <v>42.5</v>
      </c>
      <c r="N1319">
        <v>4355100</v>
      </c>
      <c r="O1319">
        <v>9.52</v>
      </c>
    </row>
    <row r="1320" spans="1:15" x14ac:dyDescent="0.3">
      <c r="A1320" s="5">
        <v>32335</v>
      </c>
      <c r="B1320">
        <v>68.75</v>
      </c>
      <c r="C1320">
        <v>68.75</v>
      </c>
      <c r="D1320">
        <v>64.75</v>
      </c>
      <c r="E1320">
        <v>67</v>
      </c>
      <c r="F1320">
        <v>55923200</v>
      </c>
      <c r="G1320">
        <v>0.35</v>
      </c>
      <c r="I1320" s="5">
        <v>32335</v>
      </c>
      <c r="J1320">
        <v>45.5</v>
      </c>
      <c r="K1320">
        <v>45.5</v>
      </c>
      <c r="L1320">
        <v>44.25</v>
      </c>
      <c r="M1320">
        <v>45</v>
      </c>
      <c r="N1320">
        <v>3119400</v>
      </c>
      <c r="O1320">
        <v>10.08</v>
      </c>
    </row>
    <row r="1321" spans="1:15" x14ac:dyDescent="0.3">
      <c r="A1321" s="5">
        <v>32329</v>
      </c>
      <c r="B1321">
        <v>67.5</v>
      </c>
      <c r="C1321">
        <v>70.5</v>
      </c>
      <c r="D1321">
        <v>67</v>
      </c>
      <c r="E1321">
        <v>68.5</v>
      </c>
      <c r="F1321">
        <v>61498400</v>
      </c>
      <c r="G1321">
        <v>0.35</v>
      </c>
      <c r="I1321" s="5">
        <v>32329</v>
      </c>
      <c r="J1321">
        <v>46.5</v>
      </c>
      <c r="K1321">
        <v>47.5</v>
      </c>
      <c r="L1321">
        <v>45</v>
      </c>
      <c r="M1321">
        <v>45.25</v>
      </c>
      <c r="N1321">
        <v>4222400</v>
      </c>
      <c r="O1321">
        <v>10.130000000000001</v>
      </c>
    </row>
    <row r="1322" spans="1:15" x14ac:dyDescent="0.3">
      <c r="A1322" s="5">
        <v>32321</v>
      </c>
      <c r="B1322">
        <v>65.25</v>
      </c>
      <c r="C1322">
        <v>68</v>
      </c>
      <c r="D1322">
        <v>63.75</v>
      </c>
      <c r="E1322">
        <v>68</v>
      </c>
      <c r="F1322">
        <v>36013400</v>
      </c>
      <c r="G1322">
        <v>0.35</v>
      </c>
      <c r="I1322" s="5">
        <v>32321</v>
      </c>
      <c r="J1322">
        <v>44.5</v>
      </c>
      <c r="K1322">
        <v>46.88</v>
      </c>
      <c r="L1322">
        <v>44.5</v>
      </c>
      <c r="M1322">
        <v>46.5</v>
      </c>
      <c r="N1322">
        <v>4285200</v>
      </c>
      <c r="O1322">
        <v>10.41</v>
      </c>
    </row>
    <row r="1323" spans="1:15" x14ac:dyDescent="0.3">
      <c r="A1323" s="5">
        <v>32314</v>
      </c>
      <c r="B1323">
        <v>62.75</v>
      </c>
      <c r="C1323">
        <v>67.5</v>
      </c>
      <c r="D1323">
        <v>62</v>
      </c>
      <c r="E1323">
        <v>65.25</v>
      </c>
      <c r="F1323">
        <v>52956800</v>
      </c>
      <c r="G1323">
        <v>0.34</v>
      </c>
      <c r="I1323" s="5">
        <v>32314</v>
      </c>
      <c r="J1323">
        <v>44.38</v>
      </c>
      <c r="K1323">
        <v>45.88</v>
      </c>
      <c r="L1323">
        <v>43.88</v>
      </c>
      <c r="M1323">
        <v>45</v>
      </c>
      <c r="N1323">
        <v>3896400</v>
      </c>
      <c r="O1323">
        <v>10.08</v>
      </c>
    </row>
    <row r="1324" spans="1:15" x14ac:dyDescent="0.3">
      <c r="A1324" s="5">
        <v>32307</v>
      </c>
      <c r="B1324">
        <v>62.5</v>
      </c>
      <c r="C1324">
        <v>64.25</v>
      </c>
      <c r="D1324">
        <v>62.25</v>
      </c>
      <c r="E1324">
        <v>63</v>
      </c>
      <c r="F1324">
        <v>51669100</v>
      </c>
      <c r="G1324">
        <v>0.32</v>
      </c>
      <c r="I1324" s="5">
        <v>32307</v>
      </c>
      <c r="J1324">
        <v>45</v>
      </c>
      <c r="K1324">
        <v>46</v>
      </c>
      <c r="L1324">
        <v>44.25</v>
      </c>
      <c r="M1324">
        <v>44.75</v>
      </c>
      <c r="N1324">
        <v>5478100</v>
      </c>
      <c r="O1324">
        <v>10.02</v>
      </c>
    </row>
    <row r="1325" spans="1:15" x14ac:dyDescent="0.3">
      <c r="A1325" s="5">
        <v>32300</v>
      </c>
      <c r="B1325">
        <v>59.5</v>
      </c>
      <c r="C1325">
        <v>62.88</v>
      </c>
      <c r="D1325">
        <v>59.25</v>
      </c>
      <c r="E1325">
        <v>62.25</v>
      </c>
      <c r="F1325">
        <v>68894700</v>
      </c>
      <c r="G1325">
        <v>0.32</v>
      </c>
      <c r="I1325" s="5">
        <v>32300</v>
      </c>
      <c r="J1325">
        <v>42.75</v>
      </c>
      <c r="K1325">
        <v>45.5</v>
      </c>
      <c r="L1325">
        <v>42.75</v>
      </c>
      <c r="M1325">
        <v>44.5</v>
      </c>
      <c r="N1325">
        <v>8440000</v>
      </c>
      <c r="O1325">
        <v>9.9700000000000006</v>
      </c>
    </row>
    <row r="1326" spans="1:15" x14ac:dyDescent="0.3">
      <c r="A1326" s="5">
        <v>32294</v>
      </c>
      <c r="B1326">
        <v>55.5</v>
      </c>
      <c r="C1326">
        <v>60</v>
      </c>
      <c r="D1326">
        <v>55.25</v>
      </c>
      <c r="E1326">
        <v>59.5</v>
      </c>
      <c r="F1326">
        <v>59474400</v>
      </c>
      <c r="G1326">
        <v>0.31</v>
      </c>
      <c r="I1326" s="5">
        <v>32294</v>
      </c>
      <c r="J1326">
        <v>40</v>
      </c>
      <c r="K1326">
        <v>43.25</v>
      </c>
      <c r="L1326">
        <v>39.75</v>
      </c>
      <c r="M1326">
        <v>43</v>
      </c>
      <c r="N1326">
        <v>5910000</v>
      </c>
      <c r="O1326">
        <v>9.6300000000000008</v>
      </c>
    </row>
    <row r="1327" spans="1:15" x14ac:dyDescent="0.3">
      <c r="A1327" s="5">
        <v>32286</v>
      </c>
      <c r="B1327">
        <v>56.25</v>
      </c>
      <c r="C1327">
        <v>57</v>
      </c>
      <c r="D1327">
        <v>54.5</v>
      </c>
      <c r="E1327">
        <v>55.5</v>
      </c>
      <c r="F1327">
        <v>47133400</v>
      </c>
      <c r="G1327">
        <v>0.28999999999999998</v>
      </c>
      <c r="I1327" s="5">
        <v>32286</v>
      </c>
      <c r="J1327">
        <v>38.5</v>
      </c>
      <c r="K1327">
        <v>40</v>
      </c>
      <c r="L1327">
        <v>37.380000000000003</v>
      </c>
      <c r="M1327">
        <v>39.75</v>
      </c>
      <c r="N1327">
        <v>4515300</v>
      </c>
      <c r="O1327">
        <v>8.9</v>
      </c>
    </row>
    <row r="1328" spans="1:15" x14ac:dyDescent="0.3">
      <c r="A1328" s="5">
        <v>32279</v>
      </c>
      <c r="B1328">
        <v>56.75</v>
      </c>
      <c r="C1328">
        <v>59.25</v>
      </c>
      <c r="D1328">
        <v>55.75</v>
      </c>
      <c r="E1328">
        <v>56.25</v>
      </c>
      <c r="F1328">
        <v>62368000</v>
      </c>
      <c r="G1328">
        <v>0.28999999999999998</v>
      </c>
      <c r="I1328" s="5">
        <v>32279</v>
      </c>
      <c r="J1328">
        <v>40.5</v>
      </c>
      <c r="K1328">
        <v>42</v>
      </c>
      <c r="L1328">
        <v>38.5</v>
      </c>
      <c r="M1328">
        <v>38.75</v>
      </c>
      <c r="N1328">
        <v>5541600</v>
      </c>
      <c r="O1328">
        <v>8.68</v>
      </c>
    </row>
    <row r="1329" spans="1:15" x14ac:dyDescent="0.3">
      <c r="A1329" s="5">
        <v>32272</v>
      </c>
      <c r="B1329">
        <v>57.25</v>
      </c>
      <c r="C1329">
        <v>58.25</v>
      </c>
      <c r="D1329">
        <v>55</v>
      </c>
      <c r="E1329">
        <v>56.75</v>
      </c>
      <c r="F1329">
        <v>37085400</v>
      </c>
      <c r="G1329">
        <v>0.28999999999999998</v>
      </c>
      <c r="I1329" s="5">
        <v>32272</v>
      </c>
      <c r="J1329">
        <v>41.25</v>
      </c>
      <c r="K1329">
        <v>41.25</v>
      </c>
      <c r="L1329">
        <v>39.5</v>
      </c>
      <c r="M1329">
        <v>40.5</v>
      </c>
      <c r="N1329">
        <v>3588700</v>
      </c>
      <c r="O1329">
        <v>9.0500000000000007</v>
      </c>
    </row>
    <row r="1330" spans="1:15" x14ac:dyDescent="0.3">
      <c r="A1330" s="5">
        <v>32265</v>
      </c>
      <c r="B1330">
        <v>54.5</v>
      </c>
      <c r="C1330">
        <v>58</v>
      </c>
      <c r="D1330">
        <v>53.5</v>
      </c>
      <c r="E1330">
        <v>57.25</v>
      </c>
      <c r="F1330">
        <v>51202500</v>
      </c>
      <c r="G1330">
        <v>0.28999999999999998</v>
      </c>
      <c r="I1330" s="5">
        <v>32265</v>
      </c>
      <c r="J1330">
        <v>40.75</v>
      </c>
      <c r="K1330">
        <v>43.13</v>
      </c>
      <c r="L1330">
        <v>40.5</v>
      </c>
      <c r="M1330">
        <v>41.25</v>
      </c>
      <c r="N1330">
        <v>4351300</v>
      </c>
      <c r="O1330">
        <v>9.2200000000000006</v>
      </c>
    </row>
    <row r="1331" spans="1:15" x14ac:dyDescent="0.3">
      <c r="A1331" s="5">
        <v>32258</v>
      </c>
      <c r="B1331">
        <v>55.25</v>
      </c>
      <c r="C1331">
        <v>56.5</v>
      </c>
      <c r="D1331">
        <v>54.25</v>
      </c>
      <c r="E1331">
        <v>54.5</v>
      </c>
      <c r="F1331">
        <v>42194500</v>
      </c>
      <c r="G1331">
        <v>0.28000000000000003</v>
      </c>
      <c r="I1331" s="5">
        <v>32258</v>
      </c>
      <c r="J1331">
        <v>40.25</v>
      </c>
      <c r="K1331">
        <v>42</v>
      </c>
      <c r="L1331">
        <v>40</v>
      </c>
      <c r="M1331">
        <v>41</v>
      </c>
      <c r="N1331">
        <v>4587100</v>
      </c>
      <c r="O1331">
        <v>9.16</v>
      </c>
    </row>
    <row r="1332" spans="1:15" x14ac:dyDescent="0.3">
      <c r="A1332" s="5">
        <v>32251</v>
      </c>
      <c r="B1332">
        <v>54</v>
      </c>
      <c r="C1332">
        <v>57</v>
      </c>
      <c r="D1332">
        <v>53.75</v>
      </c>
      <c r="E1332">
        <v>55.25</v>
      </c>
      <c r="F1332">
        <v>57426500</v>
      </c>
      <c r="G1332">
        <v>0.28000000000000003</v>
      </c>
      <c r="I1332" s="5">
        <v>32251</v>
      </c>
      <c r="J1332">
        <v>39.75</v>
      </c>
      <c r="K1332">
        <v>41.5</v>
      </c>
      <c r="L1332">
        <v>39</v>
      </c>
      <c r="M1332">
        <v>40.130000000000003</v>
      </c>
      <c r="N1332">
        <v>6312600</v>
      </c>
      <c r="O1332">
        <v>8.9700000000000006</v>
      </c>
    </row>
    <row r="1333" spans="1:15" x14ac:dyDescent="0.3">
      <c r="A1333" s="5">
        <v>32244</v>
      </c>
      <c r="B1333">
        <v>58.5</v>
      </c>
      <c r="C1333">
        <v>58.5</v>
      </c>
      <c r="D1333">
        <v>52.75</v>
      </c>
      <c r="E1333">
        <v>54.25</v>
      </c>
      <c r="F1333">
        <v>71861100</v>
      </c>
      <c r="G1333">
        <v>0.28000000000000003</v>
      </c>
      <c r="I1333" s="5">
        <v>32244</v>
      </c>
      <c r="J1333">
        <v>41.75</v>
      </c>
      <c r="K1333">
        <v>42.25</v>
      </c>
      <c r="L1333">
        <v>38.5</v>
      </c>
      <c r="M1333">
        <v>39.5</v>
      </c>
      <c r="N1333">
        <v>6336000</v>
      </c>
      <c r="O1333">
        <v>8.83</v>
      </c>
    </row>
    <row r="1334" spans="1:15" x14ac:dyDescent="0.3">
      <c r="A1334" s="5">
        <v>32237</v>
      </c>
      <c r="B1334">
        <v>56</v>
      </c>
      <c r="C1334">
        <v>58.75</v>
      </c>
      <c r="D1334">
        <v>54.5</v>
      </c>
      <c r="E1334">
        <v>58</v>
      </c>
      <c r="F1334">
        <v>59534700</v>
      </c>
      <c r="G1334">
        <v>0.3</v>
      </c>
      <c r="I1334" s="5">
        <v>32237</v>
      </c>
      <c r="J1334">
        <v>39.75</v>
      </c>
      <c r="K1334">
        <v>42.38</v>
      </c>
      <c r="L1334">
        <v>38.5</v>
      </c>
      <c r="M1334">
        <v>41</v>
      </c>
      <c r="N1334">
        <v>6328000</v>
      </c>
      <c r="O1334">
        <v>9.16</v>
      </c>
    </row>
    <row r="1335" spans="1:15" x14ac:dyDescent="0.3">
      <c r="A1335" s="5">
        <v>32230</v>
      </c>
      <c r="B1335">
        <v>55.5</v>
      </c>
      <c r="C1335">
        <v>58.25</v>
      </c>
      <c r="D1335">
        <v>54.25</v>
      </c>
      <c r="E1335">
        <v>56.5</v>
      </c>
      <c r="F1335">
        <v>74706400</v>
      </c>
      <c r="G1335">
        <v>0.28999999999999998</v>
      </c>
      <c r="I1335" s="5">
        <v>32230</v>
      </c>
      <c r="J1335">
        <v>40</v>
      </c>
      <c r="K1335">
        <v>42</v>
      </c>
      <c r="L1335">
        <v>38.75</v>
      </c>
      <c r="M1335">
        <v>40</v>
      </c>
      <c r="N1335">
        <v>8710000</v>
      </c>
      <c r="O1335">
        <v>8.94</v>
      </c>
    </row>
    <row r="1336" spans="1:15" x14ac:dyDescent="0.3">
      <c r="A1336" s="5">
        <v>32223</v>
      </c>
      <c r="B1336">
        <v>58.5</v>
      </c>
      <c r="C1336">
        <v>62.38</v>
      </c>
      <c r="D1336">
        <v>55.75</v>
      </c>
      <c r="E1336">
        <v>56.13</v>
      </c>
      <c r="F1336">
        <v>134584900</v>
      </c>
      <c r="G1336">
        <v>0.28999999999999998</v>
      </c>
      <c r="I1336" s="5">
        <v>32223</v>
      </c>
      <c r="J1336">
        <v>44.38</v>
      </c>
      <c r="K1336">
        <v>44.63</v>
      </c>
      <c r="L1336">
        <v>40</v>
      </c>
      <c r="M1336">
        <v>40.130000000000003</v>
      </c>
      <c r="N1336">
        <v>7197100</v>
      </c>
      <c r="O1336">
        <v>8.9700000000000006</v>
      </c>
    </row>
    <row r="1337" spans="1:15" x14ac:dyDescent="0.3">
      <c r="A1337" s="5">
        <v>32216</v>
      </c>
      <c r="B1337">
        <v>62.25</v>
      </c>
      <c r="C1337">
        <v>65.5</v>
      </c>
      <c r="D1337">
        <v>58.25</v>
      </c>
      <c r="E1337">
        <v>58.25</v>
      </c>
      <c r="F1337">
        <v>87963500</v>
      </c>
      <c r="G1337">
        <v>0.3</v>
      </c>
      <c r="I1337" s="5">
        <v>32216</v>
      </c>
      <c r="J1337">
        <v>45.75</v>
      </c>
      <c r="K1337">
        <v>46.5</v>
      </c>
      <c r="L1337">
        <v>44.25</v>
      </c>
      <c r="M1337">
        <v>44.75</v>
      </c>
      <c r="N1337">
        <v>6655600</v>
      </c>
      <c r="O1337">
        <v>10</v>
      </c>
    </row>
    <row r="1338" spans="1:15" x14ac:dyDescent="0.3">
      <c r="A1338" s="5">
        <v>32209</v>
      </c>
      <c r="B1338">
        <v>61</v>
      </c>
      <c r="C1338">
        <v>65</v>
      </c>
      <c r="D1338">
        <v>60.75</v>
      </c>
      <c r="E1338">
        <v>62.5</v>
      </c>
      <c r="F1338">
        <v>87776000</v>
      </c>
      <c r="G1338">
        <v>0.32</v>
      </c>
      <c r="I1338" s="5">
        <v>32209</v>
      </c>
      <c r="J1338">
        <v>46.75</v>
      </c>
      <c r="K1338">
        <v>47.75</v>
      </c>
      <c r="L1338">
        <v>44.5</v>
      </c>
      <c r="M1338">
        <v>45.75</v>
      </c>
      <c r="N1338">
        <v>5864000</v>
      </c>
      <c r="O1338">
        <v>10.23</v>
      </c>
    </row>
    <row r="1339" spans="1:15" x14ac:dyDescent="0.3">
      <c r="A1339" s="5">
        <v>32202</v>
      </c>
      <c r="B1339">
        <v>58.5</v>
      </c>
      <c r="C1339">
        <v>61.5</v>
      </c>
      <c r="D1339">
        <v>58</v>
      </c>
      <c r="E1339">
        <v>60.75</v>
      </c>
      <c r="F1339">
        <v>60507500</v>
      </c>
      <c r="G1339">
        <v>0.31</v>
      </c>
      <c r="I1339" s="5">
        <v>32202</v>
      </c>
      <c r="J1339">
        <v>41.75</v>
      </c>
      <c r="K1339">
        <v>47</v>
      </c>
      <c r="L1339">
        <v>41.5</v>
      </c>
      <c r="M1339">
        <v>46.88</v>
      </c>
      <c r="N1339">
        <v>8992000</v>
      </c>
      <c r="O1339">
        <v>10.48</v>
      </c>
    </row>
    <row r="1340" spans="1:15" x14ac:dyDescent="0.3">
      <c r="A1340" s="5">
        <v>32195</v>
      </c>
      <c r="B1340">
        <v>58.75</v>
      </c>
      <c r="C1340">
        <v>60.75</v>
      </c>
      <c r="D1340">
        <v>57.25</v>
      </c>
      <c r="E1340">
        <v>58.25</v>
      </c>
      <c r="F1340">
        <v>62999000</v>
      </c>
      <c r="G1340">
        <v>0.3</v>
      </c>
      <c r="I1340" s="5">
        <v>32195</v>
      </c>
      <c r="J1340">
        <v>41.5</v>
      </c>
      <c r="K1340">
        <v>43.75</v>
      </c>
      <c r="L1340">
        <v>41.25</v>
      </c>
      <c r="M1340">
        <v>41.75</v>
      </c>
      <c r="N1340">
        <v>5918400</v>
      </c>
      <c r="O1340">
        <v>9.33</v>
      </c>
    </row>
    <row r="1341" spans="1:15" x14ac:dyDescent="0.3">
      <c r="A1341" s="5">
        <v>32189</v>
      </c>
      <c r="B1341">
        <v>55</v>
      </c>
      <c r="C1341">
        <v>59</v>
      </c>
      <c r="D1341">
        <v>54.5</v>
      </c>
      <c r="E1341">
        <v>58.75</v>
      </c>
      <c r="F1341">
        <v>76492800</v>
      </c>
      <c r="G1341">
        <v>0.3</v>
      </c>
      <c r="I1341" s="5">
        <v>32189</v>
      </c>
      <c r="J1341">
        <v>41</v>
      </c>
      <c r="K1341">
        <v>42.75</v>
      </c>
      <c r="L1341">
        <v>40</v>
      </c>
      <c r="M1341">
        <v>41.75</v>
      </c>
      <c r="N1341">
        <v>5760600</v>
      </c>
      <c r="O1341">
        <v>9.33</v>
      </c>
    </row>
    <row r="1342" spans="1:15" x14ac:dyDescent="0.3">
      <c r="A1342" s="5">
        <v>32181</v>
      </c>
      <c r="B1342">
        <v>50.75</v>
      </c>
      <c r="C1342">
        <v>56.25</v>
      </c>
      <c r="D1342">
        <v>50.75</v>
      </c>
      <c r="E1342">
        <v>55.25</v>
      </c>
      <c r="F1342">
        <v>69899500</v>
      </c>
      <c r="G1342">
        <v>0.28000000000000003</v>
      </c>
      <c r="I1342" s="5">
        <v>32181</v>
      </c>
      <c r="J1342">
        <v>38.5</v>
      </c>
      <c r="K1342">
        <v>41.5</v>
      </c>
      <c r="L1342">
        <v>37.75</v>
      </c>
      <c r="M1342">
        <v>41</v>
      </c>
      <c r="N1342">
        <v>5960000</v>
      </c>
      <c r="O1342">
        <v>9.16</v>
      </c>
    </row>
    <row r="1343" spans="1:15" x14ac:dyDescent="0.3">
      <c r="A1343" s="5">
        <v>32174</v>
      </c>
      <c r="B1343">
        <v>56.75</v>
      </c>
      <c r="C1343">
        <v>57</v>
      </c>
      <c r="D1343">
        <v>49.75</v>
      </c>
      <c r="E1343">
        <v>51.5</v>
      </c>
      <c r="F1343">
        <v>78819200</v>
      </c>
      <c r="G1343">
        <v>0.27</v>
      </c>
      <c r="I1343" s="5">
        <v>32174</v>
      </c>
      <c r="J1343">
        <v>41.75</v>
      </c>
      <c r="K1343">
        <v>42.5</v>
      </c>
      <c r="L1343">
        <v>38.5</v>
      </c>
      <c r="M1343">
        <v>38.630000000000003</v>
      </c>
      <c r="N1343">
        <v>6776000</v>
      </c>
      <c r="O1343">
        <v>8.6199999999999992</v>
      </c>
    </row>
    <row r="1344" spans="1:15" x14ac:dyDescent="0.3">
      <c r="A1344" s="5">
        <v>32167</v>
      </c>
      <c r="B1344">
        <v>54.25</v>
      </c>
      <c r="C1344">
        <v>57</v>
      </c>
      <c r="D1344">
        <v>54.25</v>
      </c>
      <c r="E1344">
        <v>55.75</v>
      </c>
      <c r="F1344">
        <v>63096900</v>
      </c>
      <c r="G1344">
        <v>0.28999999999999998</v>
      </c>
      <c r="I1344" s="5">
        <v>32167</v>
      </c>
      <c r="J1344">
        <v>39.5</v>
      </c>
      <c r="K1344">
        <v>41.75</v>
      </c>
      <c r="L1344">
        <v>38.75</v>
      </c>
      <c r="M1344">
        <v>41.5</v>
      </c>
      <c r="N1344">
        <v>7864000</v>
      </c>
      <c r="O1344">
        <v>9.26</v>
      </c>
    </row>
    <row r="1345" spans="1:15" x14ac:dyDescent="0.3">
      <c r="A1345" s="5">
        <v>32160</v>
      </c>
      <c r="B1345">
        <v>58</v>
      </c>
      <c r="C1345">
        <v>58.25</v>
      </c>
      <c r="D1345">
        <v>52.5</v>
      </c>
      <c r="E1345">
        <v>53.88</v>
      </c>
      <c r="F1345">
        <v>97331800</v>
      </c>
      <c r="G1345">
        <v>0.28000000000000003</v>
      </c>
      <c r="I1345" s="5">
        <v>32160</v>
      </c>
      <c r="J1345">
        <v>43</v>
      </c>
      <c r="K1345">
        <v>43.25</v>
      </c>
      <c r="L1345">
        <v>38.25</v>
      </c>
      <c r="M1345">
        <v>39.25</v>
      </c>
      <c r="N1345">
        <v>14432000</v>
      </c>
      <c r="O1345">
        <v>8.76</v>
      </c>
    </row>
    <row r="1346" spans="1:15" x14ac:dyDescent="0.3">
      <c r="A1346" s="5">
        <v>32153</v>
      </c>
      <c r="B1346">
        <v>55.75</v>
      </c>
      <c r="C1346">
        <v>59.25</v>
      </c>
      <c r="D1346">
        <v>54.25</v>
      </c>
      <c r="E1346">
        <v>57.75</v>
      </c>
      <c r="F1346">
        <v>108195200</v>
      </c>
      <c r="G1346">
        <v>0.3</v>
      </c>
      <c r="I1346" s="5">
        <v>32153</v>
      </c>
      <c r="J1346">
        <v>40</v>
      </c>
      <c r="K1346">
        <v>45</v>
      </c>
      <c r="L1346">
        <v>39.75</v>
      </c>
      <c r="M1346">
        <v>42.88</v>
      </c>
      <c r="N1346">
        <v>10664000</v>
      </c>
      <c r="O1346">
        <v>9.56</v>
      </c>
    </row>
    <row r="1347" spans="1:15" x14ac:dyDescent="0.3">
      <c r="A1347" s="5">
        <v>32146</v>
      </c>
      <c r="B1347">
        <v>54.75</v>
      </c>
      <c r="C1347">
        <v>61.75</v>
      </c>
      <c r="D1347">
        <v>54.5</v>
      </c>
      <c r="E1347">
        <v>56</v>
      </c>
      <c r="F1347">
        <v>124732100</v>
      </c>
      <c r="G1347">
        <v>0.28999999999999998</v>
      </c>
      <c r="I1347" s="5">
        <v>32146</v>
      </c>
      <c r="J1347">
        <v>42.75</v>
      </c>
      <c r="K1347">
        <v>46.25</v>
      </c>
      <c r="L1347">
        <v>39.5</v>
      </c>
      <c r="M1347">
        <v>40</v>
      </c>
      <c r="N1347">
        <v>11480000</v>
      </c>
      <c r="O1347">
        <v>8.92</v>
      </c>
    </row>
    <row r="1348" spans="1:15" x14ac:dyDescent="0.3">
      <c r="A1348" s="5">
        <v>32139</v>
      </c>
      <c r="B1348">
        <v>53</v>
      </c>
      <c r="C1348">
        <v>56</v>
      </c>
      <c r="D1348">
        <v>50</v>
      </c>
      <c r="E1348">
        <v>54.25</v>
      </c>
      <c r="F1348">
        <v>65606400</v>
      </c>
      <c r="G1348">
        <v>0.28000000000000003</v>
      </c>
      <c r="I1348" s="5">
        <v>32139</v>
      </c>
      <c r="J1348">
        <v>42.25</v>
      </c>
      <c r="K1348">
        <v>43.75</v>
      </c>
      <c r="L1348">
        <v>39.5</v>
      </c>
      <c r="M1348">
        <v>42</v>
      </c>
      <c r="N1348">
        <v>5550000</v>
      </c>
      <c r="O1348">
        <v>9.3699999999999992</v>
      </c>
    </row>
    <row r="1349" spans="1:15" x14ac:dyDescent="0.3">
      <c r="A1349" s="5">
        <v>32132</v>
      </c>
      <c r="B1349">
        <v>52.5</v>
      </c>
      <c r="C1349">
        <v>53.75</v>
      </c>
      <c r="D1349">
        <v>50</v>
      </c>
      <c r="E1349">
        <v>53.25</v>
      </c>
      <c r="F1349">
        <v>41579200</v>
      </c>
      <c r="G1349">
        <v>0.27</v>
      </c>
      <c r="I1349" s="5">
        <v>32132</v>
      </c>
      <c r="J1349">
        <v>40.5</v>
      </c>
      <c r="K1349">
        <v>43</v>
      </c>
      <c r="L1349">
        <v>40.25</v>
      </c>
      <c r="M1349">
        <v>42.63</v>
      </c>
      <c r="N1349">
        <v>4987000</v>
      </c>
      <c r="O1349">
        <v>9.51</v>
      </c>
    </row>
    <row r="1350" spans="1:15" x14ac:dyDescent="0.3">
      <c r="A1350" s="5">
        <v>32125</v>
      </c>
      <c r="B1350">
        <v>48</v>
      </c>
      <c r="C1350">
        <v>54.75</v>
      </c>
      <c r="D1350">
        <v>47.75</v>
      </c>
      <c r="E1350">
        <v>52</v>
      </c>
      <c r="F1350">
        <v>91873200</v>
      </c>
      <c r="G1350">
        <v>0.27</v>
      </c>
      <c r="I1350" s="5">
        <v>32125</v>
      </c>
      <c r="J1350">
        <v>34.5</v>
      </c>
      <c r="K1350">
        <v>41.25</v>
      </c>
      <c r="L1350">
        <v>34.25</v>
      </c>
      <c r="M1350">
        <v>40.5</v>
      </c>
      <c r="N1350">
        <v>11424000</v>
      </c>
      <c r="O1350">
        <v>9.0299999999999994</v>
      </c>
    </row>
    <row r="1351" spans="1:15" x14ac:dyDescent="0.3">
      <c r="A1351" s="5">
        <v>32118</v>
      </c>
      <c r="B1351">
        <v>43</v>
      </c>
      <c r="C1351">
        <v>49.5</v>
      </c>
      <c r="D1351">
        <v>42.25</v>
      </c>
      <c r="E1351">
        <v>48</v>
      </c>
      <c r="F1351">
        <v>100119600</v>
      </c>
      <c r="G1351">
        <v>0.25</v>
      </c>
      <c r="I1351" s="5">
        <v>32118</v>
      </c>
      <c r="J1351">
        <v>31</v>
      </c>
      <c r="K1351">
        <v>36.25</v>
      </c>
      <c r="L1351">
        <v>31</v>
      </c>
      <c r="M1351">
        <v>34</v>
      </c>
      <c r="N1351">
        <v>7400000</v>
      </c>
      <c r="O1351">
        <v>7.58</v>
      </c>
    </row>
    <row r="1352" spans="1:15" x14ac:dyDescent="0.3">
      <c r="A1352" s="5">
        <v>32111</v>
      </c>
      <c r="B1352">
        <v>44.25</v>
      </c>
      <c r="C1352">
        <v>45.75</v>
      </c>
      <c r="D1352">
        <v>40</v>
      </c>
      <c r="E1352">
        <v>42</v>
      </c>
      <c r="F1352">
        <v>111127000</v>
      </c>
      <c r="G1352">
        <v>0.22</v>
      </c>
      <c r="I1352" s="5">
        <v>32111</v>
      </c>
      <c r="J1352">
        <v>33.75</v>
      </c>
      <c r="K1352">
        <v>34.5</v>
      </c>
      <c r="L1352">
        <v>29.75</v>
      </c>
      <c r="M1352">
        <v>30.75</v>
      </c>
      <c r="N1352">
        <v>9312000</v>
      </c>
      <c r="O1352">
        <v>6.86</v>
      </c>
    </row>
    <row r="1353" spans="1:15" x14ac:dyDescent="0.3">
      <c r="A1353" s="5">
        <v>32104</v>
      </c>
      <c r="B1353">
        <v>47.25</v>
      </c>
      <c r="C1353">
        <v>49</v>
      </c>
      <c r="D1353">
        <v>45</v>
      </c>
      <c r="E1353">
        <v>45.25</v>
      </c>
      <c r="F1353">
        <v>41835200</v>
      </c>
      <c r="G1353">
        <v>0.23</v>
      </c>
      <c r="I1353" s="5">
        <v>32104</v>
      </c>
      <c r="J1353">
        <v>35.5</v>
      </c>
      <c r="K1353">
        <v>37.75</v>
      </c>
      <c r="L1353">
        <v>34.75</v>
      </c>
      <c r="M1353">
        <v>35</v>
      </c>
      <c r="N1353">
        <v>4094500</v>
      </c>
      <c r="O1353">
        <v>7.81</v>
      </c>
    </row>
    <row r="1354" spans="1:15" x14ac:dyDescent="0.3">
      <c r="A1354" s="5">
        <v>32097</v>
      </c>
      <c r="B1354">
        <v>48.75</v>
      </c>
      <c r="C1354">
        <v>49.75</v>
      </c>
      <c r="D1354">
        <v>44.75</v>
      </c>
      <c r="E1354">
        <v>47.5</v>
      </c>
      <c r="F1354">
        <v>75118700</v>
      </c>
      <c r="G1354">
        <v>0.24</v>
      </c>
      <c r="I1354" s="5">
        <v>32097</v>
      </c>
      <c r="J1354">
        <v>37.75</v>
      </c>
      <c r="K1354">
        <v>38.5</v>
      </c>
      <c r="L1354">
        <v>33.25</v>
      </c>
      <c r="M1354">
        <v>35.5</v>
      </c>
      <c r="N1354">
        <v>8232000</v>
      </c>
      <c r="O1354">
        <v>7.92</v>
      </c>
    </row>
    <row r="1355" spans="1:15" x14ac:dyDescent="0.3">
      <c r="A1355" s="5">
        <v>32090</v>
      </c>
      <c r="B1355">
        <v>46.75</v>
      </c>
      <c r="C1355">
        <v>52</v>
      </c>
      <c r="D1355">
        <v>45.5</v>
      </c>
      <c r="E1355">
        <v>48.25</v>
      </c>
      <c r="F1355">
        <v>78006400</v>
      </c>
      <c r="G1355">
        <v>0.25</v>
      </c>
      <c r="I1355" s="5">
        <v>32090</v>
      </c>
      <c r="J1355">
        <v>37</v>
      </c>
      <c r="K1355">
        <v>40</v>
      </c>
      <c r="L1355">
        <v>36</v>
      </c>
      <c r="M1355">
        <v>37.25</v>
      </c>
      <c r="N1355">
        <v>7352000</v>
      </c>
      <c r="O1355">
        <v>8.2899999999999991</v>
      </c>
    </row>
    <row r="1356" spans="1:15" x14ac:dyDescent="0.3">
      <c r="A1356" s="5">
        <v>32083</v>
      </c>
      <c r="B1356">
        <v>49.25</v>
      </c>
      <c r="C1356">
        <v>51.25</v>
      </c>
      <c r="D1356">
        <v>43.75</v>
      </c>
      <c r="E1356">
        <v>47.5</v>
      </c>
      <c r="F1356">
        <v>90609200</v>
      </c>
      <c r="G1356">
        <v>0.24</v>
      </c>
      <c r="I1356" s="5">
        <v>32083</v>
      </c>
      <c r="J1356">
        <v>38.75</v>
      </c>
      <c r="K1356">
        <v>39.5</v>
      </c>
      <c r="L1356">
        <v>34.25</v>
      </c>
      <c r="M1356">
        <v>37.75</v>
      </c>
      <c r="N1356">
        <v>8416000</v>
      </c>
      <c r="O1356">
        <v>8.4</v>
      </c>
    </row>
    <row r="1357" spans="1:15" x14ac:dyDescent="0.3">
      <c r="A1357" s="5">
        <v>32076</v>
      </c>
      <c r="B1357">
        <v>46.5</v>
      </c>
      <c r="C1357">
        <v>52.25</v>
      </c>
      <c r="D1357">
        <v>37.25</v>
      </c>
      <c r="E1357">
        <v>49.75</v>
      </c>
      <c r="F1357">
        <v>173664000</v>
      </c>
      <c r="G1357">
        <v>0.26</v>
      </c>
      <c r="I1357" s="5">
        <v>32076</v>
      </c>
      <c r="J1357">
        <v>34.5</v>
      </c>
      <c r="K1357">
        <v>43</v>
      </c>
      <c r="L1357">
        <v>27.62</v>
      </c>
      <c r="M1357">
        <v>38.630000000000003</v>
      </c>
      <c r="N1357">
        <v>13864000</v>
      </c>
      <c r="O1357">
        <v>8.6</v>
      </c>
    </row>
    <row r="1358" spans="1:15" x14ac:dyDescent="0.3">
      <c r="A1358" s="5">
        <v>32069</v>
      </c>
      <c r="B1358">
        <v>61.5</v>
      </c>
      <c r="C1358">
        <v>63.5</v>
      </c>
      <c r="D1358">
        <v>43</v>
      </c>
      <c r="E1358">
        <v>48.25</v>
      </c>
      <c r="F1358">
        <v>213784900</v>
      </c>
      <c r="G1358">
        <v>0.25</v>
      </c>
      <c r="I1358" s="5">
        <v>32069</v>
      </c>
      <c r="J1358">
        <v>48.25</v>
      </c>
      <c r="K1358">
        <v>48.25</v>
      </c>
      <c r="L1358">
        <v>32.630000000000003</v>
      </c>
      <c r="M1358">
        <v>35.5</v>
      </c>
      <c r="N1358">
        <v>15448000</v>
      </c>
      <c r="O1358">
        <v>7.9</v>
      </c>
    </row>
    <row r="1359" spans="1:15" x14ac:dyDescent="0.3">
      <c r="A1359" s="5">
        <v>32062</v>
      </c>
      <c r="B1359">
        <v>72</v>
      </c>
      <c r="C1359">
        <v>74.75</v>
      </c>
      <c r="D1359">
        <v>64.25</v>
      </c>
      <c r="E1359">
        <v>64.75</v>
      </c>
      <c r="F1359">
        <v>133456000</v>
      </c>
      <c r="G1359">
        <v>0.33</v>
      </c>
      <c r="I1359" s="5">
        <v>32062</v>
      </c>
      <c r="J1359">
        <v>54.25</v>
      </c>
      <c r="K1359">
        <v>54.75</v>
      </c>
      <c r="L1359">
        <v>47.5</v>
      </c>
      <c r="M1359">
        <v>48.25</v>
      </c>
      <c r="N1359">
        <v>9920000</v>
      </c>
      <c r="O1359">
        <v>10.74</v>
      </c>
    </row>
    <row r="1360" spans="1:15" x14ac:dyDescent="0.3">
      <c r="A1360" s="5">
        <v>32055</v>
      </c>
      <c r="B1360">
        <v>73.5</v>
      </c>
      <c r="C1360">
        <v>79.25</v>
      </c>
      <c r="D1360">
        <v>69.5</v>
      </c>
      <c r="E1360">
        <v>71.75</v>
      </c>
      <c r="F1360">
        <v>140765400</v>
      </c>
      <c r="G1360">
        <v>0.37</v>
      </c>
      <c r="I1360" s="5">
        <v>32055</v>
      </c>
      <c r="J1360">
        <v>58.5</v>
      </c>
      <c r="K1360">
        <v>59.75</v>
      </c>
      <c r="L1360">
        <v>53.25</v>
      </c>
      <c r="M1360">
        <v>54.13</v>
      </c>
      <c r="N1360">
        <v>6216000</v>
      </c>
      <c r="O1360">
        <v>12.05</v>
      </c>
    </row>
    <row r="1361" spans="1:15" x14ac:dyDescent="0.3">
      <c r="A1361" s="5">
        <v>32048</v>
      </c>
      <c r="B1361">
        <v>62</v>
      </c>
      <c r="C1361">
        <v>72.75</v>
      </c>
      <c r="D1361">
        <v>61.75</v>
      </c>
      <c r="E1361">
        <v>72.5</v>
      </c>
      <c r="F1361">
        <v>99500100</v>
      </c>
      <c r="G1361">
        <v>0.37</v>
      </c>
      <c r="I1361" s="5">
        <v>32048</v>
      </c>
      <c r="J1361">
        <v>57.5</v>
      </c>
      <c r="K1361">
        <v>58.75</v>
      </c>
      <c r="L1361">
        <v>54.25</v>
      </c>
      <c r="M1361">
        <v>58.5</v>
      </c>
      <c r="N1361">
        <v>5074000</v>
      </c>
      <c r="O1361">
        <v>13.02</v>
      </c>
    </row>
    <row r="1362" spans="1:15" x14ac:dyDescent="0.3">
      <c r="A1362" s="5">
        <v>32041</v>
      </c>
      <c r="B1362">
        <v>53.5</v>
      </c>
      <c r="C1362">
        <v>65</v>
      </c>
      <c r="D1362">
        <v>53</v>
      </c>
      <c r="E1362">
        <v>62</v>
      </c>
      <c r="F1362">
        <v>95228800</v>
      </c>
      <c r="G1362">
        <v>0.32</v>
      </c>
      <c r="I1362" s="5">
        <v>32041</v>
      </c>
      <c r="J1362">
        <v>51.75</v>
      </c>
      <c r="K1362">
        <v>58</v>
      </c>
      <c r="L1362">
        <v>50.25</v>
      </c>
      <c r="M1362">
        <v>57.5</v>
      </c>
      <c r="N1362">
        <v>5901100</v>
      </c>
      <c r="O1362">
        <v>12.8</v>
      </c>
    </row>
    <row r="1363" spans="1:15" x14ac:dyDescent="0.3">
      <c r="A1363" s="5">
        <v>32034</v>
      </c>
      <c r="B1363">
        <v>116.5</v>
      </c>
      <c r="C1363">
        <v>120</v>
      </c>
      <c r="D1363">
        <v>113.75</v>
      </c>
      <c r="E1363">
        <v>115</v>
      </c>
      <c r="F1363">
        <v>58464000</v>
      </c>
      <c r="G1363">
        <v>0.3</v>
      </c>
      <c r="I1363" s="5">
        <v>32034</v>
      </c>
      <c r="J1363">
        <v>54.75</v>
      </c>
      <c r="K1363">
        <v>55.25</v>
      </c>
      <c r="L1363">
        <v>51</v>
      </c>
      <c r="M1363">
        <v>51.75</v>
      </c>
      <c r="N1363">
        <v>3525600</v>
      </c>
      <c r="O1363">
        <v>11.52</v>
      </c>
    </row>
    <row r="1364" spans="1:15" x14ac:dyDescent="0.3">
      <c r="A1364" s="5">
        <v>32028</v>
      </c>
      <c r="B1364">
        <v>111.75</v>
      </c>
      <c r="C1364">
        <v>116.5</v>
      </c>
      <c r="D1364">
        <v>108.25</v>
      </c>
      <c r="E1364">
        <v>116.25</v>
      </c>
      <c r="F1364">
        <v>64065600</v>
      </c>
      <c r="G1364">
        <v>0.3</v>
      </c>
      <c r="I1364" s="5">
        <v>32028</v>
      </c>
      <c r="J1364">
        <v>50.25</v>
      </c>
      <c r="K1364">
        <v>55.5</v>
      </c>
      <c r="L1364">
        <v>48.5</v>
      </c>
      <c r="M1364">
        <v>54.5</v>
      </c>
      <c r="N1364">
        <v>5340000</v>
      </c>
      <c r="O1364">
        <v>12.13</v>
      </c>
    </row>
    <row r="1365" spans="1:15" x14ac:dyDescent="0.3">
      <c r="A1365" s="5">
        <v>32020</v>
      </c>
      <c r="B1365">
        <v>119.75</v>
      </c>
      <c r="C1365">
        <v>120.25</v>
      </c>
      <c r="D1365">
        <v>111.75</v>
      </c>
      <c r="E1365">
        <v>112</v>
      </c>
      <c r="F1365">
        <v>75173700</v>
      </c>
      <c r="G1365">
        <v>0.28999999999999998</v>
      </c>
      <c r="I1365" s="5">
        <v>32020</v>
      </c>
      <c r="J1365">
        <v>52.25</v>
      </c>
      <c r="K1365">
        <v>55.25</v>
      </c>
      <c r="L1365">
        <v>50</v>
      </c>
      <c r="M1365">
        <v>50.5</v>
      </c>
      <c r="N1365">
        <v>5802200</v>
      </c>
      <c r="O1365">
        <v>11.24</v>
      </c>
    </row>
    <row r="1366" spans="1:15" x14ac:dyDescent="0.3">
      <c r="A1366" s="5">
        <v>32013</v>
      </c>
      <c r="B1366">
        <v>107</v>
      </c>
      <c r="C1366">
        <v>121.25</v>
      </c>
      <c r="D1366">
        <v>105.5</v>
      </c>
      <c r="E1366">
        <v>120.25</v>
      </c>
      <c r="F1366">
        <v>117008600</v>
      </c>
      <c r="G1366">
        <v>0.31</v>
      </c>
      <c r="I1366" s="5">
        <v>32013</v>
      </c>
      <c r="J1366">
        <v>53</v>
      </c>
      <c r="K1366">
        <v>53.5</v>
      </c>
      <c r="L1366">
        <v>51.5</v>
      </c>
      <c r="M1366">
        <v>52</v>
      </c>
      <c r="N1366">
        <v>4814800</v>
      </c>
      <c r="O1366">
        <v>11.57</v>
      </c>
    </row>
    <row r="1367" spans="1:15" x14ac:dyDescent="0.3">
      <c r="A1367" s="5">
        <v>32006</v>
      </c>
      <c r="B1367">
        <v>103.5</v>
      </c>
      <c r="C1367">
        <v>108.25</v>
      </c>
      <c r="D1367">
        <v>100.5</v>
      </c>
      <c r="E1367">
        <v>107</v>
      </c>
      <c r="F1367">
        <v>56108100</v>
      </c>
      <c r="G1367">
        <v>0.28000000000000003</v>
      </c>
      <c r="I1367" s="5">
        <v>32006</v>
      </c>
      <c r="J1367">
        <v>49.5</v>
      </c>
      <c r="K1367">
        <v>53.75</v>
      </c>
      <c r="L1367">
        <v>48.25</v>
      </c>
      <c r="M1367">
        <v>53</v>
      </c>
      <c r="N1367">
        <v>5472800</v>
      </c>
      <c r="O1367">
        <v>11.8</v>
      </c>
    </row>
    <row r="1368" spans="1:15" x14ac:dyDescent="0.3">
      <c r="A1368" s="5">
        <v>31999</v>
      </c>
      <c r="B1368">
        <v>103.75</v>
      </c>
      <c r="C1368">
        <v>104.5</v>
      </c>
      <c r="D1368">
        <v>100</v>
      </c>
      <c r="E1368">
        <v>103.5</v>
      </c>
      <c r="F1368">
        <v>59765700</v>
      </c>
      <c r="G1368">
        <v>0.27</v>
      </c>
      <c r="I1368" s="5">
        <v>31999</v>
      </c>
      <c r="J1368">
        <v>48.25</v>
      </c>
      <c r="K1368">
        <v>50.25</v>
      </c>
      <c r="L1368">
        <v>45.75</v>
      </c>
      <c r="M1368">
        <v>49</v>
      </c>
      <c r="N1368">
        <v>5799700</v>
      </c>
      <c r="O1368">
        <v>10.91</v>
      </c>
    </row>
    <row r="1369" spans="1:15" x14ac:dyDescent="0.3">
      <c r="A1369" s="5">
        <v>31992</v>
      </c>
      <c r="B1369">
        <v>94</v>
      </c>
      <c r="C1369">
        <v>104.5</v>
      </c>
      <c r="D1369">
        <v>91.25</v>
      </c>
      <c r="E1369">
        <v>103.5</v>
      </c>
      <c r="F1369">
        <v>157236400</v>
      </c>
      <c r="G1369">
        <v>0.27</v>
      </c>
      <c r="I1369" s="5">
        <v>31992</v>
      </c>
      <c r="J1369">
        <v>41</v>
      </c>
      <c r="K1369">
        <v>47.25</v>
      </c>
      <c r="L1369">
        <v>40</v>
      </c>
      <c r="M1369">
        <v>46.5</v>
      </c>
      <c r="N1369">
        <v>5135100</v>
      </c>
      <c r="O1369">
        <v>10.34</v>
      </c>
    </row>
    <row r="1370" spans="1:15" x14ac:dyDescent="0.3">
      <c r="A1370" s="5">
        <v>31985</v>
      </c>
      <c r="B1370">
        <v>98.5</v>
      </c>
      <c r="C1370">
        <v>101.75</v>
      </c>
      <c r="D1370">
        <v>92</v>
      </c>
      <c r="E1370">
        <v>94</v>
      </c>
      <c r="F1370">
        <v>69966700</v>
      </c>
      <c r="G1370">
        <v>0.24</v>
      </c>
      <c r="I1370" s="5">
        <v>31985</v>
      </c>
      <c r="J1370">
        <v>42.5</v>
      </c>
      <c r="K1370">
        <v>43</v>
      </c>
      <c r="L1370">
        <v>40.5</v>
      </c>
      <c r="M1370">
        <v>41.25</v>
      </c>
      <c r="N1370">
        <v>2914400</v>
      </c>
      <c r="O1370">
        <v>9.17</v>
      </c>
    </row>
    <row r="1371" spans="1:15" x14ac:dyDescent="0.3">
      <c r="A1371" s="5">
        <v>31978</v>
      </c>
      <c r="B1371">
        <v>102</v>
      </c>
      <c r="C1371">
        <v>102</v>
      </c>
      <c r="D1371">
        <v>94</v>
      </c>
      <c r="E1371">
        <v>98.5</v>
      </c>
      <c r="F1371">
        <v>67633900</v>
      </c>
      <c r="G1371">
        <v>0.25</v>
      </c>
      <c r="I1371" s="5">
        <v>31978</v>
      </c>
      <c r="J1371">
        <v>43</v>
      </c>
      <c r="K1371">
        <v>43.5</v>
      </c>
      <c r="L1371">
        <v>40.5</v>
      </c>
      <c r="M1371">
        <v>42.5</v>
      </c>
      <c r="N1371">
        <v>3495400</v>
      </c>
      <c r="O1371">
        <v>9.4499999999999993</v>
      </c>
    </row>
    <row r="1372" spans="1:15" x14ac:dyDescent="0.3">
      <c r="A1372" s="5">
        <v>31971</v>
      </c>
      <c r="B1372">
        <v>97</v>
      </c>
      <c r="C1372">
        <v>105.75</v>
      </c>
      <c r="D1372">
        <v>96</v>
      </c>
      <c r="E1372">
        <v>102.25</v>
      </c>
      <c r="F1372">
        <v>84430000</v>
      </c>
      <c r="G1372">
        <v>0.26</v>
      </c>
      <c r="I1372" s="5">
        <v>31971</v>
      </c>
      <c r="J1372">
        <v>39</v>
      </c>
      <c r="K1372">
        <v>44.75</v>
      </c>
      <c r="L1372">
        <v>38.75</v>
      </c>
      <c r="M1372">
        <v>43.25</v>
      </c>
      <c r="N1372">
        <v>6937600</v>
      </c>
      <c r="O1372">
        <v>9.61</v>
      </c>
    </row>
    <row r="1373" spans="1:15" x14ac:dyDescent="0.3">
      <c r="A1373" s="5">
        <v>31964</v>
      </c>
      <c r="B1373">
        <v>99.75</v>
      </c>
      <c r="C1373">
        <v>101</v>
      </c>
      <c r="D1373">
        <v>88.5</v>
      </c>
      <c r="E1373">
        <v>97</v>
      </c>
      <c r="F1373">
        <v>124911300</v>
      </c>
      <c r="G1373">
        <v>0.25</v>
      </c>
      <c r="I1373" s="5">
        <v>31964</v>
      </c>
      <c r="J1373">
        <v>40.75</v>
      </c>
      <c r="K1373">
        <v>41.75</v>
      </c>
      <c r="L1373">
        <v>36.5</v>
      </c>
      <c r="M1373">
        <v>38</v>
      </c>
      <c r="N1373">
        <v>7340100</v>
      </c>
      <c r="O1373">
        <v>8.4499999999999993</v>
      </c>
    </row>
    <row r="1374" spans="1:15" x14ac:dyDescent="0.3">
      <c r="A1374" s="5">
        <v>31957</v>
      </c>
      <c r="B1374">
        <v>104.75</v>
      </c>
      <c r="C1374">
        <v>104.75</v>
      </c>
      <c r="D1374">
        <v>98.75</v>
      </c>
      <c r="E1374">
        <v>100</v>
      </c>
      <c r="F1374">
        <v>35697600</v>
      </c>
      <c r="G1374">
        <v>0.26</v>
      </c>
      <c r="I1374" s="5">
        <v>31957</v>
      </c>
      <c r="J1374">
        <v>40.5</v>
      </c>
      <c r="K1374">
        <v>41</v>
      </c>
      <c r="L1374">
        <v>39.75</v>
      </c>
      <c r="M1374">
        <v>40.630000000000003</v>
      </c>
      <c r="N1374">
        <v>3780300</v>
      </c>
      <c r="O1374">
        <v>9.0299999999999994</v>
      </c>
    </row>
    <row r="1375" spans="1:15" x14ac:dyDescent="0.3">
      <c r="A1375" s="5">
        <v>31950</v>
      </c>
      <c r="B1375">
        <v>105</v>
      </c>
      <c r="C1375">
        <v>106</v>
      </c>
      <c r="D1375">
        <v>100.5</v>
      </c>
      <c r="E1375">
        <v>104.75</v>
      </c>
      <c r="F1375">
        <v>67374700</v>
      </c>
      <c r="G1375">
        <v>0.27</v>
      </c>
      <c r="I1375" s="5">
        <v>31950</v>
      </c>
      <c r="J1375">
        <v>41.25</v>
      </c>
      <c r="K1375">
        <v>43.25</v>
      </c>
      <c r="L1375">
        <v>40</v>
      </c>
      <c r="M1375">
        <v>40.5</v>
      </c>
      <c r="N1375">
        <v>4410400</v>
      </c>
      <c r="O1375">
        <v>9</v>
      </c>
    </row>
    <row r="1376" spans="1:15" x14ac:dyDescent="0.3">
      <c r="A1376" s="5">
        <v>31943</v>
      </c>
      <c r="B1376">
        <v>98.25</v>
      </c>
      <c r="C1376">
        <v>106.25</v>
      </c>
      <c r="D1376">
        <v>96.25</v>
      </c>
      <c r="E1376">
        <v>104.5</v>
      </c>
      <c r="F1376">
        <v>73365100</v>
      </c>
      <c r="G1376">
        <v>0.27</v>
      </c>
      <c r="I1376" s="5">
        <v>31943</v>
      </c>
      <c r="J1376">
        <v>79</v>
      </c>
      <c r="K1376">
        <v>79.5</v>
      </c>
      <c r="L1376">
        <v>38</v>
      </c>
      <c r="M1376">
        <v>41</v>
      </c>
      <c r="N1376">
        <v>8968000</v>
      </c>
      <c r="O1376">
        <v>9.11</v>
      </c>
    </row>
    <row r="1377" spans="1:15" x14ac:dyDescent="0.3">
      <c r="A1377" s="5">
        <v>31936</v>
      </c>
      <c r="B1377">
        <v>109.25</v>
      </c>
      <c r="C1377">
        <v>110</v>
      </c>
      <c r="D1377">
        <v>97.25</v>
      </c>
      <c r="E1377">
        <v>98.25</v>
      </c>
      <c r="F1377">
        <v>155704300</v>
      </c>
      <c r="G1377">
        <v>0.25</v>
      </c>
      <c r="I1377" s="5">
        <v>31936</v>
      </c>
      <c r="J1377">
        <v>77.75</v>
      </c>
      <c r="K1377">
        <v>80.25</v>
      </c>
      <c r="L1377">
        <v>76.75</v>
      </c>
      <c r="M1377">
        <v>79</v>
      </c>
      <c r="N1377">
        <v>5038800</v>
      </c>
      <c r="O1377">
        <v>8.7799999999999994</v>
      </c>
    </row>
    <row r="1378" spans="1:15" x14ac:dyDescent="0.3">
      <c r="A1378" s="5">
        <v>31929</v>
      </c>
      <c r="B1378">
        <v>115.25</v>
      </c>
      <c r="C1378">
        <v>115.25</v>
      </c>
      <c r="D1378">
        <v>107</v>
      </c>
      <c r="E1378">
        <v>109.25</v>
      </c>
      <c r="F1378">
        <v>36633600</v>
      </c>
      <c r="G1378">
        <v>0.28000000000000003</v>
      </c>
      <c r="I1378" s="5">
        <v>31929</v>
      </c>
      <c r="J1378">
        <v>79.5</v>
      </c>
      <c r="K1378">
        <v>79.5</v>
      </c>
      <c r="L1378">
        <v>77</v>
      </c>
      <c r="M1378">
        <v>77.75</v>
      </c>
      <c r="N1378">
        <v>4851600</v>
      </c>
      <c r="O1378">
        <v>8.64</v>
      </c>
    </row>
    <row r="1379" spans="1:15" x14ac:dyDescent="0.3">
      <c r="A1379" s="5">
        <v>31923</v>
      </c>
      <c r="B1379">
        <v>108.25</v>
      </c>
      <c r="C1379">
        <v>118.25</v>
      </c>
      <c r="D1379">
        <v>108</v>
      </c>
      <c r="E1379">
        <v>115.25</v>
      </c>
      <c r="F1379">
        <v>71172000</v>
      </c>
      <c r="G1379">
        <v>0.3</v>
      </c>
      <c r="I1379" s="5">
        <v>31923</v>
      </c>
      <c r="J1379">
        <v>74.5</v>
      </c>
      <c r="K1379">
        <v>80.5</v>
      </c>
      <c r="L1379">
        <v>74</v>
      </c>
      <c r="M1379">
        <v>79</v>
      </c>
      <c r="N1379">
        <v>5178000</v>
      </c>
      <c r="O1379">
        <v>8.7799999999999994</v>
      </c>
    </row>
    <row r="1380" spans="1:15" x14ac:dyDescent="0.3">
      <c r="A1380" s="5">
        <v>31915</v>
      </c>
      <c r="B1380">
        <v>119.25</v>
      </c>
      <c r="C1380">
        <v>119.25</v>
      </c>
      <c r="D1380">
        <v>107.25</v>
      </c>
      <c r="E1380">
        <v>108.25</v>
      </c>
      <c r="F1380">
        <v>127445700</v>
      </c>
      <c r="G1380">
        <v>0.28000000000000003</v>
      </c>
      <c r="I1380" s="5">
        <v>31915</v>
      </c>
      <c r="J1380">
        <v>78.25</v>
      </c>
      <c r="K1380">
        <v>78.5</v>
      </c>
      <c r="L1380">
        <v>72.5</v>
      </c>
      <c r="M1380">
        <v>74.12</v>
      </c>
      <c r="N1380">
        <v>7447500</v>
      </c>
      <c r="O1380">
        <v>8.24</v>
      </c>
    </row>
    <row r="1381" spans="1:15" x14ac:dyDescent="0.3">
      <c r="A1381" s="5">
        <v>31908</v>
      </c>
      <c r="B1381">
        <v>126.5</v>
      </c>
      <c r="C1381">
        <v>126.5</v>
      </c>
      <c r="D1381">
        <v>117</v>
      </c>
      <c r="E1381">
        <v>119.25</v>
      </c>
      <c r="F1381">
        <v>98703300</v>
      </c>
      <c r="G1381">
        <v>0.31</v>
      </c>
      <c r="I1381" s="5">
        <v>31908</v>
      </c>
      <c r="J1381">
        <v>77</v>
      </c>
      <c r="K1381">
        <v>79.5</v>
      </c>
      <c r="L1381">
        <v>75</v>
      </c>
      <c r="M1381">
        <v>78.25</v>
      </c>
      <c r="N1381">
        <v>7596900</v>
      </c>
      <c r="O1381">
        <v>8.6999999999999993</v>
      </c>
    </row>
    <row r="1382" spans="1:15" x14ac:dyDescent="0.3">
      <c r="A1382" s="5">
        <v>31901</v>
      </c>
      <c r="B1382">
        <v>105</v>
      </c>
      <c r="C1382">
        <v>128.25</v>
      </c>
      <c r="D1382">
        <v>104.5</v>
      </c>
      <c r="E1382">
        <v>126.5</v>
      </c>
      <c r="F1382">
        <v>147755500</v>
      </c>
      <c r="G1382">
        <v>0.33</v>
      </c>
      <c r="I1382" s="5">
        <v>31901</v>
      </c>
      <c r="J1382">
        <v>79.5</v>
      </c>
      <c r="K1382">
        <v>82.25</v>
      </c>
      <c r="L1382">
        <v>78</v>
      </c>
      <c r="M1382">
        <v>79</v>
      </c>
      <c r="N1382">
        <v>7336400</v>
      </c>
      <c r="O1382">
        <v>8.77</v>
      </c>
    </row>
    <row r="1383" spans="1:15" x14ac:dyDescent="0.3">
      <c r="A1383" s="5">
        <v>31894</v>
      </c>
      <c r="B1383">
        <v>99</v>
      </c>
      <c r="C1383">
        <v>109</v>
      </c>
      <c r="D1383">
        <v>97.25</v>
      </c>
      <c r="E1383">
        <v>105</v>
      </c>
      <c r="F1383">
        <v>75047000</v>
      </c>
      <c r="G1383">
        <v>0.27</v>
      </c>
      <c r="I1383" s="5">
        <v>31894</v>
      </c>
      <c r="J1383">
        <v>74.25</v>
      </c>
      <c r="K1383">
        <v>80</v>
      </c>
      <c r="L1383">
        <v>73.25</v>
      </c>
      <c r="M1383">
        <v>80</v>
      </c>
      <c r="N1383">
        <v>9894200</v>
      </c>
      <c r="O1383">
        <v>8.8800000000000008</v>
      </c>
    </row>
    <row r="1384" spans="1:15" x14ac:dyDescent="0.3">
      <c r="A1384" s="5">
        <v>31887</v>
      </c>
      <c r="B1384">
        <v>98.5</v>
      </c>
      <c r="C1384">
        <v>99.5</v>
      </c>
      <c r="D1384">
        <v>93.75</v>
      </c>
      <c r="E1384">
        <v>99</v>
      </c>
      <c r="F1384">
        <v>78134400</v>
      </c>
      <c r="G1384">
        <v>0.26</v>
      </c>
      <c r="I1384" s="5">
        <v>31887</v>
      </c>
      <c r="J1384">
        <v>71.5</v>
      </c>
      <c r="K1384">
        <v>77.25</v>
      </c>
      <c r="L1384">
        <v>69.5</v>
      </c>
      <c r="M1384">
        <v>74.75</v>
      </c>
      <c r="N1384">
        <v>11038700</v>
      </c>
      <c r="O1384">
        <v>8.3000000000000007</v>
      </c>
    </row>
    <row r="1385" spans="1:15" x14ac:dyDescent="0.3">
      <c r="A1385" s="5">
        <v>31880</v>
      </c>
      <c r="B1385">
        <v>95.5</v>
      </c>
      <c r="C1385">
        <v>100.5</v>
      </c>
      <c r="D1385">
        <v>91</v>
      </c>
      <c r="E1385">
        <v>98.5</v>
      </c>
      <c r="F1385">
        <v>105422400</v>
      </c>
      <c r="G1385">
        <v>0.25</v>
      </c>
      <c r="I1385" s="5">
        <v>31880</v>
      </c>
      <c r="J1385">
        <v>70</v>
      </c>
      <c r="K1385">
        <v>73.25</v>
      </c>
      <c r="L1385">
        <v>66.5</v>
      </c>
      <c r="M1385">
        <v>71.5</v>
      </c>
      <c r="N1385">
        <v>11135400</v>
      </c>
      <c r="O1385">
        <v>7.93</v>
      </c>
    </row>
    <row r="1386" spans="1:15" x14ac:dyDescent="0.3">
      <c r="A1386" s="5">
        <v>31873</v>
      </c>
      <c r="B1386">
        <v>99.75</v>
      </c>
      <c r="C1386">
        <v>100</v>
      </c>
      <c r="D1386">
        <v>94</v>
      </c>
      <c r="E1386">
        <v>95.62</v>
      </c>
      <c r="F1386">
        <v>78768000</v>
      </c>
      <c r="G1386">
        <v>0.25</v>
      </c>
      <c r="I1386" s="5">
        <v>31873</v>
      </c>
      <c r="J1386">
        <v>71.5</v>
      </c>
      <c r="K1386">
        <v>72.75</v>
      </c>
      <c r="L1386">
        <v>67.5</v>
      </c>
      <c r="M1386">
        <v>70.25</v>
      </c>
      <c r="N1386">
        <v>8822200</v>
      </c>
      <c r="O1386">
        <v>7.8</v>
      </c>
    </row>
    <row r="1387" spans="1:15" x14ac:dyDescent="0.3">
      <c r="A1387" s="5">
        <v>31866</v>
      </c>
      <c r="B1387">
        <v>91.75</v>
      </c>
      <c r="C1387">
        <v>100.25</v>
      </c>
      <c r="D1387">
        <v>88.5</v>
      </c>
      <c r="E1387">
        <v>99.75</v>
      </c>
      <c r="F1387">
        <v>177292800</v>
      </c>
      <c r="G1387">
        <v>0.26</v>
      </c>
      <c r="I1387" s="5">
        <v>31866</v>
      </c>
      <c r="J1387">
        <v>63.5</v>
      </c>
      <c r="K1387">
        <v>71.87</v>
      </c>
      <c r="L1387">
        <v>62.25</v>
      </c>
      <c r="M1387">
        <v>71.75</v>
      </c>
      <c r="N1387">
        <v>14774500</v>
      </c>
      <c r="O1387">
        <v>7.96</v>
      </c>
    </row>
    <row r="1388" spans="1:15" x14ac:dyDescent="0.3">
      <c r="A1388" s="5">
        <v>31859</v>
      </c>
      <c r="B1388">
        <v>90.25</v>
      </c>
      <c r="C1388">
        <v>93.75</v>
      </c>
      <c r="D1388">
        <v>87.5</v>
      </c>
      <c r="E1388">
        <v>91.75</v>
      </c>
      <c r="F1388">
        <v>65036100</v>
      </c>
      <c r="G1388">
        <v>0.24</v>
      </c>
      <c r="I1388" s="5">
        <v>31859</v>
      </c>
      <c r="J1388">
        <v>68</v>
      </c>
      <c r="K1388">
        <v>68.5</v>
      </c>
      <c r="L1388">
        <v>64.75</v>
      </c>
      <c r="M1388">
        <v>65</v>
      </c>
      <c r="N1388">
        <v>7624800</v>
      </c>
      <c r="O1388">
        <v>7.21</v>
      </c>
    </row>
    <row r="1389" spans="1:15" x14ac:dyDescent="0.3">
      <c r="A1389" s="5">
        <v>31852</v>
      </c>
      <c r="B1389">
        <v>82.5</v>
      </c>
      <c r="C1389">
        <v>91.25</v>
      </c>
      <c r="D1389">
        <v>79.75</v>
      </c>
      <c r="E1389">
        <v>90.25</v>
      </c>
      <c r="F1389">
        <v>72685400</v>
      </c>
      <c r="G1389">
        <v>0.23</v>
      </c>
      <c r="I1389" s="5">
        <v>31852</v>
      </c>
      <c r="J1389">
        <v>63.5</v>
      </c>
      <c r="K1389">
        <v>69.75</v>
      </c>
      <c r="L1389">
        <v>62.5</v>
      </c>
      <c r="M1389">
        <v>68.25</v>
      </c>
      <c r="N1389">
        <v>9623200</v>
      </c>
      <c r="O1389">
        <v>7.57</v>
      </c>
    </row>
    <row r="1390" spans="1:15" x14ac:dyDescent="0.3">
      <c r="A1390" s="5">
        <v>31845</v>
      </c>
      <c r="B1390">
        <v>83.25</v>
      </c>
      <c r="C1390">
        <v>86.5</v>
      </c>
      <c r="D1390">
        <v>81</v>
      </c>
      <c r="E1390">
        <v>82.75</v>
      </c>
      <c r="F1390">
        <v>66539500</v>
      </c>
      <c r="G1390">
        <v>0.21</v>
      </c>
      <c r="I1390" s="5">
        <v>31845</v>
      </c>
      <c r="J1390">
        <v>66.5</v>
      </c>
      <c r="K1390">
        <v>68</v>
      </c>
      <c r="L1390">
        <v>63.5</v>
      </c>
      <c r="M1390">
        <v>63.5</v>
      </c>
      <c r="N1390">
        <v>8706700</v>
      </c>
      <c r="O1390">
        <v>7.05</v>
      </c>
    </row>
    <row r="1391" spans="1:15" x14ac:dyDescent="0.3">
      <c r="A1391" s="5">
        <v>31838</v>
      </c>
      <c r="B1391">
        <v>76.75</v>
      </c>
      <c r="C1391">
        <v>85.25</v>
      </c>
      <c r="D1391">
        <v>73.5</v>
      </c>
      <c r="E1391">
        <v>83.25</v>
      </c>
      <c r="F1391">
        <v>90109400</v>
      </c>
      <c r="G1391">
        <v>0.21</v>
      </c>
      <c r="I1391" s="5">
        <v>31838</v>
      </c>
      <c r="J1391">
        <v>70.25</v>
      </c>
      <c r="K1391">
        <v>70.5</v>
      </c>
      <c r="L1391">
        <v>64.75</v>
      </c>
      <c r="M1391">
        <v>67.25</v>
      </c>
      <c r="N1391">
        <v>12834500</v>
      </c>
      <c r="O1391">
        <v>7.46</v>
      </c>
    </row>
    <row r="1392" spans="1:15" x14ac:dyDescent="0.3">
      <c r="A1392" s="5">
        <v>31831</v>
      </c>
      <c r="B1392">
        <v>68</v>
      </c>
      <c r="C1392">
        <v>79.5</v>
      </c>
      <c r="D1392">
        <v>66.5</v>
      </c>
      <c r="E1392">
        <v>76.75</v>
      </c>
      <c r="F1392">
        <v>98899200</v>
      </c>
      <c r="G1392">
        <v>0.2</v>
      </c>
      <c r="I1392" s="5">
        <v>31831</v>
      </c>
      <c r="J1392">
        <v>60.88</v>
      </c>
      <c r="K1392">
        <v>71.37</v>
      </c>
      <c r="L1392">
        <v>59.63</v>
      </c>
      <c r="M1392">
        <v>70</v>
      </c>
      <c r="N1392">
        <v>14768000</v>
      </c>
      <c r="O1392">
        <v>7.77</v>
      </c>
    </row>
    <row r="1393" spans="1:15" x14ac:dyDescent="0.3">
      <c r="A1393" s="5">
        <v>31825</v>
      </c>
      <c r="B1393">
        <v>76</v>
      </c>
      <c r="C1393">
        <v>77.75</v>
      </c>
      <c r="D1393">
        <v>67</v>
      </c>
      <c r="E1393">
        <v>68</v>
      </c>
      <c r="F1393">
        <v>151243200</v>
      </c>
      <c r="G1393">
        <v>0.18</v>
      </c>
      <c r="I1393" s="5">
        <v>31825</v>
      </c>
      <c r="J1393">
        <v>62.13</v>
      </c>
      <c r="K1393">
        <v>67.37</v>
      </c>
      <c r="L1393">
        <v>60.63</v>
      </c>
      <c r="M1393">
        <v>61.25</v>
      </c>
      <c r="N1393">
        <v>12363400</v>
      </c>
      <c r="O1393">
        <v>6.8</v>
      </c>
    </row>
    <row r="1394" spans="1:15" x14ac:dyDescent="0.3">
      <c r="A1394" s="5">
        <v>31817</v>
      </c>
      <c r="B1394">
        <v>68.75</v>
      </c>
      <c r="C1394">
        <v>77.75</v>
      </c>
      <c r="D1394">
        <v>66.75</v>
      </c>
      <c r="E1394">
        <v>76</v>
      </c>
      <c r="F1394">
        <v>101710000</v>
      </c>
      <c r="G1394">
        <v>0.2</v>
      </c>
      <c r="I1394" s="5">
        <v>31817</v>
      </c>
      <c r="J1394">
        <v>52.88</v>
      </c>
      <c r="K1394">
        <v>62.5</v>
      </c>
      <c r="L1394">
        <v>51.63</v>
      </c>
      <c r="M1394">
        <v>62.13</v>
      </c>
      <c r="N1394">
        <v>13485700</v>
      </c>
      <c r="O1394">
        <v>6.89</v>
      </c>
    </row>
    <row r="1395" spans="1:15" x14ac:dyDescent="0.3">
      <c r="A1395" s="5">
        <v>31810</v>
      </c>
      <c r="B1395">
        <v>73.12</v>
      </c>
      <c r="C1395">
        <v>74.5</v>
      </c>
      <c r="D1395">
        <v>68.5</v>
      </c>
      <c r="E1395">
        <v>68.87</v>
      </c>
      <c r="F1395">
        <v>45250500</v>
      </c>
      <c r="G1395">
        <v>0.18</v>
      </c>
      <c r="I1395" s="5">
        <v>31810</v>
      </c>
      <c r="J1395">
        <v>55.5</v>
      </c>
      <c r="K1395">
        <v>56.13</v>
      </c>
      <c r="L1395">
        <v>52.88</v>
      </c>
      <c r="M1395">
        <v>54</v>
      </c>
      <c r="N1395">
        <v>9128800</v>
      </c>
      <c r="O1395">
        <v>5.99</v>
      </c>
    </row>
    <row r="1396" spans="1:15" x14ac:dyDescent="0.3">
      <c r="A1396" s="5">
        <v>31803</v>
      </c>
      <c r="B1396">
        <v>68</v>
      </c>
      <c r="C1396">
        <v>73.25</v>
      </c>
      <c r="D1396">
        <v>65.75</v>
      </c>
      <c r="E1396">
        <v>73.12</v>
      </c>
      <c r="F1396">
        <v>98156100</v>
      </c>
      <c r="G1396">
        <v>0.19</v>
      </c>
      <c r="I1396" s="5">
        <v>31803</v>
      </c>
      <c r="J1396">
        <v>50</v>
      </c>
      <c r="K1396">
        <v>57.25</v>
      </c>
      <c r="L1396">
        <v>49.5</v>
      </c>
      <c r="M1396">
        <v>55.5</v>
      </c>
      <c r="N1396">
        <v>15088000</v>
      </c>
      <c r="O1396">
        <v>6.16</v>
      </c>
    </row>
    <row r="1397" spans="1:15" x14ac:dyDescent="0.3">
      <c r="A1397" s="5">
        <v>31796</v>
      </c>
      <c r="B1397">
        <v>61.75</v>
      </c>
      <c r="C1397">
        <v>77.5</v>
      </c>
      <c r="D1397">
        <v>60.5</v>
      </c>
      <c r="E1397">
        <v>67.5</v>
      </c>
      <c r="F1397">
        <v>145284400</v>
      </c>
      <c r="G1397">
        <v>0.17</v>
      </c>
      <c r="I1397" s="5">
        <v>31796</v>
      </c>
      <c r="J1397">
        <v>48.75</v>
      </c>
      <c r="K1397">
        <v>55.75</v>
      </c>
      <c r="L1397">
        <v>47.88</v>
      </c>
      <c r="M1397">
        <v>50.25</v>
      </c>
      <c r="N1397">
        <v>18592000</v>
      </c>
      <c r="O1397">
        <v>5.58</v>
      </c>
    </row>
    <row r="1398" spans="1:15" x14ac:dyDescent="0.3">
      <c r="A1398" s="5">
        <v>31789</v>
      </c>
      <c r="B1398">
        <v>58</v>
      </c>
      <c r="C1398">
        <v>64.75</v>
      </c>
      <c r="D1398">
        <v>57.5</v>
      </c>
      <c r="E1398">
        <v>61.75</v>
      </c>
      <c r="F1398">
        <v>91405400</v>
      </c>
      <c r="G1398">
        <v>0.16</v>
      </c>
      <c r="I1398" s="5">
        <v>31789</v>
      </c>
      <c r="J1398">
        <v>45.5</v>
      </c>
      <c r="K1398">
        <v>51.38</v>
      </c>
      <c r="L1398">
        <v>44.5</v>
      </c>
      <c r="M1398">
        <v>48.75</v>
      </c>
      <c r="N1398">
        <v>13596900</v>
      </c>
      <c r="O1398">
        <v>5.41</v>
      </c>
    </row>
    <row r="1399" spans="1:15" x14ac:dyDescent="0.3">
      <c r="A1399" s="5">
        <v>31782</v>
      </c>
      <c r="B1399">
        <v>47.75</v>
      </c>
      <c r="C1399">
        <v>58.25</v>
      </c>
      <c r="D1399">
        <v>47.5</v>
      </c>
      <c r="E1399">
        <v>58</v>
      </c>
      <c r="F1399">
        <v>54944600</v>
      </c>
      <c r="G1399">
        <v>0.15</v>
      </c>
      <c r="I1399" s="5">
        <v>31782</v>
      </c>
      <c r="J1399">
        <v>41.25</v>
      </c>
      <c r="K1399">
        <v>45.75</v>
      </c>
      <c r="L1399">
        <v>41</v>
      </c>
      <c r="M1399">
        <v>45.38</v>
      </c>
      <c r="N1399">
        <v>10928000</v>
      </c>
      <c r="O1399">
        <v>5.04</v>
      </c>
    </row>
    <row r="1400" spans="1:15" x14ac:dyDescent="0.3">
      <c r="A1400" s="5">
        <v>31775</v>
      </c>
      <c r="B1400">
        <v>49.25</v>
      </c>
      <c r="C1400">
        <v>49.75</v>
      </c>
      <c r="D1400">
        <v>46.75</v>
      </c>
      <c r="E1400">
        <v>47.75</v>
      </c>
      <c r="F1400">
        <v>25776000</v>
      </c>
      <c r="G1400">
        <v>0.12</v>
      </c>
      <c r="I1400" s="5">
        <v>31775</v>
      </c>
      <c r="J1400">
        <v>41</v>
      </c>
      <c r="K1400">
        <v>41.5</v>
      </c>
      <c r="L1400">
        <v>40.130000000000003</v>
      </c>
      <c r="M1400">
        <v>40.880000000000003</v>
      </c>
      <c r="N1400">
        <v>4656200</v>
      </c>
      <c r="O1400">
        <v>4.54</v>
      </c>
    </row>
    <row r="1401" spans="1:15" x14ac:dyDescent="0.3">
      <c r="A1401" s="5">
        <v>31768</v>
      </c>
      <c r="B1401">
        <v>48.5</v>
      </c>
      <c r="C1401">
        <v>49.75</v>
      </c>
      <c r="D1401">
        <v>48.5</v>
      </c>
      <c r="E1401">
        <v>49.25</v>
      </c>
      <c r="F1401">
        <v>13212000</v>
      </c>
      <c r="G1401">
        <v>0.13</v>
      </c>
      <c r="I1401" s="5">
        <v>31768</v>
      </c>
      <c r="J1401">
        <v>42</v>
      </c>
      <c r="K1401">
        <v>42.5</v>
      </c>
      <c r="L1401">
        <v>41</v>
      </c>
      <c r="M1401">
        <v>41</v>
      </c>
      <c r="N1401">
        <v>5319000</v>
      </c>
      <c r="O1401">
        <v>4.55</v>
      </c>
    </row>
    <row r="1402" spans="1:15" x14ac:dyDescent="0.3">
      <c r="A1402" s="5">
        <v>31761</v>
      </c>
      <c r="B1402">
        <v>47.25</v>
      </c>
      <c r="C1402">
        <v>49</v>
      </c>
      <c r="D1402">
        <v>45.25</v>
      </c>
      <c r="E1402">
        <v>48.5</v>
      </c>
      <c r="F1402">
        <v>44138800</v>
      </c>
      <c r="G1402">
        <v>0.12</v>
      </c>
      <c r="I1402" s="5">
        <v>31761</v>
      </c>
      <c r="J1402">
        <v>41</v>
      </c>
      <c r="K1402">
        <v>42.5</v>
      </c>
      <c r="L1402">
        <v>40.380000000000003</v>
      </c>
      <c r="M1402">
        <v>42.13</v>
      </c>
      <c r="N1402">
        <v>6354200</v>
      </c>
      <c r="O1402">
        <v>4.68</v>
      </c>
    </row>
    <row r="1403" spans="1:15" x14ac:dyDescent="0.3">
      <c r="A1403" s="5">
        <v>31754</v>
      </c>
      <c r="B1403">
        <v>49</v>
      </c>
      <c r="C1403">
        <v>49.5</v>
      </c>
      <c r="D1403">
        <v>47.25</v>
      </c>
      <c r="E1403">
        <v>47.25</v>
      </c>
      <c r="F1403">
        <v>20655300</v>
      </c>
      <c r="G1403">
        <v>0.12</v>
      </c>
      <c r="I1403" s="5">
        <v>31754</v>
      </c>
      <c r="J1403">
        <v>43.63</v>
      </c>
      <c r="K1403">
        <v>43.88</v>
      </c>
      <c r="L1403">
        <v>41.13</v>
      </c>
      <c r="M1403">
        <v>41.25</v>
      </c>
      <c r="N1403">
        <v>9290200</v>
      </c>
      <c r="O1403">
        <v>4.58</v>
      </c>
    </row>
    <row r="1404" spans="1:15" x14ac:dyDescent="0.3">
      <c r="A1404" s="5">
        <v>31747</v>
      </c>
      <c r="B1404">
        <v>49.75</v>
      </c>
      <c r="C1404">
        <v>50</v>
      </c>
      <c r="D1404">
        <v>48.25</v>
      </c>
      <c r="E1404">
        <v>49</v>
      </c>
      <c r="F1404">
        <v>50849200</v>
      </c>
      <c r="G1404">
        <v>0.13</v>
      </c>
      <c r="I1404" s="5">
        <v>31747</v>
      </c>
      <c r="J1404">
        <v>40</v>
      </c>
      <c r="K1404">
        <v>43.75</v>
      </c>
      <c r="L1404">
        <v>39.130000000000003</v>
      </c>
      <c r="M1404">
        <v>43.75</v>
      </c>
      <c r="N1404">
        <v>11312000</v>
      </c>
      <c r="O1404">
        <v>4.8600000000000003</v>
      </c>
    </row>
    <row r="1405" spans="1:15" x14ac:dyDescent="0.3">
      <c r="A1405" s="5">
        <v>31740</v>
      </c>
      <c r="B1405">
        <v>46.75</v>
      </c>
      <c r="C1405">
        <v>51.25</v>
      </c>
      <c r="D1405">
        <v>45.25</v>
      </c>
      <c r="E1405">
        <v>49.75</v>
      </c>
      <c r="F1405">
        <v>87436800</v>
      </c>
      <c r="G1405">
        <v>0.13</v>
      </c>
      <c r="I1405" s="5">
        <v>31740</v>
      </c>
      <c r="J1405">
        <v>36.25</v>
      </c>
      <c r="K1405">
        <v>41.25</v>
      </c>
      <c r="L1405">
        <v>36</v>
      </c>
      <c r="M1405">
        <v>40</v>
      </c>
      <c r="N1405">
        <v>17434400</v>
      </c>
      <c r="O1405">
        <v>4.4400000000000004</v>
      </c>
    </row>
    <row r="1406" spans="1:15" x14ac:dyDescent="0.3">
      <c r="A1406" s="5">
        <v>31733</v>
      </c>
      <c r="B1406">
        <v>42.5</v>
      </c>
      <c r="C1406">
        <v>47.25</v>
      </c>
      <c r="D1406">
        <v>40.5</v>
      </c>
      <c r="E1406">
        <v>46.75</v>
      </c>
      <c r="F1406">
        <v>64391000</v>
      </c>
      <c r="G1406">
        <v>0.12</v>
      </c>
      <c r="I1406" s="5">
        <v>31733</v>
      </c>
      <c r="J1406">
        <v>35.25</v>
      </c>
      <c r="K1406">
        <v>37</v>
      </c>
      <c r="L1406">
        <v>34.5</v>
      </c>
      <c r="M1406">
        <v>36</v>
      </c>
      <c r="N1406">
        <v>8557200</v>
      </c>
      <c r="O1406">
        <v>4</v>
      </c>
    </row>
    <row r="1407" spans="1:15" x14ac:dyDescent="0.3">
      <c r="A1407" s="5">
        <v>31726</v>
      </c>
      <c r="B1407">
        <v>44.25</v>
      </c>
      <c r="C1407">
        <v>44.25</v>
      </c>
      <c r="D1407">
        <v>41.25</v>
      </c>
      <c r="E1407">
        <v>42.5</v>
      </c>
      <c r="F1407">
        <v>24733400</v>
      </c>
      <c r="G1407">
        <v>0.11</v>
      </c>
      <c r="I1407" s="5">
        <v>31726</v>
      </c>
      <c r="J1407">
        <v>35.880000000000003</v>
      </c>
      <c r="K1407">
        <v>36.630000000000003</v>
      </c>
      <c r="L1407">
        <v>34.880000000000003</v>
      </c>
      <c r="M1407">
        <v>35.25</v>
      </c>
      <c r="N1407">
        <v>4014400</v>
      </c>
      <c r="O1407">
        <v>3.91</v>
      </c>
    </row>
    <row r="1408" spans="1:15" x14ac:dyDescent="0.3">
      <c r="A1408" s="5">
        <v>31719</v>
      </c>
      <c r="B1408">
        <v>39</v>
      </c>
      <c r="C1408">
        <v>45.5</v>
      </c>
      <c r="D1408">
        <v>39</v>
      </c>
      <c r="E1408">
        <v>44.25</v>
      </c>
      <c r="F1408">
        <v>51719000</v>
      </c>
      <c r="G1408">
        <v>0.11</v>
      </c>
      <c r="I1408" s="5">
        <v>31719</v>
      </c>
      <c r="J1408">
        <v>34.75</v>
      </c>
      <c r="K1408">
        <v>37.130000000000003</v>
      </c>
      <c r="L1408">
        <v>33.880000000000003</v>
      </c>
      <c r="M1408">
        <v>35.75</v>
      </c>
      <c r="N1408">
        <v>10714200</v>
      </c>
      <c r="O1408">
        <v>3.97</v>
      </c>
    </row>
    <row r="1409" spans="1:15" x14ac:dyDescent="0.3">
      <c r="A1409" s="5">
        <v>31712</v>
      </c>
      <c r="B1409">
        <v>37.75</v>
      </c>
      <c r="C1409">
        <v>40.25</v>
      </c>
      <c r="D1409">
        <v>37.75</v>
      </c>
      <c r="E1409">
        <v>38.75</v>
      </c>
      <c r="F1409">
        <v>85927600</v>
      </c>
      <c r="G1409">
        <v>0.1</v>
      </c>
      <c r="I1409" s="5">
        <v>31712</v>
      </c>
      <c r="J1409">
        <v>33.5</v>
      </c>
      <c r="K1409">
        <v>34.880000000000003</v>
      </c>
      <c r="L1409">
        <v>33</v>
      </c>
      <c r="M1409">
        <v>34.630000000000003</v>
      </c>
      <c r="N1409">
        <v>5680100</v>
      </c>
      <c r="O1409">
        <v>3.84</v>
      </c>
    </row>
    <row r="1410" spans="1:15" x14ac:dyDescent="0.3">
      <c r="A1410" s="5">
        <v>31705</v>
      </c>
      <c r="B1410">
        <v>36</v>
      </c>
      <c r="C1410">
        <v>38.130000000000003</v>
      </c>
      <c r="D1410">
        <v>35.25</v>
      </c>
      <c r="E1410">
        <v>37.5</v>
      </c>
      <c r="F1410">
        <v>76464000</v>
      </c>
      <c r="G1410">
        <v>0.1</v>
      </c>
      <c r="I1410" s="5">
        <v>31705</v>
      </c>
      <c r="J1410">
        <v>33.5</v>
      </c>
      <c r="K1410">
        <v>33.630000000000003</v>
      </c>
      <c r="L1410">
        <v>32.25</v>
      </c>
      <c r="M1410">
        <v>33</v>
      </c>
      <c r="N1410">
        <v>3996400</v>
      </c>
      <c r="O1410">
        <v>3.66</v>
      </c>
    </row>
    <row r="1411" spans="1:15" x14ac:dyDescent="0.3">
      <c r="A1411" s="5">
        <v>31698</v>
      </c>
      <c r="B1411">
        <v>34.5</v>
      </c>
      <c r="C1411">
        <v>36.25</v>
      </c>
      <c r="D1411">
        <v>33</v>
      </c>
      <c r="E1411">
        <v>36</v>
      </c>
      <c r="F1411">
        <v>49968000</v>
      </c>
      <c r="G1411">
        <v>0.09</v>
      </c>
      <c r="I1411" s="5">
        <v>31698</v>
      </c>
      <c r="J1411">
        <v>33.130000000000003</v>
      </c>
      <c r="K1411">
        <v>35.25</v>
      </c>
      <c r="L1411">
        <v>32.75</v>
      </c>
      <c r="M1411">
        <v>33.630000000000003</v>
      </c>
      <c r="N1411">
        <v>5689900</v>
      </c>
      <c r="O1411">
        <v>3.73</v>
      </c>
    </row>
    <row r="1412" spans="1:15" x14ac:dyDescent="0.3">
      <c r="A1412" s="5">
        <v>31691</v>
      </c>
      <c r="B1412">
        <v>29</v>
      </c>
      <c r="C1412">
        <v>35.25</v>
      </c>
      <c r="D1412">
        <v>29</v>
      </c>
      <c r="E1412">
        <v>34.5</v>
      </c>
      <c r="F1412">
        <v>86808900</v>
      </c>
      <c r="G1412">
        <v>0.09</v>
      </c>
      <c r="I1412" s="5">
        <v>31691</v>
      </c>
      <c r="J1412">
        <v>33.75</v>
      </c>
      <c r="K1412">
        <v>34.25</v>
      </c>
      <c r="L1412">
        <v>32.25</v>
      </c>
      <c r="M1412">
        <v>33.25</v>
      </c>
      <c r="N1412">
        <v>3379800</v>
      </c>
      <c r="O1412">
        <v>3.69</v>
      </c>
    </row>
    <row r="1413" spans="1:15" x14ac:dyDescent="0.3">
      <c r="A1413" s="5">
        <v>31684</v>
      </c>
      <c r="B1413">
        <v>29</v>
      </c>
      <c r="C1413">
        <v>29</v>
      </c>
      <c r="D1413">
        <v>27.5</v>
      </c>
      <c r="E1413">
        <v>28.25</v>
      </c>
      <c r="F1413">
        <v>16248900</v>
      </c>
      <c r="G1413">
        <v>7.0000000000000007E-2</v>
      </c>
      <c r="I1413" s="5">
        <v>31684</v>
      </c>
      <c r="J1413">
        <v>33.630000000000003</v>
      </c>
      <c r="K1413">
        <v>34.75</v>
      </c>
      <c r="L1413">
        <v>31.62</v>
      </c>
      <c r="M1413">
        <v>33.75</v>
      </c>
      <c r="N1413">
        <v>5470400</v>
      </c>
      <c r="O1413">
        <v>3.75</v>
      </c>
    </row>
    <row r="1414" spans="1:15" x14ac:dyDescent="0.3">
      <c r="A1414" s="5">
        <v>31677</v>
      </c>
      <c r="B1414">
        <v>29.75</v>
      </c>
      <c r="C1414">
        <v>30.25</v>
      </c>
      <c r="D1414">
        <v>28.75</v>
      </c>
      <c r="E1414">
        <v>29</v>
      </c>
      <c r="F1414">
        <v>4544600</v>
      </c>
      <c r="G1414">
        <v>7.0000000000000007E-2</v>
      </c>
      <c r="I1414" s="5">
        <v>31677</v>
      </c>
      <c r="J1414">
        <v>33.5</v>
      </c>
      <c r="K1414">
        <v>36.380000000000003</v>
      </c>
      <c r="L1414">
        <v>33.5</v>
      </c>
      <c r="M1414">
        <v>34.25</v>
      </c>
      <c r="N1414">
        <v>7251500</v>
      </c>
      <c r="O1414">
        <v>3.8</v>
      </c>
    </row>
    <row r="1415" spans="1:15" x14ac:dyDescent="0.3">
      <c r="A1415" s="5">
        <v>31670</v>
      </c>
      <c r="B1415">
        <v>28.25</v>
      </c>
      <c r="C1415">
        <v>30.25</v>
      </c>
      <c r="D1415">
        <v>27.75</v>
      </c>
      <c r="E1415">
        <v>29.75</v>
      </c>
      <c r="F1415">
        <v>8714800</v>
      </c>
      <c r="G1415">
        <v>0.08</v>
      </c>
      <c r="I1415" s="5">
        <v>31670</v>
      </c>
      <c r="J1415">
        <v>32.25</v>
      </c>
      <c r="K1415">
        <v>35.130000000000003</v>
      </c>
      <c r="L1415">
        <v>32</v>
      </c>
      <c r="M1415">
        <v>33.630000000000003</v>
      </c>
      <c r="N1415">
        <v>5820600</v>
      </c>
      <c r="O1415">
        <v>3.73</v>
      </c>
    </row>
    <row r="1416" spans="1:15" x14ac:dyDescent="0.3">
      <c r="A1416" s="5">
        <v>31663</v>
      </c>
      <c r="B1416">
        <v>30.5</v>
      </c>
      <c r="C1416">
        <v>31.5</v>
      </c>
      <c r="D1416">
        <v>28.25</v>
      </c>
      <c r="E1416">
        <v>28.25</v>
      </c>
      <c r="F1416">
        <v>23627500</v>
      </c>
      <c r="G1416">
        <v>7.0000000000000007E-2</v>
      </c>
      <c r="I1416" s="5">
        <v>31663</v>
      </c>
      <c r="J1416">
        <v>35</v>
      </c>
      <c r="K1416">
        <v>36</v>
      </c>
      <c r="L1416">
        <v>31.75</v>
      </c>
      <c r="M1416">
        <v>31.75</v>
      </c>
      <c r="N1416">
        <v>5132100</v>
      </c>
      <c r="O1416">
        <v>3.52</v>
      </c>
    </row>
    <row r="1417" spans="1:15" x14ac:dyDescent="0.3">
      <c r="A1417" s="5">
        <v>31657</v>
      </c>
      <c r="B1417">
        <v>28.5</v>
      </c>
      <c r="C1417">
        <v>30.5</v>
      </c>
      <c r="D1417">
        <v>26.25</v>
      </c>
      <c r="E1417">
        <v>30.5</v>
      </c>
      <c r="F1417">
        <v>22327200</v>
      </c>
      <c r="G1417">
        <v>0.08</v>
      </c>
      <c r="I1417" s="5">
        <v>31657</v>
      </c>
      <c r="J1417">
        <v>37.130000000000003</v>
      </c>
      <c r="K1417">
        <v>37.130000000000003</v>
      </c>
      <c r="L1417">
        <v>34.130000000000003</v>
      </c>
      <c r="M1417">
        <v>35.130000000000003</v>
      </c>
      <c r="N1417">
        <v>5807800</v>
      </c>
      <c r="O1417">
        <v>3.9</v>
      </c>
    </row>
    <row r="1418" spans="1:15" x14ac:dyDescent="0.3">
      <c r="A1418" s="5">
        <v>31649</v>
      </c>
      <c r="B1418">
        <v>29.5</v>
      </c>
      <c r="C1418">
        <v>29.5</v>
      </c>
      <c r="D1418">
        <v>28</v>
      </c>
      <c r="E1418">
        <v>28.5</v>
      </c>
      <c r="F1418">
        <v>10333400</v>
      </c>
      <c r="G1418">
        <v>7.0000000000000007E-2</v>
      </c>
      <c r="I1418" s="5">
        <v>31649</v>
      </c>
      <c r="J1418">
        <v>36.5</v>
      </c>
      <c r="K1418">
        <v>38</v>
      </c>
      <c r="L1418">
        <v>36.25</v>
      </c>
      <c r="M1418">
        <v>37</v>
      </c>
      <c r="N1418">
        <v>5444600</v>
      </c>
      <c r="O1418">
        <v>4.1100000000000003</v>
      </c>
    </row>
    <row r="1419" spans="1:15" x14ac:dyDescent="0.3">
      <c r="A1419" s="5">
        <v>31642</v>
      </c>
      <c r="B1419">
        <v>30.62</v>
      </c>
      <c r="C1419">
        <v>30.75</v>
      </c>
      <c r="D1419">
        <v>29</v>
      </c>
      <c r="E1419">
        <v>29.5</v>
      </c>
      <c r="F1419">
        <v>21847600</v>
      </c>
      <c r="G1419">
        <v>0.08</v>
      </c>
      <c r="I1419" s="5">
        <v>31642</v>
      </c>
      <c r="J1419">
        <v>35.75</v>
      </c>
      <c r="K1419">
        <v>36.630000000000003</v>
      </c>
      <c r="L1419">
        <v>34.630000000000003</v>
      </c>
      <c r="M1419">
        <v>36.25</v>
      </c>
      <c r="N1419">
        <v>5507300</v>
      </c>
      <c r="O1419">
        <v>4.0199999999999996</v>
      </c>
    </row>
    <row r="1420" spans="1:15" x14ac:dyDescent="0.3">
      <c r="A1420" s="5">
        <v>31635</v>
      </c>
      <c r="B1420">
        <v>28.25</v>
      </c>
      <c r="C1420">
        <v>30.75</v>
      </c>
      <c r="D1420">
        <v>28.25</v>
      </c>
      <c r="E1420">
        <v>30.62</v>
      </c>
      <c r="F1420">
        <v>10212400</v>
      </c>
      <c r="G1420">
        <v>0.08</v>
      </c>
      <c r="I1420" s="5">
        <v>31635</v>
      </c>
      <c r="J1420">
        <v>31.87</v>
      </c>
      <c r="K1420">
        <v>37</v>
      </c>
      <c r="L1420">
        <v>31.75</v>
      </c>
      <c r="M1420">
        <v>35.75</v>
      </c>
      <c r="N1420">
        <v>8940300</v>
      </c>
      <c r="O1420">
        <v>3.97</v>
      </c>
    </row>
    <row r="1421" spans="1:15" x14ac:dyDescent="0.3">
      <c r="A1421" s="5">
        <v>31628</v>
      </c>
      <c r="B1421">
        <v>28.25</v>
      </c>
      <c r="C1421">
        <v>28.5</v>
      </c>
      <c r="D1421">
        <v>27.25</v>
      </c>
      <c r="E1421">
        <v>27.75</v>
      </c>
      <c r="F1421">
        <v>8277100</v>
      </c>
      <c r="G1421">
        <v>7.0000000000000007E-2</v>
      </c>
      <c r="I1421" s="5">
        <v>31628</v>
      </c>
      <c r="J1421">
        <v>31.37</v>
      </c>
      <c r="K1421">
        <v>32.630000000000003</v>
      </c>
      <c r="L1421">
        <v>30.62</v>
      </c>
      <c r="M1421">
        <v>31.62</v>
      </c>
      <c r="N1421">
        <v>5137900</v>
      </c>
      <c r="O1421">
        <v>3.51</v>
      </c>
    </row>
    <row r="1422" spans="1:15" x14ac:dyDescent="0.3">
      <c r="A1422" s="5">
        <v>31621</v>
      </c>
      <c r="B1422">
        <v>31.25</v>
      </c>
      <c r="C1422">
        <v>31.25</v>
      </c>
      <c r="D1422">
        <v>27.75</v>
      </c>
      <c r="E1422">
        <v>28.25</v>
      </c>
      <c r="F1422">
        <v>16162500</v>
      </c>
      <c r="G1422">
        <v>7.0000000000000007E-2</v>
      </c>
      <c r="I1422" s="5">
        <v>31621</v>
      </c>
      <c r="J1422">
        <v>33.880000000000003</v>
      </c>
      <c r="K1422">
        <v>34</v>
      </c>
      <c r="L1422">
        <v>30</v>
      </c>
      <c r="M1422">
        <v>31.37</v>
      </c>
      <c r="N1422">
        <v>10928000</v>
      </c>
      <c r="O1422">
        <v>3.48</v>
      </c>
    </row>
    <row r="1423" spans="1:15" x14ac:dyDescent="0.3">
      <c r="A1423" s="5">
        <v>31614</v>
      </c>
      <c r="B1423">
        <v>29.75</v>
      </c>
      <c r="C1423">
        <v>31.5</v>
      </c>
      <c r="D1423">
        <v>29.75</v>
      </c>
      <c r="E1423">
        <v>31.25</v>
      </c>
      <c r="F1423">
        <v>13881600</v>
      </c>
      <c r="G1423">
        <v>0.08</v>
      </c>
      <c r="I1423" s="5">
        <v>31614</v>
      </c>
      <c r="J1423">
        <v>33</v>
      </c>
      <c r="K1423">
        <v>34.630000000000003</v>
      </c>
      <c r="L1423">
        <v>32.75</v>
      </c>
      <c r="M1423">
        <v>34</v>
      </c>
      <c r="N1423">
        <v>7218500</v>
      </c>
      <c r="O1423">
        <v>3.77</v>
      </c>
    </row>
    <row r="1424" spans="1:15" x14ac:dyDescent="0.3">
      <c r="A1424" s="5">
        <v>31607</v>
      </c>
      <c r="B1424">
        <v>27.25</v>
      </c>
      <c r="C1424">
        <v>30</v>
      </c>
      <c r="D1424">
        <v>27.25</v>
      </c>
      <c r="E1424">
        <v>29.75</v>
      </c>
      <c r="F1424">
        <v>14083200</v>
      </c>
      <c r="G1424">
        <v>0.08</v>
      </c>
      <c r="I1424" s="5">
        <v>31607</v>
      </c>
      <c r="J1424">
        <v>37.130000000000003</v>
      </c>
      <c r="K1424">
        <v>37.380000000000003</v>
      </c>
      <c r="L1424">
        <v>31.25</v>
      </c>
      <c r="M1424">
        <v>31.75</v>
      </c>
      <c r="N1424">
        <v>11680000</v>
      </c>
      <c r="O1424">
        <v>3.52</v>
      </c>
    </row>
    <row r="1425" spans="1:15" x14ac:dyDescent="0.3">
      <c r="A1425" s="5">
        <v>31600</v>
      </c>
      <c r="B1425">
        <v>31.25</v>
      </c>
      <c r="C1425">
        <v>31.25</v>
      </c>
      <c r="D1425">
        <v>26</v>
      </c>
      <c r="E1425">
        <v>28</v>
      </c>
      <c r="F1425">
        <v>27745900</v>
      </c>
      <c r="G1425">
        <v>7.0000000000000007E-2</v>
      </c>
      <c r="I1425" s="5">
        <v>31600</v>
      </c>
      <c r="J1425">
        <v>37.630000000000003</v>
      </c>
      <c r="K1425">
        <v>37.75</v>
      </c>
      <c r="L1425">
        <v>34</v>
      </c>
      <c r="M1425">
        <v>37.130000000000003</v>
      </c>
      <c r="N1425">
        <v>8955500</v>
      </c>
      <c r="O1425">
        <v>4.12</v>
      </c>
    </row>
    <row r="1426" spans="1:15" x14ac:dyDescent="0.3">
      <c r="A1426" s="5">
        <v>31593</v>
      </c>
      <c r="B1426">
        <v>29.75</v>
      </c>
      <c r="C1426">
        <v>31.5</v>
      </c>
      <c r="D1426">
        <v>29.5</v>
      </c>
      <c r="E1426">
        <v>31.25</v>
      </c>
      <c r="F1426">
        <v>44172000</v>
      </c>
      <c r="G1426">
        <v>0.08</v>
      </c>
      <c r="I1426" s="5">
        <v>31593</v>
      </c>
      <c r="J1426">
        <v>35.880000000000003</v>
      </c>
      <c r="K1426">
        <v>37.75</v>
      </c>
      <c r="L1426">
        <v>34.75</v>
      </c>
      <c r="M1426">
        <v>37.630000000000003</v>
      </c>
      <c r="N1426">
        <v>4351400</v>
      </c>
      <c r="O1426">
        <v>4.18</v>
      </c>
    </row>
    <row r="1427" spans="1:15" x14ac:dyDescent="0.3">
      <c r="A1427" s="5">
        <v>31586</v>
      </c>
      <c r="B1427">
        <v>31.37</v>
      </c>
      <c r="C1427">
        <v>32</v>
      </c>
      <c r="D1427">
        <v>29.5</v>
      </c>
      <c r="E1427">
        <v>29.75</v>
      </c>
      <c r="F1427">
        <v>21110400</v>
      </c>
      <c r="G1427">
        <v>0.08</v>
      </c>
      <c r="I1427" s="5">
        <v>31586</v>
      </c>
      <c r="J1427">
        <v>36</v>
      </c>
      <c r="K1427">
        <v>36.75</v>
      </c>
      <c r="L1427">
        <v>34.380000000000003</v>
      </c>
      <c r="M1427">
        <v>35.880000000000003</v>
      </c>
      <c r="N1427">
        <v>4007200</v>
      </c>
      <c r="O1427">
        <v>3.98</v>
      </c>
    </row>
    <row r="1428" spans="1:15" x14ac:dyDescent="0.3">
      <c r="A1428" s="5">
        <v>31579</v>
      </c>
      <c r="B1428">
        <v>31.5</v>
      </c>
      <c r="C1428">
        <v>32.25</v>
      </c>
      <c r="D1428">
        <v>31</v>
      </c>
      <c r="E1428">
        <v>31.37</v>
      </c>
      <c r="F1428">
        <v>7856600</v>
      </c>
      <c r="G1428">
        <v>0.08</v>
      </c>
      <c r="I1428" s="5">
        <v>31579</v>
      </c>
      <c r="J1428">
        <v>36.380000000000003</v>
      </c>
      <c r="K1428">
        <v>36.880000000000003</v>
      </c>
      <c r="L1428">
        <v>32.5</v>
      </c>
      <c r="M1428">
        <v>36</v>
      </c>
      <c r="N1428">
        <v>9529700</v>
      </c>
      <c r="O1428">
        <v>4</v>
      </c>
    </row>
    <row r="1429" spans="1:15" x14ac:dyDescent="0.3">
      <c r="A1429" s="5">
        <v>31572</v>
      </c>
      <c r="B1429">
        <v>34.25</v>
      </c>
      <c r="C1429">
        <v>34.25</v>
      </c>
      <c r="D1429">
        <v>31.25</v>
      </c>
      <c r="E1429">
        <v>31.5</v>
      </c>
      <c r="F1429">
        <v>8000600</v>
      </c>
      <c r="G1429">
        <v>0.08</v>
      </c>
      <c r="I1429" s="5">
        <v>31572</v>
      </c>
      <c r="J1429">
        <v>37.75</v>
      </c>
      <c r="K1429">
        <v>37.880000000000003</v>
      </c>
      <c r="L1429">
        <v>35.130000000000003</v>
      </c>
      <c r="M1429">
        <v>36.380000000000003</v>
      </c>
      <c r="N1429">
        <v>6827600</v>
      </c>
      <c r="O1429">
        <v>4.04</v>
      </c>
    </row>
    <row r="1430" spans="1:15" x14ac:dyDescent="0.3">
      <c r="A1430" s="5">
        <v>31565</v>
      </c>
      <c r="B1430">
        <v>35</v>
      </c>
      <c r="C1430">
        <v>35</v>
      </c>
      <c r="D1430">
        <v>33.5</v>
      </c>
      <c r="E1430">
        <v>34.25</v>
      </c>
      <c r="F1430">
        <v>9319600</v>
      </c>
      <c r="G1430">
        <v>0.09</v>
      </c>
      <c r="I1430" s="5">
        <v>31565</v>
      </c>
      <c r="J1430">
        <v>37</v>
      </c>
      <c r="K1430">
        <v>39.130000000000003</v>
      </c>
      <c r="L1430">
        <v>36.75</v>
      </c>
      <c r="M1430">
        <v>37.75</v>
      </c>
      <c r="N1430">
        <v>8238400</v>
      </c>
      <c r="O1430">
        <v>4.1900000000000004</v>
      </c>
    </row>
    <row r="1431" spans="1:15" x14ac:dyDescent="0.3">
      <c r="A1431" s="5">
        <v>31559</v>
      </c>
      <c r="B1431">
        <v>31</v>
      </c>
      <c r="C1431">
        <v>35.5</v>
      </c>
      <c r="D1431">
        <v>31</v>
      </c>
      <c r="E1431">
        <v>35</v>
      </c>
      <c r="F1431">
        <v>25538400</v>
      </c>
      <c r="G1431">
        <v>0.09</v>
      </c>
      <c r="I1431" s="5">
        <v>31559</v>
      </c>
      <c r="J1431">
        <v>37</v>
      </c>
      <c r="K1431">
        <v>37.5</v>
      </c>
      <c r="L1431">
        <v>36.380000000000003</v>
      </c>
      <c r="M1431">
        <v>37</v>
      </c>
      <c r="N1431">
        <v>4675800</v>
      </c>
      <c r="O1431">
        <v>4.1100000000000003</v>
      </c>
    </row>
    <row r="1432" spans="1:15" x14ac:dyDescent="0.3">
      <c r="A1432" s="5">
        <v>31551</v>
      </c>
      <c r="B1432">
        <v>32.25</v>
      </c>
      <c r="C1432">
        <v>32.25</v>
      </c>
      <c r="D1432">
        <v>31</v>
      </c>
      <c r="E1432">
        <v>31</v>
      </c>
      <c r="F1432">
        <v>17913600</v>
      </c>
      <c r="G1432">
        <v>0.08</v>
      </c>
      <c r="I1432" s="5">
        <v>31551</v>
      </c>
      <c r="J1432">
        <v>36</v>
      </c>
      <c r="K1432">
        <v>37.5</v>
      </c>
      <c r="L1432">
        <v>34.25</v>
      </c>
      <c r="M1432">
        <v>37</v>
      </c>
      <c r="N1432">
        <v>8328900</v>
      </c>
      <c r="O1432">
        <v>4.1100000000000003</v>
      </c>
    </row>
    <row r="1433" spans="1:15" x14ac:dyDescent="0.3">
      <c r="A1433" s="5">
        <v>31544</v>
      </c>
      <c r="B1433">
        <v>31.75</v>
      </c>
      <c r="C1433">
        <v>33</v>
      </c>
      <c r="D1433">
        <v>31.75</v>
      </c>
      <c r="E1433">
        <v>32.25</v>
      </c>
      <c r="F1433">
        <v>7873900</v>
      </c>
      <c r="G1433">
        <v>0.08</v>
      </c>
      <c r="I1433" s="5">
        <v>31544</v>
      </c>
      <c r="J1433">
        <v>33.380000000000003</v>
      </c>
      <c r="K1433">
        <v>37.380000000000003</v>
      </c>
      <c r="L1433">
        <v>33.25</v>
      </c>
      <c r="M1433">
        <v>36</v>
      </c>
      <c r="N1433">
        <v>13575500</v>
      </c>
      <c r="O1433">
        <v>4</v>
      </c>
    </row>
    <row r="1434" spans="1:15" x14ac:dyDescent="0.3">
      <c r="A1434" s="5">
        <v>31537</v>
      </c>
      <c r="B1434">
        <v>31.75</v>
      </c>
      <c r="C1434">
        <v>32.25</v>
      </c>
      <c r="D1434">
        <v>31.25</v>
      </c>
      <c r="E1434">
        <v>31.75</v>
      </c>
      <c r="F1434">
        <v>5552600</v>
      </c>
      <c r="G1434">
        <v>0.08</v>
      </c>
      <c r="I1434" s="5">
        <v>31537</v>
      </c>
      <c r="J1434">
        <v>30.5</v>
      </c>
      <c r="K1434">
        <v>33.630000000000003</v>
      </c>
      <c r="L1434">
        <v>30.5</v>
      </c>
      <c r="M1434">
        <v>33.380000000000003</v>
      </c>
      <c r="N1434">
        <v>7326200</v>
      </c>
      <c r="O1434">
        <v>3.7</v>
      </c>
    </row>
    <row r="1435" spans="1:15" x14ac:dyDescent="0.3">
      <c r="A1435" s="5">
        <v>31530</v>
      </c>
      <c r="B1435">
        <v>33.75</v>
      </c>
      <c r="C1435">
        <v>34.25</v>
      </c>
      <c r="D1435">
        <v>31.25</v>
      </c>
      <c r="E1435">
        <v>31.75</v>
      </c>
      <c r="F1435">
        <v>32941400</v>
      </c>
      <c r="G1435">
        <v>0.08</v>
      </c>
      <c r="I1435" s="5">
        <v>31530</v>
      </c>
      <c r="J1435">
        <v>32.25</v>
      </c>
      <c r="K1435">
        <v>32.75</v>
      </c>
      <c r="L1435">
        <v>26.87</v>
      </c>
      <c r="M1435">
        <v>30.5</v>
      </c>
      <c r="N1435">
        <v>5506400</v>
      </c>
      <c r="O1435">
        <v>3.38</v>
      </c>
    </row>
    <row r="1436" spans="1:15" x14ac:dyDescent="0.3">
      <c r="A1436" s="5">
        <v>31523</v>
      </c>
      <c r="B1436">
        <v>29.25</v>
      </c>
      <c r="C1436">
        <v>35.130000000000003</v>
      </c>
      <c r="D1436">
        <v>28.5</v>
      </c>
      <c r="E1436">
        <v>33.75</v>
      </c>
      <c r="F1436">
        <v>40446700</v>
      </c>
      <c r="G1436">
        <v>0.09</v>
      </c>
      <c r="I1436" s="5">
        <v>31523</v>
      </c>
      <c r="J1436">
        <v>29.87</v>
      </c>
      <c r="K1436">
        <v>32.630000000000003</v>
      </c>
      <c r="L1436">
        <v>29.37</v>
      </c>
      <c r="M1436">
        <v>32.25</v>
      </c>
      <c r="N1436">
        <v>11324000</v>
      </c>
      <c r="O1436">
        <v>3.58</v>
      </c>
    </row>
    <row r="1437" spans="1:15" x14ac:dyDescent="0.3">
      <c r="A1437" s="5">
        <v>31516</v>
      </c>
      <c r="B1437">
        <v>28.75</v>
      </c>
      <c r="C1437">
        <v>30.25</v>
      </c>
      <c r="D1437">
        <v>28</v>
      </c>
      <c r="E1437">
        <v>29.25</v>
      </c>
      <c r="F1437">
        <v>19399600</v>
      </c>
      <c r="G1437">
        <v>0.08</v>
      </c>
      <c r="I1437" s="5">
        <v>31516</v>
      </c>
      <c r="J1437">
        <v>27</v>
      </c>
      <c r="K1437">
        <v>29.87</v>
      </c>
      <c r="L1437">
        <v>26.75</v>
      </c>
      <c r="M1437">
        <v>29.75</v>
      </c>
      <c r="N1437">
        <v>6775500</v>
      </c>
      <c r="O1437">
        <v>3.3</v>
      </c>
    </row>
    <row r="1438" spans="1:15" x14ac:dyDescent="0.3">
      <c r="A1438" s="5">
        <v>31509</v>
      </c>
      <c r="B1438">
        <v>27.75</v>
      </c>
      <c r="C1438">
        <v>29.25</v>
      </c>
      <c r="D1438">
        <v>26.75</v>
      </c>
      <c r="E1438">
        <v>28.75</v>
      </c>
      <c r="F1438">
        <v>14014000</v>
      </c>
      <c r="G1438">
        <v>7.0000000000000007E-2</v>
      </c>
      <c r="I1438" s="5">
        <v>31509</v>
      </c>
      <c r="J1438">
        <v>26.75</v>
      </c>
      <c r="K1438">
        <v>27.75</v>
      </c>
      <c r="L1438">
        <v>26.25</v>
      </c>
      <c r="M1438">
        <v>27</v>
      </c>
      <c r="N1438">
        <v>4550500</v>
      </c>
      <c r="O1438">
        <v>3</v>
      </c>
    </row>
    <row r="1439" spans="1:15" x14ac:dyDescent="0.3">
      <c r="A1439" s="5">
        <v>31502</v>
      </c>
      <c r="B1439">
        <v>27.75</v>
      </c>
      <c r="C1439">
        <v>28.5</v>
      </c>
      <c r="D1439">
        <v>27</v>
      </c>
      <c r="E1439">
        <v>27.75</v>
      </c>
      <c r="F1439">
        <v>20119600</v>
      </c>
      <c r="G1439">
        <v>7.0000000000000007E-2</v>
      </c>
      <c r="I1439" s="5">
        <v>31502</v>
      </c>
      <c r="J1439">
        <v>28.25</v>
      </c>
      <c r="K1439">
        <v>28.5</v>
      </c>
      <c r="L1439">
        <v>26.25</v>
      </c>
      <c r="M1439">
        <v>26.75</v>
      </c>
      <c r="N1439">
        <v>7680600</v>
      </c>
      <c r="O1439">
        <v>2.97</v>
      </c>
    </row>
    <row r="1440" spans="1:15" x14ac:dyDescent="0.3">
      <c r="A1440" s="5">
        <v>31495</v>
      </c>
      <c r="B1440">
        <v>26.75</v>
      </c>
      <c r="C1440">
        <v>27.75</v>
      </c>
      <c r="D1440">
        <v>25.75</v>
      </c>
      <c r="E1440">
        <v>27.75</v>
      </c>
      <c r="F1440">
        <v>34243200</v>
      </c>
      <c r="G1440">
        <v>7.0000000000000007E-2</v>
      </c>
      <c r="I1440" s="5">
        <v>31495</v>
      </c>
      <c r="J1440">
        <v>27.62</v>
      </c>
      <c r="K1440">
        <v>29</v>
      </c>
      <c r="L1440">
        <v>26.37</v>
      </c>
      <c r="M1440">
        <v>28.25</v>
      </c>
      <c r="N1440">
        <v>9096600</v>
      </c>
      <c r="O1440">
        <v>3.14</v>
      </c>
    </row>
    <row r="1441" spans="1:15" x14ac:dyDescent="0.3">
      <c r="A1441" s="5">
        <v>31488</v>
      </c>
      <c r="B1441">
        <v>29</v>
      </c>
      <c r="C1441">
        <v>29.75</v>
      </c>
      <c r="D1441">
        <v>26.25</v>
      </c>
      <c r="E1441">
        <v>26.75</v>
      </c>
      <c r="F1441">
        <v>73451500</v>
      </c>
      <c r="G1441">
        <v>7.0000000000000007E-2</v>
      </c>
      <c r="I1441" s="5">
        <v>31488</v>
      </c>
      <c r="J1441">
        <v>26</v>
      </c>
      <c r="K1441">
        <v>29.62</v>
      </c>
      <c r="L1441">
        <v>25.37</v>
      </c>
      <c r="M1441">
        <v>27.62</v>
      </c>
      <c r="N1441">
        <v>12320800</v>
      </c>
      <c r="O1441">
        <v>3.07</v>
      </c>
    </row>
    <row r="1442" spans="1:15" x14ac:dyDescent="0.3">
      <c r="A1442" s="5">
        <v>31484</v>
      </c>
      <c r="B1442">
        <v>25.5</v>
      </c>
      <c r="C1442">
        <v>29.5</v>
      </c>
      <c r="D1442">
        <v>25.5</v>
      </c>
      <c r="E1442">
        <v>29</v>
      </c>
      <c r="F1442">
        <v>669974400</v>
      </c>
      <c r="G1442">
        <v>7.0000000000000007E-2</v>
      </c>
      <c r="I1442" s="5">
        <v>31481</v>
      </c>
      <c r="J1442">
        <v>24.75</v>
      </c>
      <c r="K1442">
        <v>26.25</v>
      </c>
      <c r="L1442">
        <v>24.37</v>
      </c>
      <c r="M1442">
        <v>26.12</v>
      </c>
      <c r="N1442">
        <v>5487500</v>
      </c>
      <c r="O1442">
        <v>2.9</v>
      </c>
    </row>
    <row r="1443" spans="1:15" x14ac:dyDescent="0.3">
      <c r="I1443" s="5">
        <v>31474</v>
      </c>
      <c r="J1443">
        <v>25</v>
      </c>
      <c r="K1443">
        <v>25.75</v>
      </c>
      <c r="L1443">
        <v>24.25</v>
      </c>
      <c r="M1443">
        <v>24.75</v>
      </c>
      <c r="N1443">
        <v>4112400</v>
      </c>
      <c r="O1443">
        <v>2.75</v>
      </c>
    </row>
    <row r="1444" spans="1:15" x14ac:dyDescent="0.3">
      <c r="I1444" s="5">
        <v>31467</v>
      </c>
      <c r="J1444">
        <v>25.25</v>
      </c>
      <c r="K1444">
        <v>26.75</v>
      </c>
      <c r="L1444">
        <v>24.87</v>
      </c>
      <c r="M1444">
        <v>25</v>
      </c>
      <c r="N1444">
        <v>6233900</v>
      </c>
      <c r="O1444">
        <v>2.77</v>
      </c>
    </row>
    <row r="1445" spans="1:15" x14ac:dyDescent="0.3">
      <c r="I1445" s="5">
        <v>31461</v>
      </c>
      <c r="J1445">
        <v>23.75</v>
      </c>
      <c r="K1445">
        <v>25.75</v>
      </c>
      <c r="L1445">
        <v>23.25</v>
      </c>
      <c r="M1445">
        <v>25.25</v>
      </c>
      <c r="N1445">
        <v>7472200</v>
      </c>
      <c r="O1445">
        <v>2.8</v>
      </c>
    </row>
    <row r="1446" spans="1:15" x14ac:dyDescent="0.3">
      <c r="I1446" s="5">
        <v>31453</v>
      </c>
      <c r="J1446">
        <v>24</v>
      </c>
      <c r="K1446">
        <v>24.5</v>
      </c>
      <c r="L1446">
        <v>23.5</v>
      </c>
      <c r="M1446">
        <v>23.75</v>
      </c>
      <c r="N1446">
        <v>4636600</v>
      </c>
      <c r="O1446">
        <v>2.64</v>
      </c>
    </row>
    <row r="1447" spans="1:15" x14ac:dyDescent="0.3">
      <c r="I1447" s="5">
        <v>31446</v>
      </c>
      <c r="J1447">
        <v>23.12</v>
      </c>
      <c r="K1447">
        <v>24.37</v>
      </c>
      <c r="L1447">
        <v>22.87</v>
      </c>
      <c r="M1447">
        <v>24</v>
      </c>
      <c r="N1447">
        <v>7668900</v>
      </c>
      <c r="O1447">
        <v>2.66</v>
      </c>
    </row>
    <row r="1448" spans="1:15" x14ac:dyDescent="0.3">
      <c r="I1448" s="5">
        <v>31439</v>
      </c>
      <c r="J1448">
        <v>22.62</v>
      </c>
      <c r="K1448">
        <v>24.37</v>
      </c>
      <c r="L1448">
        <v>22</v>
      </c>
      <c r="M1448">
        <v>23.12</v>
      </c>
      <c r="N1448">
        <v>11356100</v>
      </c>
      <c r="O1448">
        <v>2.57</v>
      </c>
    </row>
    <row r="1449" spans="1:15" x14ac:dyDescent="0.3">
      <c r="I1449" s="5">
        <v>31432</v>
      </c>
      <c r="J1449">
        <v>24</v>
      </c>
      <c r="K1449">
        <v>24.12</v>
      </c>
      <c r="L1449">
        <v>22.37</v>
      </c>
      <c r="M1449">
        <v>22.62</v>
      </c>
      <c r="N1449">
        <v>4973600</v>
      </c>
      <c r="O1449">
        <v>2.5099999999999998</v>
      </c>
    </row>
    <row r="1450" spans="1:15" x14ac:dyDescent="0.3">
      <c r="I1450" s="5">
        <v>31425</v>
      </c>
      <c r="J1450">
        <v>22.75</v>
      </c>
      <c r="K1450">
        <v>24.75</v>
      </c>
      <c r="L1450">
        <v>22.5</v>
      </c>
      <c r="M1450">
        <v>24</v>
      </c>
      <c r="N1450">
        <v>12815500</v>
      </c>
      <c r="O1450">
        <v>2.66</v>
      </c>
    </row>
    <row r="1451" spans="1:15" x14ac:dyDescent="0.3">
      <c r="I1451" s="5">
        <v>31418</v>
      </c>
      <c r="J1451">
        <v>22.37</v>
      </c>
      <c r="K1451">
        <v>23.5</v>
      </c>
      <c r="L1451">
        <v>21.87</v>
      </c>
      <c r="M1451">
        <v>22.75</v>
      </c>
      <c r="N1451">
        <v>13329600</v>
      </c>
      <c r="O1451">
        <v>2.52</v>
      </c>
    </row>
    <row r="1452" spans="1:15" x14ac:dyDescent="0.3">
      <c r="I1452" s="5">
        <v>31411</v>
      </c>
      <c r="J1452">
        <v>22.37</v>
      </c>
      <c r="K1452">
        <v>22.62</v>
      </c>
      <c r="L1452">
        <v>21.75</v>
      </c>
      <c r="M1452">
        <v>22.37</v>
      </c>
      <c r="N1452">
        <v>4968400</v>
      </c>
      <c r="O1452">
        <v>2.48</v>
      </c>
    </row>
    <row r="1453" spans="1:15" x14ac:dyDescent="0.3">
      <c r="I1453" s="5">
        <v>31404</v>
      </c>
      <c r="J1453">
        <v>22.37</v>
      </c>
      <c r="K1453">
        <v>22.62</v>
      </c>
      <c r="L1453">
        <v>21.62</v>
      </c>
      <c r="M1453">
        <v>22.37</v>
      </c>
      <c r="N1453">
        <v>3397000</v>
      </c>
      <c r="O1453">
        <v>2.48</v>
      </c>
    </row>
    <row r="1454" spans="1:15" x14ac:dyDescent="0.3">
      <c r="I1454" s="5">
        <v>31397</v>
      </c>
      <c r="J1454">
        <v>20</v>
      </c>
      <c r="K1454">
        <v>22.87</v>
      </c>
      <c r="L1454">
        <v>20</v>
      </c>
      <c r="M1454">
        <v>22.37</v>
      </c>
      <c r="N1454">
        <v>10279600</v>
      </c>
      <c r="O1454">
        <v>2.48</v>
      </c>
    </row>
    <row r="1455" spans="1:15" x14ac:dyDescent="0.3">
      <c r="I1455" s="5">
        <v>31390</v>
      </c>
      <c r="J1455">
        <v>19.75</v>
      </c>
      <c r="K1455">
        <v>20.25</v>
      </c>
      <c r="L1455">
        <v>19.25</v>
      </c>
      <c r="M1455">
        <v>20</v>
      </c>
      <c r="N1455">
        <v>6840300</v>
      </c>
      <c r="O1455">
        <v>2.2200000000000002</v>
      </c>
    </row>
    <row r="1456" spans="1:15" x14ac:dyDescent="0.3">
      <c r="I1456" s="5">
        <v>31383</v>
      </c>
      <c r="J1456">
        <v>20.12</v>
      </c>
      <c r="K1456">
        <v>20.75</v>
      </c>
      <c r="L1456">
        <v>19.62</v>
      </c>
      <c r="M1456">
        <v>19.75</v>
      </c>
      <c r="N1456">
        <v>4388900</v>
      </c>
      <c r="O1456">
        <v>2.19</v>
      </c>
    </row>
    <row r="1457" spans="9:15" x14ac:dyDescent="0.3">
      <c r="I1457" s="5">
        <v>31376</v>
      </c>
      <c r="J1457">
        <v>19</v>
      </c>
      <c r="K1457">
        <v>20.12</v>
      </c>
      <c r="L1457">
        <v>19</v>
      </c>
      <c r="M1457">
        <v>20.12</v>
      </c>
      <c r="N1457">
        <v>4950400</v>
      </c>
      <c r="O1457">
        <v>2.23</v>
      </c>
    </row>
    <row r="1458" spans="9:15" x14ac:dyDescent="0.3">
      <c r="I1458" s="5">
        <v>31369</v>
      </c>
      <c r="J1458">
        <v>19.87</v>
      </c>
      <c r="K1458">
        <v>20</v>
      </c>
      <c r="L1458">
        <v>18.87</v>
      </c>
      <c r="M1458">
        <v>19</v>
      </c>
      <c r="N1458">
        <v>3520900</v>
      </c>
      <c r="O1458">
        <v>2.11</v>
      </c>
    </row>
    <row r="1459" spans="9:15" x14ac:dyDescent="0.3">
      <c r="I1459" s="5">
        <v>31362</v>
      </c>
      <c r="J1459">
        <v>20.5</v>
      </c>
      <c r="K1459">
        <v>20.75</v>
      </c>
      <c r="L1459">
        <v>19.37</v>
      </c>
      <c r="M1459">
        <v>19.87</v>
      </c>
      <c r="N1459">
        <v>4843300</v>
      </c>
      <c r="O1459">
        <v>2.21</v>
      </c>
    </row>
    <row r="1460" spans="9:15" x14ac:dyDescent="0.3">
      <c r="I1460" s="5">
        <v>31355</v>
      </c>
      <c r="J1460">
        <v>18.75</v>
      </c>
      <c r="K1460">
        <v>20.75</v>
      </c>
      <c r="L1460">
        <v>18.62</v>
      </c>
      <c r="M1460">
        <v>20.5</v>
      </c>
      <c r="N1460">
        <v>7695600</v>
      </c>
      <c r="O1460">
        <v>2.27</v>
      </c>
    </row>
    <row r="1461" spans="9:15" x14ac:dyDescent="0.3">
      <c r="I1461" s="5">
        <v>31348</v>
      </c>
      <c r="J1461">
        <v>18</v>
      </c>
      <c r="K1461">
        <v>19.25</v>
      </c>
      <c r="L1461">
        <v>17.87</v>
      </c>
      <c r="M1461">
        <v>18.62</v>
      </c>
      <c r="N1461">
        <v>4761900</v>
      </c>
      <c r="O1461">
        <v>2.0699999999999998</v>
      </c>
    </row>
    <row r="1462" spans="9:15" x14ac:dyDescent="0.3">
      <c r="I1462" s="5">
        <v>31341</v>
      </c>
      <c r="J1462">
        <v>17.75</v>
      </c>
      <c r="K1462">
        <v>18.87</v>
      </c>
      <c r="L1462">
        <v>17.25</v>
      </c>
      <c r="M1462">
        <v>18</v>
      </c>
      <c r="N1462">
        <v>7356900</v>
      </c>
      <c r="O1462">
        <v>2</v>
      </c>
    </row>
    <row r="1463" spans="9:15" x14ac:dyDescent="0.3">
      <c r="I1463" s="5">
        <v>31334</v>
      </c>
      <c r="J1463">
        <v>16.62</v>
      </c>
      <c r="K1463">
        <v>19.12</v>
      </c>
      <c r="L1463">
        <v>16.62</v>
      </c>
      <c r="M1463">
        <v>17.75</v>
      </c>
      <c r="N1463">
        <v>9424000</v>
      </c>
      <c r="O1463">
        <v>1.97</v>
      </c>
    </row>
    <row r="1464" spans="9:15" x14ac:dyDescent="0.3">
      <c r="I1464" s="5">
        <v>31327</v>
      </c>
      <c r="J1464">
        <v>15</v>
      </c>
      <c r="K1464">
        <v>16.25</v>
      </c>
      <c r="L1464">
        <v>15</v>
      </c>
      <c r="M1464">
        <v>16</v>
      </c>
      <c r="N1464">
        <v>4615600</v>
      </c>
      <c r="O1464">
        <v>1.78</v>
      </c>
    </row>
    <row r="1465" spans="9:15" x14ac:dyDescent="0.3">
      <c r="I1465" s="5">
        <v>31320</v>
      </c>
      <c r="J1465">
        <v>15.88</v>
      </c>
      <c r="K1465">
        <v>16</v>
      </c>
      <c r="L1465">
        <v>15</v>
      </c>
      <c r="M1465">
        <v>15</v>
      </c>
      <c r="N1465">
        <v>1912900</v>
      </c>
      <c r="O1465">
        <v>1.66</v>
      </c>
    </row>
    <row r="1466" spans="9:15" x14ac:dyDescent="0.3">
      <c r="I1466" s="5">
        <v>31313</v>
      </c>
      <c r="J1466">
        <v>16.87</v>
      </c>
      <c r="K1466">
        <v>17.25</v>
      </c>
      <c r="L1466">
        <v>15.88</v>
      </c>
      <c r="M1466">
        <v>15.88</v>
      </c>
      <c r="N1466">
        <v>2680100</v>
      </c>
      <c r="O1466">
        <v>1.76</v>
      </c>
    </row>
    <row r="1467" spans="9:15" x14ac:dyDescent="0.3">
      <c r="I1467" s="5">
        <v>31306</v>
      </c>
      <c r="J1467">
        <v>15.75</v>
      </c>
      <c r="K1467">
        <v>17.12</v>
      </c>
      <c r="L1467">
        <v>15.25</v>
      </c>
      <c r="M1467">
        <v>16.75</v>
      </c>
      <c r="N1467">
        <v>4746500</v>
      </c>
      <c r="O1467">
        <v>1.86</v>
      </c>
    </row>
    <row r="1468" spans="9:15" x14ac:dyDescent="0.3">
      <c r="I1468" s="5">
        <v>31299</v>
      </c>
      <c r="J1468">
        <v>15.25</v>
      </c>
      <c r="K1468">
        <v>16.12</v>
      </c>
      <c r="L1468">
        <v>15.25</v>
      </c>
      <c r="M1468">
        <v>15.75</v>
      </c>
      <c r="N1468">
        <v>3756800</v>
      </c>
      <c r="O1468">
        <v>1.75</v>
      </c>
    </row>
    <row r="1469" spans="9:15" x14ac:dyDescent="0.3">
      <c r="I1469" s="5">
        <v>31293</v>
      </c>
      <c r="J1469">
        <v>15</v>
      </c>
      <c r="K1469">
        <v>15.13</v>
      </c>
      <c r="L1469">
        <v>14.75</v>
      </c>
      <c r="M1469">
        <v>15</v>
      </c>
      <c r="N1469">
        <v>1903400</v>
      </c>
      <c r="O1469">
        <v>1.66</v>
      </c>
    </row>
    <row r="1470" spans="9:15" x14ac:dyDescent="0.3">
      <c r="I1470" s="5">
        <v>31285</v>
      </c>
      <c r="J1470">
        <v>15.13</v>
      </c>
      <c r="K1470">
        <v>15.38</v>
      </c>
      <c r="L1470">
        <v>14.88</v>
      </c>
      <c r="M1470">
        <v>15</v>
      </c>
      <c r="N1470">
        <v>1574800</v>
      </c>
      <c r="O1470">
        <v>1.66</v>
      </c>
    </row>
    <row r="1471" spans="9:15" x14ac:dyDescent="0.3">
      <c r="I1471" s="5">
        <v>31278</v>
      </c>
      <c r="J1471">
        <v>15</v>
      </c>
      <c r="K1471">
        <v>15.25</v>
      </c>
      <c r="L1471">
        <v>14.75</v>
      </c>
      <c r="M1471">
        <v>14.75</v>
      </c>
      <c r="N1471">
        <v>2586500</v>
      </c>
      <c r="O1471">
        <v>1.64</v>
      </c>
    </row>
    <row r="1472" spans="9:15" x14ac:dyDescent="0.3">
      <c r="I1472" s="5">
        <v>31271</v>
      </c>
      <c r="J1472">
        <v>15.25</v>
      </c>
      <c r="K1472">
        <v>15.5</v>
      </c>
      <c r="L1472">
        <v>14.5</v>
      </c>
      <c r="M1472">
        <v>14.63</v>
      </c>
      <c r="N1472">
        <v>4145100</v>
      </c>
      <c r="O1472">
        <v>1.62</v>
      </c>
    </row>
    <row r="1473" spans="9:15" x14ac:dyDescent="0.3">
      <c r="I1473" s="5">
        <v>31264</v>
      </c>
      <c r="J1473">
        <v>15.75</v>
      </c>
      <c r="K1473">
        <v>16</v>
      </c>
      <c r="L1473">
        <v>14.88</v>
      </c>
      <c r="M1473">
        <v>15.25</v>
      </c>
      <c r="N1473">
        <v>3705600</v>
      </c>
      <c r="O1473">
        <v>1.69</v>
      </c>
    </row>
    <row r="1474" spans="9:15" x14ac:dyDescent="0.3">
      <c r="I1474" s="5">
        <v>31257</v>
      </c>
      <c r="J1474">
        <v>16.62</v>
      </c>
      <c r="K1474">
        <v>16.62</v>
      </c>
      <c r="L1474">
        <v>15.75</v>
      </c>
      <c r="M1474">
        <v>15.75</v>
      </c>
      <c r="N1474">
        <v>2861600</v>
      </c>
      <c r="O1474">
        <v>1.75</v>
      </c>
    </row>
    <row r="1475" spans="9:15" x14ac:dyDescent="0.3">
      <c r="I1475" s="5">
        <v>31250</v>
      </c>
      <c r="J1475">
        <v>17.37</v>
      </c>
      <c r="K1475">
        <v>17.37</v>
      </c>
      <c r="L1475">
        <v>16.25</v>
      </c>
      <c r="M1475">
        <v>16.62</v>
      </c>
      <c r="N1475">
        <v>6988100</v>
      </c>
      <c r="O1475">
        <v>1.84</v>
      </c>
    </row>
    <row r="1476" spans="9:15" x14ac:dyDescent="0.3">
      <c r="I1476" s="5">
        <v>31243</v>
      </c>
      <c r="J1476">
        <v>17.87</v>
      </c>
      <c r="K1476">
        <v>18.25</v>
      </c>
      <c r="L1476">
        <v>17.25</v>
      </c>
      <c r="M1476">
        <v>17.37</v>
      </c>
      <c r="N1476">
        <v>4547000</v>
      </c>
      <c r="O1476">
        <v>1.93</v>
      </c>
    </row>
    <row r="1477" spans="9:15" x14ac:dyDescent="0.3">
      <c r="I1477" s="5">
        <v>31236</v>
      </c>
      <c r="J1477">
        <v>17.62</v>
      </c>
      <c r="K1477">
        <v>18.12</v>
      </c>
      <c r="L1477">
        <v>17.62</v>
      </c>
      <c r="M1477">
        <v>17.87</v>
      </c>
      <c r="N1477">
        <v>3285900</v>
      </c>
      <c r="O1477">
        <v>1.98</v>
      </c>
    </row>
    <row r="1478" spans="9:15" x14ac:dyDescent="0.3">
      <c r="I1478" s="5">
        <v>31229</v>
      </c>
      <c r="J1478">
        <v>18.12</v>
      </c>
      <c r="K1478">
        <v>18.25</v>
      </c>
      <c r="L1478">
        <v>17.25</v>
      </c>
      <c r="M1478">
        <v>17.62</v>
      </c>
      <c r="N1478">
        <v>2576000</v>
      </c>
      <c r="O1478">
        <v>1.96</v>
      </c>
    </row>
    <row r="1479" spans="9:15" x14ac:dyDescent="0.3">
      <c r="I1479" s="5">
        <v>31222</v>
      </c>
      <c r="J1479">
        <v>17.25</v>
      </c>
      <c r="K1479">
        <v>18.5</v>
      </c>
      <c r="L1479">
        <v>17.25</v>
      </c>
      <c r="M1479">
        <v>18</v>
      </c>
      <c r="N1479">
        <v>6881200</v>
      </c>
      <c r="O1479">
        <v>2</v>
      </c>
    </row>
    <row r="1480" spans="9:15" x14ac:dyDescent="0.3">
      <c r="I1480" s="5">
        <v>31215</v>
      </c>
      <c r="J1480">
        <v>14.88</v>
      </c>
      <c r="K1480">
        <v>16.5</v>
      </c>
      <c r="L1480">
        <v>14.88</v>
      </c>
      <c r="M1480">
        <v>16.12</v>
      </c>
      <c r="N1480">
        <v>7379000</v>
      </c>
      <c r="O1480">
        <v>1.79</v>
      </c>
    </row>
    <row r="1481" spans="9:15" x14ac:dyDescent="0.3">
      <c r="I1481" s="5">
        <v>31208</v>
      </c>
      <c r="J1481">
        <v>16.37</v>
      </c>
      <c r="K1481">
        <v>16.5</v>
      </c>
      <c r="L1481">
        <v>14.75</v>
      </c>
      <c r="M1481">
        <v>14.75</v>
      </c>
      <c r="N1481">
        <v>12947200</v>
      </c>
      <c r="O1481">
        <v>1.64</v>
      </c>
    </row>
    <row r="1482" spans="9:15" x14ac:dyDescent="0.3">
      <c r="I1482" s="5">
        <v>31201</v>
      </c>
      <c r="J1482">
        <v>17</v>
      </c>
      <c r="K1482">
        <v>17.75</v>
      </c>
      <c r="L1482">
        <v>16</v>
      </c>
      <c r="M1482">
        <v>16.37</v>
      </c>
      <c r="N1482">
        <v>14377600</v>
      </c>
      <c r="O1482">
        <v>1.82</v>
      </c>
    </row>
    <row r="1483" spans="9:15" x14ac:dyDescent="0.3">
      <c r="I1483" s="5">
        <v>31195</v>
      </c>
      <c r="J1483">
        <v>17.87</v>
      </c>
      <c r="K1483">
        <v>18</v>
      </c>
      <c r="L1483">
        <v>16.87</v>
      </c>
      <c r="M1483">
        <v>17.37</v>
      </c>
      <c r="N1483">
        <v>12892800</v>
      </c>
      <c r="O1483">
        <v>1.93</v>
      </c>
    </row>
    <row r="1484" spans="9:15" x14ac:dyDescent="0.3">
      <c r="I1484" s="5">
        <v>31187</v>
      </c>
      <c r="J1484">
        <v>21.75</v>
      </c>
      <c r="K1484">
        <v>22.25</v>
      </c>
      <c r="L1484">
        <v>18.12</v>
      </c>
      <c r="M1484">
        <v>18.12</v>
      </c>
      <c r="N1484">
        <v>9295000</v>
      </c>
      <c r="O1484">
        <v>2.0099999999999998</v>
      </c>
    </row>
    <row r="1485" spans="9:15" x14ac:dyDescent="0.3">
      <c r="I1485" s="5">
        <v>31180</v>
      </c>
      <c r="J1485">
        <v>20.25</v>
      </c>
      <c r="K1485">
        <v>22.12</v>
      </c>
      <c r="L1485">
        <v>19.75</v>
      </c>
      <c r="M1485">
        <v>21.75</v>
      </c>
      <c r="N1485">
        <v>5611600</v>
      </c>
      <c r="O1485">
        <v>2.41</v>
      </c>
    </row>
    <row r="1486" spans="9:15" x14ac:dyDescent="0.3">
      <c r="I1486" s="5">
        <v>31173</v>
      </c>
      <c r="J1486">
        <v>20</v>
      </c>
      <c r="K1486">
        <v>20.5</v>
      </c>
      <c r="L1486">
        <v>19.75</v>
      </c>
      <c r="M1486">
        <v>20.25</v>
      </c>
      <c r="N1486">
        <v>4098800</v>
      </c>
      <c r="O1486">
        <v>2.25</v>
      </c>
    </row>
    <row r="1487" spans="9:15" x14ac:dyDescent="0.3">
      <c r="I1487" s="5">
        <v>31166</v>
      </c>
      <c r="J1487">
        <v>21.87</v>
      </c>
      <c r="K1487">
        <v>22</v>
      </c>
      <c r="L1487">
        <v>19.25</v>
      </c>
      <c r="M1487">
        <v>20</v>
      </c>
      <c r="N1487">
        <v>5037600</v>
      </c>
      <c r="O1487">
        <v>2.2200000000000002</v>
      </c>
    </row>
    <row r="1488" spans="9:15" x14ac:dyDescent="0.3">
      <c r="I1488" s="5">
        <v>31159</v>
      </c>
      <c r="J1488">
        <v>22.5</v>
      </c>
      <c r="K1488">
        <v>22.62</v>
      </c>
      <c r="L1488">
        <v>21.62</v>
      </c>
      <c r="M1488">
        <v>21.87</v>
      </c>
      <c r="N1488">
        <v>3644400</v>
      </c>
      <c r="O1488">
        <v>2.4300000000000002</v>
      </c>
    </row>
    <row r="1489" spans="9:15" x14ac:dyDescent="0.3">
      <c r="I1489" s="5">
        <v>31152</v>
      </c>
      <c r="J1489">
        <v>21.37</v>
      </c>
      <c r="K1489">
        <v>23</v>
      </c>
      <c r="L1489">
        <v>21.37</v>
      </c>
      <c r="M1489">
        <v>22.5</v>
      </c>
      <c r="N1489">
        <v>3942200</v>
      </c>
      <c r="O1489">
        <v>2.5</v>
      </c>
    </row>
    <row r="1490" spans="9:15" x14ac:dyDescent="0.3">
      <c r="I1490" s="5">
        <v>31145</v>
      </c>
      <c r="J1490">
        <v>20.87</v>
      </c>
      <c r="K1490">
        <v>22</v>
      </c>
      <c r="L1490">
        <v>19.62</v>
      </c>
      <c r="M1490">
        <v>20.87</v>
      </c>
      <c r="N1490">
        <v>6515200</v>
      </c>
      <c r="O1490">
        <v>2.3199999999999998</v>
      </c>
    </row>
    <row r="1491" spans="9:15" x14ac:dyDescent="0.3">
      <c r="I1491" s="5">
        <v>31138</v>
      </c>
      <c r="J1491">
        <v>22.12</v>
      </c>
      <c r="K1491">
        <v>22.62</v>
      </c>
      <c r="L1491">
        <v>20.62</v>
      </c>
      <c r="M1491">
        <v>20.87</v>
      </c>
      <c r="N1491">
        <v>6684000</v>
      </c>
      <c r="O1491">
        <v>2.3199999999999998</v>
      </c>
    </row>
    <row r="1492" spans="9:15" x14ac:dyDescent="0.3">
      <c r="I1492" s="5">
        <v>31131</v>
      </c>
      <c r="J1492">
        <v>22.25</v>
      </c>
      <c r="K1492">
        <v>22.75</v>
      </c>
      <c r="L1492">
        <v>21.62</v>
      </c>
      <c r="M1492">
        <v>22.12</v>
      </c>
      <c r="N1492">
        <v>4021700</v>
      </c>
      <c r="O1492">
        <v>2.4500000000000002</v>
      </c>
    </row>
    <row r="1493" spans="9:15" x14ac:dyDescent="0.3">
      <c r="I1493" s="5">
        <v>31124</v>
      </c>
      <c r="J1493">
        <v>22.87</v>
      </c>
      <c r="K1493">
        <v>23.12</v>
      </c>
      <c r="L1493">
        <v>22</v>
      </c>
      <c r="M1493">
        <v>22.25</v>
      </c>
      <c r="N1493">
        <v>6773900</v>
      </c>
      <c r="O1493">
        <v>2.4700000000000002</v>
      </c>
    </row>
    <row r="1494" spans="9:15" x14ac:dyDescent="0.3">
      <c r="I1494" s="5">
        <v>31117</v>
      </c>
      <c r="J1494">
        <v>22.25</v>
      </c>
      <c r="K1494">
        <v>23.25</v>
      </c>
      <c r="L1494">
        <v>21.62</v>
      </c>
      <c r="M1494">
        <v>22.62</v>
      </c>
      <c r="N1494">
        <v>8457900</v>
      </c>
      <c r="O1494">
        <v>2.5099999999999998</v>
      </c>
    </row>
    <row r="1495" spans="9:15" x14ac:dyDescent="0.3">
      <c r="I1495" s="5">
        <v>31110</v>
      </c>
      <c r="J1495">
        <v>25.25</v>
      </c>
      <c r="K1495">
        <v>26</v>
      </c>
      <c r="L1495">
        <v>20.75</v>
      </c>
      <c r="M1495">
        <v>21.5</v>
      </c>
      <c r="N1495">
        <v>12056000</v>
      </c>
      <c r="O1495">
        <v>2.39</v>
      </c>
    </row>
    <row r="1496" spans="9:15" x14ac:dyDescent="0.3">
      <c r="I1496" s="5">
        <v>31103</v>
      </c>
      <c r="J1496">
        <v>27.62</v>
      </c>
      <c r="K1496">
        <v>27.75</v>
      </c>
      <c r="L1496">
        <v>24</v>
      </c>
      <c r="M1496">
        <v>24.87</v>
      </c>
      <c r="N1496">
        <v>9004600</v>
      </c>
      <c r="O1496">
        <v>2.76</v>
      </c>
    </row>
    <row r="1497" spans="9:15" x14ac:dyDescent="0.3">
      <c r="I1497" s="5">
        <v>31097</v>
      </c>
      <c r="J1497">
        <v>27.87</v>
      </c>
      <c r="K1497">
        <v>27.87</v>
      </c>
      <c r="L1497">
        <v>26.37</v>
      </c>
      <c r="M1497">
        <v>27.62</v>
      </c>
      <c r="N1497">
        <v>8096800</v>
      </c>
      <c r="O1497">
        <v>3.07</v>
      </c>
    </row>
    <row r="1498" spans="9:15" x14ac:dyDescent="0.3">
      <c r="I1498" s="5">
        <v>31089</v>
      </c>
      <c r="J1498">
        <v>30.5</v>
      </c>
      <c r="K1498">
        <v>30.75</v>
      </c>
      <c r="L1498">
        <v>27.37</v>
      </c>
      <c r="M1498">
        <v>28</v>
      </c>
      <c r="N1498">
        <v>12170800</v>
      </c>
      <c r="O1498">
        <v>3.11</v>
      </c>
    </row>
    <row r="1499" spans="9:15" x14ac:dyDescent="0.3">
      <c r="I1499" s="5">
        <v>31082</v>
      </c>
      <c r="J1499">
        <v>29.25</v>
      </c>
      <c r="K1499">
        <v>30.37</v>
      </c>
      <c r="L1499">
        <v>29.25</v>
      </c>
      <c r="M1499">
        <v>29.87</v>
      </c>
      <c r="N1499">
        <v>7031500</v>
      </c>
      <c r="O1499">
        <v>3.31</v>
      </c>
    </row>
    <row r="1500" spans="9:15" x14ac:dyDescent="0.3">
      <c r="I1500" s="5">
        <v>31075</v>
      </c>
      <c r="J1500">
        <v>30.25</v>
      </c>
      <c r="K1500">
        <v>30.62</v>
      </c>
      <c r="L1500">
        <v>28.37</v>
      </c>
      <c r="M1500">
        <v>28.62</v>
      </c>
      <c r="N1500">
        <v>11039500</v>
      </c>
      <c r="O1500">
        <v>3.18</v>
      </c>
    </row>
    <row r="1501" spans="9:15" x14ac:dyDescent="0.3">
      <c r="I1501" s="5">
        <v>31068</v>
      </c>
      <c r="J1501">
        <v>29.25</v>
      </c>
      <c r="K1501">
        <v>30.25</v>
      </c>
      <c r="L1501">
        <v>28.37</v>
      </c>
      <c r="M1501">
        <v>29.62</v>
      </c>
      <c r="N1501">
        <v>13559200</v>
      </c>
      <c r="O1501">
        <v>3.29</v>
      </c>
    </row>
    <row r="1502" spans="9:15" x14ac:dyDescent="0.3">
      <c r="I1502" s="5">
        <v>31061</v>
      </c>
      <c r="J1502">
        <v>30.62</v>
      </c>
      <c r="K1502">
        <v>31.12</v>
      </c>
      <c r="L1502">
        <v>28</v>
      </c>
      <c r="M1502">
        <v>28.62</v>
      </c>
      <c r="N1502">
        <v>11634400</v>
      </c>
      <c r="O1502">
        <v>3.18</v>
      </c>
    </row>
    <row r="1503" spans="9:15" x14ac:dyDescent="0.3">
      <c r="I1503" s="5">
        <v>31054</v>
      </c>
      <c r="J1503">
        <v>28.37</v>
      </c>
      <c r="K1503">
        <v>30.25</v>
      </c>
      <c r="L1503">
        <v>28</v>
      </c>
      <c r="M1503">
        <v>29.75</v>
      </c>
      <c r="N1503">
        <v>6880900</v>
      </c>
      <c r="O1503">
        <v>3.3</v>
      </c>
    </row>
    <row r="1504" spans="9:15" x14ac:dyDescent="0.3">
      <c r="I1504" s="5">
        <v>31047</v>
      </c>
      <c r="J1504">
        <v>29.12</v>
      </c>
      <c r="K1504">
        <v>29.25</v>
      </c>
      <c r="L1504">
        <v>27.87</v>
      </c>
      <c r="M1504">
        <v>28.37</v>
      </c>
      <c r="N1504">
        <v>6152200</v>
      </c>
      <c r="O1504">
        <v>3.15</v>
      </c>
    </row>
    <row r="1505" spans="9:15" x14ac:dyDescent="0.3">
      <c r="I1505" s="5">
        <v>31040</v>
      </c>
      <c r="J1505">
        <v>27.5</v>
      </c>
      <c r="K1505">
        <v>28.87</v>
      </c>
      <c r="L1505">
        <v>27.5</v>
      </c>
      <c r="M1505">
        <v>28.75</v>
      </c>
      <c r="N1505">
        <v>3583800</v>
      </c>
      <c r="O1505">
        <v>3.19</v>
      </c>
    </row>
    <row r="1506" spans="9:15" x14ac:dyDescent="0.3">
      <c r="I1506" s="5">
        <v>31033</v>
      </c>
      <c r="J1506">
        <v>27</v>
      </c>
      <c r="K1506">
        <v>28.75</v>
      </c>
      <c r="L1506">
        <v>26.75</v>
      </c>
      <c r="M1506">
        <v>27</v>
      </c>
      <c r="N1506">
        <v>7500600</v>
      </c>
      <c r="O1506">
        <v>3</v>
      </c>
    </row>
    <row r="1507" spans="9:15" x14ac:dyDescent="0.3">
      <c r="I1507" s="5">
        <v>31026</v>
      </c>
      <c r="J1507">
        <v>27.25</v>
      </c>
      <c r="K1507">
        <v>27.25</v>
      </c>
      <c r="L1507">
        <v>25.5</v>
      </c>
      <c r="M1507">
        <v>26.37</v>
      </c>
      <c r="N1507">
        <v>3657200</v>
      </c>
      <c r="O1507">
        <v>2.93</v>
      </c>
    </row>
    <row r="1508" spans="9:15" x14ac:dyDescent="0.3">
      <c r="I1508" s="5">
        <v>31019</v>
      </c>
      <c r="J1508">
        <v>24.75</v>
      </c>
      <c r="K1508">
        <v>28.37</v>
      </c>
      <c r="L1508">
        <v>24.37</v>
      </c>
      <c r="M1508">
        <v>27.25</v>
      </c>
      <c r="N1508">
        <v>9265700</v>
      </c>
      <c r="O1508">
        <v>3.02</v>
      </c>
    </row>
    <row r="1509" spans="9:15" x14ac:dyDescent="0.3">
      <c r="I1509" s="5">
        <v>31012</v>
      </c>
      <c r="J1509">
        <v>24</v>
      </c>
      <c r="K1509">
        <v>26.5</v>
      </c>
      <c r="L1509">
        <v>24</v>
      </c>
      <c r="M1509">
        <v>24.75</v>
      </c>
      <c r="N1509">
        <v>6611000</v>
      </c>
      <c r="O1509">
        <v>2.75</v>
      </c>
    </row>
    <row r="1510" spans="9:15" x14ac:dyDescent="0.3">
      <c r="I1510" s="5">
        <v>31005</v>
      </c>
      <c r="J1510">
        <v>23.25</v>
      </c>
      <c r="K1510">
        <v>24.12</v>
      </c>
      <c r="L1510">
        <v>21.87</v>
      </c>
      <c r="M1510">
        <v>23.75</v>
      </c>
      <c r="N1510">
        <v>7267400</v>
      </c>
      <c r="O1510">
        <v>2.64</v>
      </c>
    </row>
    <row r="1511" spans="9:15" x14ac:dyDescent="0.3">
      <c r="I1511" s="5">
        <v>30998</v>
      </c>
      <c r="J1511">
        <v>24.12</v>
      </c>
      <c r="K1511">
        <v>24.62</v>
      </c>
      <c r="L1511">
        <v>23.12</v>
      </c>
      <c r="M1511">
        <v>23.25</v>
      </c>
      <c r="N1511">
        <v>4425100</v>
      </c>
      <c r="O1511">
        <v>2.58</v>
      </c>
    </row>
    <row r="1512" spans="9:15" x14ac:dyDescent="0.3">
      <c r="I1512" s="5">
        <v>30991</v>
      </c>
      <c r="J1512">
        <v>24.87</v>
      </c>
      <c r="K1512">
        <v>26.37</v>
      </c>
      <c r="L1512">
        <v>23</v>
      </c>
      <c r="M1512">
        <v>23.25</v>
      </c>
      <c r="N1512">
        <v>6761100</v>
      </c>
      <c r="O1512">
        <v>2.58</v>
      </c>
    </row>
    <row r="1513" spans="9:15" x14ac:dyDescent="0.3">
      <c r="I1513" s="5">
        <v>30984</v>
      </c>
      <c r="J1513">
        <v>24.75</v>
      </c>
      <c r="K1513">
        <v>25.25</v>
      </c>
      <c r="L1513">
        <v>24.75</v>
      </c>
      <c r="M1513">
        <v>24.87</v>
      </c>
      <c r="N1513">
        <v>1877900</v>
      </c>
      <c r="O1513">
        <v>2.76</v>
      </c>
    </row>
    <row r="1514" spans="9:15" x14ac:dyDescent="0.3">
      <c r="I1514" s="5">
        <v>30977</v>
      </c>
      <c r="J1514">
        <v>25.62</v>
      </c>
      <c r="K1514">
        <v>26.5</v>
      </c>
      <c r="L1514">
        <v>24.5</v>
      </c>
      <c r="M1514">
        <v>24.62</v>
      </c>
      <c r="N1514">
        <v>5311300</v>
      </c>
      <c r="O1514">
        <v>2.73</v>
      </c>
    </row>
    <row r="1515" spans="9:15" x14ac:dyDescent="0.3">
      <c r="I1515" s="5">
        <v>30970</v>
      </c>
      <c r="J1515">
        <v>24</v>
      </c>
      <c r="K1515">
        <v>27.37</v>
      </c>
      <c r="L1515">
        <v>23.87</v>
      </c>
      <c r="M1515">
        <v>25.62</v>
      </c>
      <c r="N1515">
        <v>7822700</v>
      </c>
      <c r="O1515">
        <v>2.84</v>
      </c>
    </row>
    <row r="1516" spans="9:15" x14ac:dyDescent="0.3">
      <c r="I1516" s="5">
        <v>30963</v>
      </c>
      <c r="J1516">
        <v>24.87</v>
      </c>
      <c r="K1516">
        <v>25</v>
      </c>
      <c r="L1516">
        <v>22.5</v>
      </c>
      <c r="M1516">
        <v>22.75</v>
      </c>
      <c r="N1516">
        <v>7076600</v>
      </c>
      <c r="O1516">
        <v>2.52</v>
      </c>
    </row>
    <row r="1517" spans="9:15" x14ac:dyDescent="0.3">
      <c r="I1517" s="5">
        <v>30956</v>
      </c>
      <c r="J1517">
        <v>25</v>
      </c>
      <c r="K1517">
        <v>25.62</v>
      </c>
      <c r="L1517">
        <v>24.5</v>
      </c>
      <c r="M1517">
        <v>24.87</v>
      </c>
      <c r="N1517">
        <v>4021600</v>
      </c>
      <c r="O1517">
        <v>2.76</v>
      </c>
    </row>
    <row r="1518" spans="9:15" x14ac:dyDescent="0.3">
      <c r="I1518" s="5">
        <v>30949</v>
      </c>
      <c r="J1518">
        <v>26.87</v>
      </c>
      <c r="K1518">
        <v>27.25</v>
      </c>
      <c r="L1518">
        <v>24.62</v>
      </c>
      <c r="M1518">
        <v>25.12</v>
      </c>
      <c r="N1518">
        <v>4987800</v>
      </c>
      <c r="O1518">
        <v>2.79</v>
      </c>
    </row>
    <row r="1519" spans="9:15" x14ac:dyDescent="0.3">
      <c r="I1519" s="5">
        <v>30942</v>
      </c>
      <c r="J1519">
        <v>28.62</v>
      </c>
      <c r="K1519">
        <v>29</v>
      </c>
      <c r="L1519">
        <v>26.5</v>
      </c>
      <c r="M1519">
        <v>26.87</v>
      </c>
      <c r="N1519">
        <v>4035200</v>
      </c>
      <c r="O1519">
        <v>2.98</v>
      </c>
    </row>
    <row r="1520" spans="9:15" x14ac:dyDescent="0.3">
      <c r="I1520" s="5">
        <v>30935</v>
      </c>
      <c r="J1520">
        <v>26.5</v>
      </c>
      <c r="K1520">
        <v>28.5</v>
      </c>
      <c r="L1520">
        <v>25.87</v>
      </c>
      <c r="M1520">
        <v>27.87</v>
      </c>
      <c r="N1520">
        <v>5764000</v>
      </c>
      <c r="O1520">
        <v>3.09</v>
      </c>
    </row>
    <row r="1521" spans="9:15" x14ac:dyDescent="0.3">
      <c r="I1521" s="5">
        <v>30932</v>
      </c>
      <c r="J1521">
        <v>26.5</v>
      </c>
      <c r="K1521">
        <v>26.87</v>
      </c>
      <c r="L1521">
        <v>26.25</v>
      </c>
      <c r="M1521">
        <v>26.5</v>
      </c>
      <c r="N1521">
        <v>2981600</v>
      </c>
      <c r="O1521">
        <v>2.94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409"/>
  <sheetViews>
    <sheetView showGridLines="0" topLeftCell="A366" workbookViewId="0">
      <selection activeCell="J406" sqref="J406"/>
    </sheetView>
  </sheetViews>
  <sheetFormatPr defaultRowHeight="14.4" x14ac:dyDescent="0.3"/>
  <cols>
    <col min="1" max="1" width="15" customWidth="1"/>
    <col min="5" max="5" width="4.88671875" customWidth="1"/>
    <col min="6" max="6" width="10.6640625" bestFit="1" customWidth="1"/>
  </cols>
  <sheetData>
    <row r="2" spans="1:9" x14ac:dyDescent="0.3">
      <c r="B2" s="49" t="s">
        <v>10</v>
      </c>
      <c r="C2" s="49"/>
      <c r="D2" s="49"/>
      <c r="E2" s="6"/>
      <c r="G2" s="49" t="s">
        <v>39</v>
      </c>
      <c r="H2" s="49"/>
      <c r="I2" s="49"/>
    </row>
    <row r="3" spans="1:9" x14ac:dyDescent="0.3">
      <c r="A3" s="1" t="s">
        <v>0</v>
      </c>
      <c r="B3" s="1" t="s">
        <v>7</v>
      </c>
      <c r="C3" s="1" t="s">
        <v>8</v>
      </c>
      <c r="D3" s="1" t="s">
        <v>9</v>
      </c>
      <c r="E3" s="1"/>
      <c r="F3" s="1" t="str">
        <f>A3</f>
        <v>Date</v>
      </c>
      <c r="G3" s="1" t="str">
        <f>B3</f>
        <v>MSFT</v>
      </c>
      <c r="H3" s="1" t="str">
        <f t="shared" ref="H3:I3" si="0">C3</f>
        <v>AAPL</v>
      </c>
      <c r="I3" s="1" t="str">
        <f t="shared" si="0"/>
        <v>SPY</v>
      </c>
    </row>
    <row r="4" spans="1:9" x14ac:dyDescent="0.3">
      <c r="A4" s="5">
        <f>data!Q97</f>
        <v>40904</v>
      </c>
      <c r="B4">
        <f>VLOOKUP(A4,data!$A$4:$G$1442,7,0)</f>
        <v>24.69</v>
      </c>
      <c r="C4">
        <f>VLOOKUP(A4,data!$I$4:$O$1521,7,0)</f>
        <v>393.88</v>
      </c>
      <c r="D4">
        <f>VLOOKUP(A4,data!$Q$4:$W$1083,7,0)</f>
        <v>121</v>
      </c>
      <c r="F4" s="5">
        <f t="shared" ref="F4:F39" si="1">A4</f>
        <v>40904</v>
      </c>
      <c r="G4">
        <f>(B4-B5)/B5</f>
        <v>-2.8271405492730321E-3</v>
      </c>
      <c r="H4">
        <f t="shared" ref="H4:I4" si="2">(C4-C5)/C5</f>
        <v>4.1299138326620216E-3</v>
      </c>
      <c r="I4">
        <f t="shared" si="2"/>
        <v>-7.0572788445757376E-3</v>
      </c>
    </row>
    <row r="5" spans="1:9" x14ac:dyDescent="0.3">
      <c r="A5" s="5">
        <f>data!Q98</f>
        <v>40896</v>
      </c>
      <c r="B5">
        <f>VLOOKUP(A5,data!$A$4:$G$1442,7,0)</f>
        <v>24.76</v>
      </c>
      <c r="C5">
        <f>VLOOKUP(A5,data!$I$4:$O$1521,7,0)</f>
        <v>392.26</v>
      </c>
      <c r="D5">
        <f>VLOOKUP(A5,data!$Q$4:$W$1083,7,0)</f>
        <v>121.86</v>
      </c>
      <c r="F5" s="5">
        <f t="shared" si="1"/>
        <v>40896</v>
      </c>
      <c r="G5">
        <f t="shared" ref="G5:G68" si="3">(B5-B6)/B6</f>
        <v>1.2131014961585579E-3</v>
      </c>
      <c r="H5">
        <f t="shared" ref="H5:H68" si="4">(C5-C6)/C6</f>
        <v>5.8560017271157137E-2</v>
      </c>
      <c r="I5">
        <f t="shared" ref="I5:I68" si="5">(D5-D6)/D6</f>
        <v>3.9495009809775612E-2</v>
      </c>
    </row>
    <row r="6" spans="1:9" x14ac:dyDescent="0.3">
      <c r="A6" s="5">
        <f>data!Q99</f>
        <v>40889</v>
      </c>
      <c r="B6">
        <f>VLOOKUP(A6,data!$A$4:$G$1442,7,0)</f>
        <v>24.73</v>
      </c>
      <c r="C6">
        <f>VLOOKUP(A6,data!$I$4:$O$1521,7,0)</f>
        <v>370.56</v>
      </c>
      <c r="D6">
        <f>VLOOKUP(A6,data!$Q$4:$W$1083,7,0)</f>
        <v>117.23</v>
      </c>
      <c r="F6" s="5">
        <f t="shared" si="1"/>
        <v>40889</v>
      </c>
      <c r="G6">
        <f t="shared" si="3"/>
        <v>1.1865793780687361E-2</v>
      </c>
      <c r="H6">
        <f t="shared" si="4"/>
        <v>-3.2025495010709969E-2</v>
      </c>
      <c r="I6">
        <f t="shared" si="5"/>
        <v>-2.9311915210731076E-2</v>
      </c>
    </row>
    <row r="7" spans="1:9" x14ac:dyDescent="0.3">
      <c r="A7" s="5">
        <f>data!Q100</f>
        <v>40882</v>
      </c>
      <c r="B7">
        <f>VLOOKUP(A7,data!$A$4:$G$1442,7,0)</f>
        <v>24.44</v>
      </c>
      <c r="C7">
        <f>VLOOKUP(A7,data!$I$4:$O$1521,7,0)</f>
        <v>382.82</v>
      </c>
      <c r="D7">
        <f>VLOOKUP(A7,data!$Q$4:$W$1083,7,0)</f>
        <v>120.77</v>
      </c>
      <c r="F7" s="5">
        <f t="shared" si="1"/>
        <v>40882</v>
      </c>
      <c r="G7">
        <f t="shared" si="3"/>
        <v>1.8757815756565356E-2</v>
      </c>
      <c r="H7">
        <f t="shared" si="4"/>
        <v>1.0079155672823201E-2</v>
      </c>
      <c r="I7">
        <f t="shared" si="5"/>
        <v>9.6137769603744476E-3</v>
      </c>
    </row>
    <row r="8" spans="1:9" x14ac:dyDescent="0.3">
      <c r="A8" s="5">
        <f>data!Q101</f>
        <v>40875</v>
      </c>
      <c r="B8">
        <f>VLOOKUP(A8,data!$A$4:$G$1442,7,0)</f>
        <v>23.99</v>
      </c>
      <c r="C8">
        <f>VLOOKUP(A8,data!$I$4:$O$1521,7,0)</f>
        <v>379</v>
      </c>
      <c r="D8">
        <f>VLOOKUP(A8,data!$Q$4:$W$1083,7,0)</f>
        <v>119.62</v>
      </c>
      <c r="F8" s="5">
        <f t="shared" si="1"/>
        <v>40875</v>
      </c>
      <c r="G8">
        <f t="shared" si="3"/>
        <v>3.8078753786239684E-2</v>
      </c>
      <c r="H8">
        <f t="shared" si="4"/>
        <v>7.1862892050114618E-2</v>
      </c>
      <c r="I8">
        <f t="shared" si="5"/>
        <v>7.3210120222501451E-2</v>
      </c>
    </row>
    <row r="9" spans="1:9" x14ac:dyDescent="0.3">
      <c r="A9" s="5">
        <f>data!Q102</f>
        <v>40868</v>
      </c>
      <c r="B9">
        <f>VLOOKUP(A9,data!$A$4:$G$1442,7,0)</f>
        <v>23.11</v>
      </c>
      <c r="C9">
        <f>VLOOKUP(A9,data!$I$4:$O$1521,7,0)</f>
        <v>353.59</v>
      </c>
      <c r="D9">
        <f>VLOOKUP(A9,data!$Q$4:$W$1083,7,0)</f>
        <v>111.46</v>
      </c>
      <c r="F9" s="5">
        <f t="shared" si="1"/>
        <v>40868</v>
      </c>
      <c r="G9">
        <f t="shared" si="3"/>
        <v>-3.9484621778886092E-2</v>
      </c>
      <c r="H9">
        <f t="shared" si="4"/>
        <v>-3.0330453859865634E-2</v>
      </c>
      <c r="I9">
        <f t="shared" si="5"/>
        <v>-4.6290750406434593E-2</v>
      </c>
    </row>
    <row r="10" spans="1:9" x14ac:dyDescent="0.3">
      <c r="A10" s="5">
        <f>data!Q103</f>
        <v>40861</v>
      </c>
      <c r="B10">
        <f>VLOOKUP(A10,data!$A$4:$G$1442,7,0)</f>
        <v>24.06</v>
      </c>
      <c r="C10">
        <f>VLOOKUP(A10,data!$I$4:$O$1521,7,0)</f>
        <v>364.65</v>
      </c>
      <c r="D10">
        <f>VLOOKUP(A10,data!$Q$4:$W$1083,7,0)</f>
        <v>116.87</v>
      </c>
      <c r="F10" s="5">
        <f t="shared" si="1"/>
        <v>40861</v>
      </c>
      <c r="G10">
        <f t="shared" si="3"/>
        <v>-5.2755905511811023E-2</v>
      </c>
      <c r="H10">
        <f t="shared" si="4"/>
        <v>-2.5156392022670226E-2</v>
      </c>
      <c r="I10">
        <f t="shared" si="5"/>
        <v>-3.6918005768438317E-2</v>
      </c>
    </row>
    <row r="11" spans="1:9" x14ac:dyDescent="0.3">
      <c r="A11" s="5">
        <f>data!Q104</f>
        <v>40854</v>
      </c>
      <c r="B11">
        <f>VLOOKUP(A11,data!$A$4:$G$1442,7,0)</f>
        <v>25.4</v>
      </c>
      <c r="C11">
        <f>VLOOKUP(A11,data!$I$4:$O$1521,7,0)</f>
        <v>374.06</v>
      </c>
      <c r="D11">
        <f>VLOOKUP(A11,data!$Q$4:$W$1083,7,0)</f>
        <v>121.35</v>
      </c>
      <c r="F11" s="5">
        <f t="shared" si="1"/>
        <v>40854</v>
      </c>
      <c r="G11">
        <f t="shared" si="3"/>
        <v>2.5020177562550341E-2</v>
      </c>
      <c r="H11">
        <f t="shared" si="4"/>
        <v>-3.9023763648041096E-2</v>
      </c>
      <c r="I11">
        <f t="shared" si="5"/>
        <v>9.3994343703210411E-3</v>
      </c>
    </row>
    <row r="12" spans="1:9" x14ac:dyDescent="0.3">
      <c r="A12" s="5">
        <f>data!Q105</f>
        <v>40847</v>
      </c>
      <c r="B12">
        <f>VLOOKUP(A12,data!$A$4:$G$1442,7,0)</f>
        <v>24.78</v>
      </c>
      <c r="C12">
        <f>VLOOKUP(A12,data!$I$4:$O$1521,7,0)</f>
        <v>389.25</v>
      </c>
      <c r="D12">
        <f>VLOOKUP(A12,data!$Q$4:$W$1083,7,0)</f>
        <v>120.22</v>
      </c>
      <c r="F12" s="5">
        <f t="shared" si="1"/>
        <v>40847</v>
      </c>
      <c r="G12">
        <f t="shared" si="3"/>
        <v>-2.7090694935217815E-2</v>
      </c>
      <c r="H12">
        <f t="shared" si="4"/>
        <v>-1.165447897623394E-2</v>
      </c>
      <c r="I12">
        <f t="shared" si="5"/>
        <v>-2.4267510753997201E-2</v>
      </c>
    </row>
    <row r="13" spans="1:9" x14ac:dyDescent="0.3">
      <c r="A13" s="5">
        <f>data!Q106</f>
        <v>40840</v>
      </c>
      <c r="B13">
        <f>VLOOKUP(A13,data!$A$4:$G$1442,7,0)</f>
        <v>25.47</v>
      </c>
      <c r="C13">
        <f>VLOOKUP(A13,data!$I$4:$O$1521,7,0)</f>
        <v>393.84</v>
      </c>
      <c r="D13">
        <f>VLOOKUP(A13,data!$Q$4:$W$1083,7,0)</f>
        <v>123.21</v>
      </c>
      <c r="F13" s="5">
        <f t="shared" si="1"/>
        <v>40840</v>
      </c>
      <c r="G13">
        <f t="shared" si="3"/>
        <v>-6.6302652106084905E-3</v>
      </c>
      <c r="H13">
        <f t="shared" si="4"/>
        <v>3.0751917087597166E-2</v>
      </c>
      <c r="I13">
        <f t="shared" si="5"/>
        <v>3.7383177570093441E-2</v>
      </c>
    </row>
    <row r="14" spans="1:9" x14ac:dyDescent="0.3">
      <c r="A14" s="5">
        <f>data!Q107</f>
        <v>40833</v>
      </c>
      <c r="B14">
        <f>VLOOKUP(A14,data!$A$4:$G$1442,7,0)</f>
        <v>25.64</v>
      </c>
      <c r="C14">
        <f>VLOOKUP(A14,data!$I$4:$O$1521,7,0)</f>
        <v>382.09</v>
      </c>
      <c r="D14">
        <f>VLOOKUP(A14,data!$Q$4:$W$1083,7,0)</f>
        <v>118.77</v>
      </c>
      <c r="F14" s="5">
        <f t="shared" si="1"/>
        <v>40833</v>
      </c>
      <c r="G14">
        <f t="shared" si="3"/>
        <v>-3.8850038850038026E-3</v>
      </c>
      <c r="H14">
        <f t="shared" si="4"/>
        <v>-6.9026850543345938E-2</v>
      </c>
      <c r="I14">
        <f t="shared" si="5"/>
        <v>1.1411053393510935E-2</v>
      </c>
    </row>
    <row r="15" spans="1:9" x14ac:dyDescent="0.3">
      <c r="A15" s="5">
        <f>data!Q108</f>
        <v>40826</v>
      </c>
      <c r="B15">
        <f>VLOOKUP(A15,data!$A$4:$G$1442,7,0)</f>
        <v>25.74</v>
      </c>
      <c r="C15">
        <f>VLOOKUP(A15,data!$I$4:$O$1521,7,0)</f>
        <v>410.42</v>
      </c>
      <c r="D15">
        <f>VLOOKUP(A15,data!$Q$4:$W$1083,7,0)</f>
        <v>117.43</v>
      </c>
      <c r="F15" s="5">
        <f t="shared" si="1"/>
        <v>40826</v>
      </c>
      <c r="G15">
        <f t="shared" si="3"/>
        <v>3.8740920096852191E-2</v>
      </c>
      <c r="H15">
        <f t="shared" si="4"/>
        <v>0.14116502154872804</v>
      </c>
      <c r="I15">
        <f t="shared" si="5"/>
        <v>5.9263936496482116E-2</v>
      </c>
    </row>
    <row r="16" spans="1:9" x14ac:dyDescent="0.3">
      <c r="A16" s="5">
        <f>data!Q109</f>
        <v>40819</v>
      </c>
      <c r="B16">
        <f>VLOOKUP(A16,data!$A$4:$G$1442,7,0)</f>
        <v>24.78</v>
      </c>
      <c r="C16">
        <f>VLOOKUP(A16,data!$I$4:$O$1521,7,0)</f>
        <v>359.65</v>
      </c>
      <c r="D16">
        <f>VLOOKUP(A16,data!$Q$4:$W$1083,7,0)</f>
        <v>110.86</v>
      </c>
      <c r="F16" s="5">
        <f t="shared" si="1"/>
        <v>40819</v>
      </c>
      <c r="G16">
        <f t="shared" si="3"/>
        <v>5.4468085106383027E-2</v>
      </c>
      <c r="H16">
        <f t="shared" si="4"/>
        <v>-3.0200889847647419E-2</v>
      </c>
      <c r="I16">
        <f t="shared" si="5"/>
        <v>2.2599391200073822E-2</v>
      </c>
    </row>
    <row r="17" spans="1:9" x14ac:dyDescent="0.3">
      <c r="A17" s="5">
        <f>data!Q110</f>
        <v>40812</v>
      </c>
      <c r="B17">
        <f>VLOOKUP(A17,data!$A$4:$G$1442,7,0)</f>
        <v>23.5</v>
      </c>
      <c r="C17">
        <f>VLOOKUP(A17,data!$I$4:$O$1521,7,0)</f>
        <v>370.85</v>
      </c>
      <c r="D17">
        <f>VLOOKUP(A17,data!$Q$4:$W$1083,7,0)</f>
        <v>108.41</v>
      </c>
      <c r="F17" s="5">
        <f t="shared" si="1"/>
        <v>40812</v>
      </c>
      <c r="G17">
        <f t="shared" si="3"/>
        <v>-6.7624683009298451E-3</v>
      </c>
      <c r="H17">
        <f t="shared" si="4"/>
        <v>-5.6841302136317308E-2</v>
      </c>
      <c r="I17">
        <f t="shared" si="5"/>
        <v>-3.401360544217729E-3</v>
      </c>
    </row>
    <row r="18" spans="1:9" x14ac:dyDescent="0.3">
      <c r="A18" s="5">
        <f>data!Q111</f>
        <v>40805</v>
      </c>
      <c r="B18">
        <f>VLOOKUP(A18,data!$A$4:$G$1442,7,0)</f>
        <v>23.66</v>
      </c>
      <c r="C18">
        <f>VLOOKUP(A18,data!$I$4:$O$1521,7,0)</f>
        <v>393.2</v>
      </c>
      <c r="D18">
        <f>VLOOKUP(A18,data!$Q$4:$W$1083,7,0)</f>
        <v>108.78</v>
      </c>
      <c r="F18" s="5">
        <f t="shared" si="1"/>
        <v>40805</v>
      </c>
      <c r="G18">
        <f t="shared" si="3"/>
        <v>-7.578125000000005E-2</v>
      </c>
      <c r="H18">
        <f t="shared" si="4"/>
        <v>9.4734409899617407E-3</v>
      </c>
      <c r="I18">
        <f t="shared" si="5"/>
        <v>-6.5624463150661408E-2</v>
      </c>
    </row>
    <row r="19" spans="1:9" x14ac:dyDescent="0.3">
      <c r="A19" s="5">
        <f>data!Q112</f>
        <v>40798</v>
      </c>
      <c r="B19">
        <f>VLOOKUP(A19,data!$A$4:$G$1442,7,0)</f>
        <v>25.6</v>
      </c>
      <c r="C19">
        <f>VLOOKUP(A19,data!$I$4:$O$1521,7,0)</f>
        <v>389.51</v>
      </c>
      <c r="D19">
        <f>VLOOKUP(A19,data!$Q$4:$W$1083,7,0)</f>
        <v>116.42</v>
      </c>
      <c r="F19" s="5">
        <f t="shared" si="1"/>
        <v>40798</v>
      </c>
      <c r="G19">
        <f t="shared" si="3"/>
        <v>5.3497942386831303E-2</v>
      </c>
      <c r="H19">
        <f t="shared" si="4"/>
        <v>6.0988232730442321E-2</v>
      </c>
      <c r="I19">
        <f t="shared" si="5"/>
        <v>5.3670015386007845E-2</v>
      </c>
    </row>
    <row r="20" spans="1:9" x14ac:dyDescent="0.3">
      <c r="A20" s="5">
        <f>data!Q113</f>
        <v>40792</v>
      </c>
      <c r="B20">
        <f>VLOOKUP(A20,data!$A$4:$G$1442,7,0)</f>
        <v>24.3</v>
      </c>
      <c r="C20">
        <f>VLOOKUP(A20,data!$I$4:$O$1521,7,0)</f>
        <v>367.12</v>
      </c>
      <c r="D20">
        <f>VLOOKUP(A20,data!$Q$4:$W$1083,7,0)</f>
        <v>110.49</v>
      </c>
      <c r="F20" s="5">
        <f t="shared" si="1"/>
        <v>40792</v>
      </c>
      <c r="G20">
        <f t="shared" si="3"/>
        <v>-2.0533880903491051E-3</v>
      </c>
      <c r="H20">
        <f t="shared" si="4"/>
        <v>9.181373357523866E-3</v>
      </c>
      <c r="I20">
        <f t="shared" si="5"/>
        <v>-1.6380308021009555E-2</v>
      </c>
    </row>
    <row r="21" spans="1:9" x14ac:dyDescent="0.3">
      <c r="A21" s="5">
        <f>data!Q114</f>
        <v>40784</v>
      </c>
      <c r="B21">
        <f>VLOOKUP(A21,data!$A$4:$G$1442,7,0)</f>
        <v>24.35</v>
      </c>
      <c r="C21">
        <f>VLOOKUP(A21,data!$I$4:$O$1521,7,0)</f>
        <v>363.78</v>
      </c>
      <c r="D21">
        <f>VLOOKUP(A21,data!$Q$4:$W$1083,7,0)</f>
        <v>112.33</v>
      </c>
      <c r="F21" s="5">
        <f t="shared" si="1"/>
        <v>40784</v>
      </c>
      <c r="G21">
        <f t="shared" si="3"/>
        <v>2.1392617449664496E-2</v>
      </c>
      <c r="H21">
        <f t="shared" si="4"/>
        <v>-2.4849215922798654E-2</v>
      </c>
      <c r="I21">
        <f t="shared" si="5"/>
        <v>-9.7829953753112266E-4</v>
      </c>
    </row>
    <row r="22" spans="1:9" x14ac:dyDescent="0.3">
      <c r="A22" s="5">
        <f>data!Q115</f>
        <v>40777</v>
      </c>
      <c r="B22">
        <f>VLOOKUP(A22,data!$A$4:$G$1442,7,0)</f>
        <v>23.84</v>
      </c>
      <c r="C22">
        <f>VLOOKUP(A22,data!$I$4:$O$1521,7,0)</f>
        <v>373.05</v>
      </c>
      <c r="D22">
        <f>VLOOKUP(A22,data!$Q$4:$W$1083,7,0)</f>
        <v>112.44</v>
      </c>
      <c r="F22" s="5">
        <f t="shared" si="1"/>
        <v>40777</v>
      </c>
      <c r="G22">
        <f t="shared" si="3"/>
        <v>5.0220264317180643E-2</v>
      </c>
      <c r="H22">
        <f t="shared" si="4"/>
        <v>7.7369606653959519E-2</v>
      </c>
      <c r="I22">
        <f t="shared" si="5"/>
        <v>4.7317436661698943E-2</v>
      </c>
    </row>
    <row r="23" spans="1:9" x14ac:dyDescent="0.3">
      <c r="A23" s="5">
        <f>data!Q116</f>
        <v>40770</v>
      </c>
      <c r="B23">
        <f>VLOOKUP(A23,data!$A$4:$G$1442,7,0)</f>
        <v>22.7</v>
      </c>
      <c r="C23">
        <f>VLOOKUP(A23,data!$I$4:$O$1521,7,0)</f>
        <v>346.26</v>
      </c>
      <c r="D23">
        <f>VLOOKUP(A23,data!$Q$4:$W$1083,7,0)</f>
        <v>107.36</v>
      </c>
      <c r="F23" s="5">
        <f t="shared" si="1"/>
        <v>40770</v>
      </c>
      <c r="G23">
        <f t="shared" si="3"/>
        <v>-3.6093418259023416E-2</v>
      </c>
      <c r="H23">
        <f t="shared" si="4"/>
        <v>-5.5585860789875617E-2</v>
      </c>
      <c r="I23">
        <f t="shared" si="5"/>
        <v>-4.6451727506883415E-2</v>
      </c>
    </row>
    <row r="24" spans="1:9" x14ac:dyDescent="0.3">
      <c r="A24" s="5">
        <f>data!Q117</f>
        <v>40763</v>
      </c>
      <c r="B24">
        <f>VLOOKUP(A24,data!$A$4:$G$1442,7,0)</f>
        <v>23.55</v>
      </c>
      <c r="C24">
        <f>VLOOKUP(A24,data!$I$4:$O$1521,7,0)</f>
        <v>366.64</v>
      </c>
      <c r="D24">
        <f>VLOOKUP(A24,data!$Q$4:$W$1083,7,0)</f>
        <v>112.59</v>
      </c>
      <c r="F24" s="5">
        <f t="shared" si="1"/>
        <v>40763</v>
      </c>
      <c r="G24">
        <f t="shared" si="3"/>
        <v>-2.2415940224159367E-2</v>
      </c>
      <c r="H24">
        <f t="shared" si="4"/>
        <v>8.9990918347689179E-3</v>
      </c>
      <c r="I24">
        <f t="shared" si="5"/>
        <v>-1.6251638269986889E-2</v>
      </c>
    </row>
    <row r="25" spans="1:9" x14ac:dyDescent="0.3">
      <c r="A25" s="5">
        <f>data!Q118</f>
        <v>40756</v>
      </c>
      <c r="B25">
        <f>VLOOKUP(A25,data!$A$4:$G$1442,7,0)</f>
        <v>24.09</v>
      </c>
      <c r="C25">
        <f>VLOOKUP(A25,data!$I$4:$O$1521,7,0)</f>
        <v>363.37</v>
      </c>
      <c r="D25">
        <f>VLOOKUP(A25,data!$Q$4:$W$1083,7,0)</f>
        <v>114.45</v>
      </c>
      <c r="F25" s="5">
        <f t="shared" si="1"/>
        <v>40756</v>
      </c>
      <c r="G25">
        <f t="shared" si="3"/>
        <v>-6.2645914396887145E-2</v>
      </c>
      <c r="H25">
        <f t="shared" si="4"/>
        <v>-4.3158837160311742E-2</v>
      </c>
      <c r="I25">
        <f t="shared" si="5"/>
        <v>-7.1550255536626861E-2</v>
      </c>
    </row>
    <row r="26" spans="1:9" x14ac:dyDescent="0.3">
      <c r="A26" s="5">
        <f>data!Q119</f>
        <v>40749</v>
      </c>
      <c r="B26">
        <f>VLOOKUP(A26,data!$A$4:$G$1442,7,0)</f>
        <v>25.7</v>
      </c>
      <c r="C26">
        <f>VLOOKUP(A26,data!$I$4:$O$1521,7,0)</f>
        <v>379.76</v>
      </c>
      <c r="D26">
        <f>VLOOKUP(A26,data!$Q$4:$W$1083,7,0)</f>
        <v>123.27</v>
      </c>
      <c r="F26" s="5">
        <f t="shared" si="1"/>
        <v>40749</v>
      </c>
      <c r="G26">
        <f t="shared" si="3"/>
        <v>-4.6475600309837722E-3</v>
      </c>
      <c r="H26">
        <f t="shared" si="4"/>
        <v>-7.1893545266790409E-3</v>
      </c>
      <c r="I26">
        <f t="shared" si="5"/>
        <v>-3.898027598035405E-2</v>
      </c>
    </row>
    <row r="27" spans="1:9" x14ac:dyDescent="0.3">
      <c r="A27" s="5">
        <f>data!Q120</f>
        <v>40742</v>
      </c>
      <c r="B27">
        <f>VLOOKUP(A27,data!$A$4:$G$1442,7,0)</f>
        <v>25.82</v>
      </c>
      <c r="C27">
        <f>VLOOKUP(A27,data!$I$4:$O$1521,7,0)</f>
        <v>382.51</v>
      </c>
      <c r="D27">
        <f>VLOOKUP(A27,data!$Q$4:$W$1083,7,0)</f>
        <v>128.27000000000001</v>
      </c>
      <c r="F27" s="5">
        <f t="shared" si="1"/>
        <v>40742</v>
      </c>
      <c r="G27">
        <f t="shared" si="3"/>
        <v>2.786624203821653E-2</v>
      </c>
      <c r="H27">
        <f t="shared" si="4"/>
        <v>7.7796562411947073E-2</v>
      </c>
      <c r="I27">
        <f t="shared" si="5"/>
        <v>2.190885914595295E-2</v>
      </c>
    </row>
    <row r="28" spans="1:9" x14ac:dyDescent="0.3">
      <c r="A28" s="5">
        <f>data!Q121</f>
        <v>40735</v>
      </c>
      <c r="B28">
        <f>VLOOKUP(A28,data!$A$4:$G$1442,7,0)</f>
        <v>25.12</v>
      </c>
      <c r="C28">
        <f>VLOOKUP(A28,data!$I$4:$O$1521,7,0)</f>
        <v>354.9</v>
      </c>
      <c r="D28">
        <f>VLOOKUP(A28,data!$Q$4:$W$1083,7,0)</f>
        <v>125.52</v>
      </c>
      <c r="F28" s="5">
        <f t="shared" si="1"/>
        <v>40735</v>
      </c>
      <c r="G28">
        <f t="shared" si="3"/>
        <v>-5.1485148514851089E-3</v>
      </c>
      <c r="H28">
        <f t="shared" si="4"/>
        <v>1.4463754859364289E-2</v>
      </c>
      <c r="I28">
        <f t="shared" si="5"/>
        <v>-2.0140515222482423E-2</v>
      </c>
    </row>
    <row r="29" spans="1:9" x14ac:dyDescent="0.3">
      <c r="A29" s="5">
        <f>data!Q122</f>
        <v>40729</v>
      </c>
      <c r="B29">
        <f>VLOOKUP(A29,data!$A$4:$G$1442,7,0)</f>
        <v>25.25</v>
      </c>
      <c r="C29">
        <f>VLOOKUP(A29,data!$I$4:$O$1521,7,0)</f>
        <v>349.84</v>
      </c>
      <c r="D29">
        <f>VLOOKUP(A29,data!$Q$4:$W$1083,7,0)</f>
        <v>128.1</v>
      </c>
      <c r="F29" s="5">
        <f t="shared" si="1"/>
        <v>40729</v>
      </c>
      <c r="G29">
        <f t="shared" si="3"/>
        <v>3.4412126177795981E-2</v>
      </c>
      <c r="H29">
        <f t="shared" si="4"/>
        <v>4.7927150730889052E-2</v>
      </c>
      <c r="I29">
        <f t="shared" si="5"/>
        <v>3.6038859291757579E-3</v>
      </c>
    </row>
    <row r="30" spans="1:9" x14ac:dyDescent="0.3">
      <c r="A30" s="5">
        <f>data!Q123</f>
        <v>40721</v>
      </c>
      <c r="B30">
        <f>VLOOKUP(A30,data!$A$4:$G$1442,7,0)</f>
        <v>24.41</v>
      </c>
      <c r="C30">
        <f>VLOOKUP(A30,data!$I$4:$O$1521,7,0)</f>
        <v>333.84</v>
      </c>
      <c r="D30">
        <f>VLOOKUP(A30,data!$Q$4:$W$1083,7,0)</f>
        <v>127.64</v>
      </c>
      <c r="F30" s="5">
        <f t="shared" si="1"/>
        <v>40721</v>
      </c>
      <c r="G30">
        <f t="shared" si="3"/>
        <v>7.1083808688021111E-2</v>
      </c>
      <c r="H30">
        <f t="shared" si="4"/>
        <v>5.1828980119096348E-2</v>
      </c>
      <c r="I30">
        <f t="shared" si="5"/>
        <v>5.6010589889964386E-2</v>
      </c>
    </row>
    <row r="31" spans="1:9" x14ac:dyDescent="0.3">
      <c r="A31" s="5">
        <f>data!Q124</f>
        <v>40714</v>
      </c>
      <c r="B31">
        <f>VLOOKUP(A31,data!$A$4:$G$1442,7,0)</f>
        <v>22.79</v>
      </c>
      <c r="C31">
        <f>VLOOKUP(A31,data!$I$4:$O$1521,7,0)</f>
        <v>317.39</v>
      </c>
      <c r="D31">
        <f>VLOOKUP(A31,data!$Q$4:$W$1083,7,0)</f>
        <v>120.87</v>
      </c>
      <c r="F31" s="5">
        <f t="shared" si="1"/>
        <v>40714</v>
      </c>
      <c r="G31">
        <f t="shared" si="3"/>
        <v>1.3181019332160625E-3</v>
      </c>
      <c r="H31">
        <f t="shared" si="4"/>
        <v>1.9006645904902426E-2</v>
      </c>
      <c r="I31">
        <f t="shared" si="5"/>
        <v>-1.8992568125515258E-3</v>
      </c>
    </row>
    <row r="32" spans="1:9" x14ac:dyDescent="0.3">
      <c r="A32" s="5">
        <f>data!Q125</f>
        <v>40707</v>
      </c>
      <c r="B32">
        <f>VLOOKUP(A32,data!$A$4:$G$1442,7,0)</f>
        <v>22.76</v>
      </c>
      <c r="C32">
        <f>VLOOKUP(A32,data!$I$4:$O$1521,7,0)</f>
        <v>311.47000000000003</v>
      </c>
      <c r="D32">
        <f>VLOOKUP(A32,data!$Q$4:$W$1083,7,0)</f>
        <v>121.1</v>
      </c>
      <c r="F32" s="5">
        <f t="shared" si="1"/>
        <v>40707</v>
      </c>
      <c r="G32">
        <f t="shared" si="3"/>
        <v>2.338129496402892E-2</v>
      </c>
      <c r="H32">
        <f t="shared" si="4"/>
        <v>-1.7320797576981174E-2</v>
      </c>
      <c r="I32">
        <f t="shared" si="5"/>
        <v>6.6104776070069655E-4</v>
      </c>
    </row>
    <row r="33" spans="1:9" x14ac:dyDescent="0.3">
      <c r="A33" s="5">
        <f>data!Q126</f>
        <v>40700</v>
      </c>
      <c r="B33">
        <f>VLOOKUP(A33,data!$A$4:$G$1442,7,0)</f>
        <v>22.24</v>
      </c>
      <c r="C33">
        <f>VLOOKUP(A33,data!$I$4:$O$1521,7,0)</f>
        <v>316.95999999999998</v>
      </c>
      <c r="D33">
        <f>VLOOKUP(A33,data!$Q$4:$W$1083,7,0)</f>
        <v>121.02</v>
      </c>
      <c r="F33" s="5">
        <f t="shared" si="1"/>
        <v>40700</v>
      </c>
      <c r="G33">
        <f t="shared" si="3"/>
        <v>-8.4707980383415642E-3</v>
      </c>
      <c r="H33">
        <f t="shared" si="4"/>
        <v>-5.1046375857010308E-2</v>
      </c>
      <c r="I33">
        <f t="shared" si="5"/>
        <v>-2.1665319320937806E-2</v>
      </c>
    </row>
    <row r="34" spans="1:9" x14ac:dyDescent="0.3">
      <c r="A34" s="5">
        <f>data!Q127</f>
        <v>40694</v>
      </c>
      <c r="B34">
        <f>VLOOKUP(A34,data!$A$4:$G$1442,7,0)</f>
        <v>22.43</v>
      </c>
      <c r="C34">
        <f>VLOOKUP(A34,data!$I$4:$O$1521,7,0)</f>
        <v>334.01</v>
      </c>
      <c r="D34">
        <f>VLOOKUP(A34,data!$Q$4:$W$1083,7,0)</f>
        <v>123.7</v>
      </c>
      <c r="F34" s="5">
        <f t="shared" si="1"/>
        <v>40694</v>
      </c>
      <c r="G34">
        <f t="shared" si="3"/>
        <v>-3.4438226431338814E-2</v>
      </c>
      <c r="H34">
        <f t="shared" si="4"/>
        <v>1.785768703336893E-2</v>
      </c>
      <c r="I34">
        <f t="shared" si="5"/>
        <v>-2.3138276869620094E-2</v>
      </c>
    </row>
    <row r="35" spans="1:9" x14ac:dyDescent="0.3">
      <c r="A35" s="5">
        <f>data!Q128</f>
        <v>40686</v>
      </c>
      <c r="B35">
        <f>VLOOKUP(A35,data!$A$4:$G$1442,7,0)</f>
        <v>23.23</v>
      </c>
      <c r="C35">
        <f>VLOOKUP(A35,data!$I$4:$O$1521,7,0)</f>
        <v>328.15</v>
      </c>
      <c r="D35">
        <f>VLOOKUP(A35,data!$Q$4:$W$1083,7,0)</f>
        <v>126.63</v>
      </c>
      <c r="F35" s="5">
        <f t="shared" si="1"/>
        <v>40686</v>
      </c>
      <c r="G35">
        <f t="shared" si="3"/>
        <v>1.1319111885067549E-2</v>
      </c>
      <c r="H35">
        <f t="shared" si="4"/>
        <v>6.5333415127906127E-3</v>
      </c>
      <c r="I35">
        <f t="shared" si="5"/>
        <v>-7.1022727272729964E-4</v>
      </c>
    </row>
    <row r="36" spans="1:9" x14ac:dyDescent="0.3">
      <c r="A36" s="5">
        <f>data!Q129</f>
        <v>40679</v>
      </c>
      <c r="B36">
        <f>VLOOKUP(A36,data!$A$4:$G$1442,7,0)</f>
        <v>22.97</v>
      </c>
      <c r="C36">
        <f>VLOOKUP(A36,data!$I$4:$O$1521,7,0)</f>
        <v>326.02</v>
      </c>
      <c r="D36">
        <f>VLOOKUP(A36,data!$Q$4:$W$1083,7,0)</f>
        <v>126.72</v>
      </c>
      <c r="F36" s="5">
        <f t="shared" si="1"/>
        <v>40679</v>
      </c>
      <c r="G36">
        <f t="shared" si="3"/>
        <v>-1.5430775825117852E-2</v>
      </c>
      <c r="H36">
        <f t="shared" si="4"/>
        <v>-1.5491469122754026E-2</v>
      </c>
      <c r="I36">
        <f t="shared" si="5"/>
        <v>-3.2250452292928232E-3</v>
      </c>
    </row>
    <row r="37" spans="1:9" x14ac:dyDescent="0.3">
      <c r="A37" s="5">
        <f>data!Q130</f>
        <v>40672</v>
      </c>
      <c r="B37">
        <f>VLOOKUP(A37,data!$A$4:$G$1442,7,0)</f>
        <v>23.33</v>
      </c>
      <c r="C37">
        <f>VLOOKUP(A37,data!$I$4:$O$1521,7,0)</f>
        <v>331.15</v>
      </c>
      <c r="D37">
        <f>VLOOKUP(A37,data!$Q$4:$W$1083,7,0)</f>
        <v>127.13</v>
      </c>
      <c r="F37" s="5">
        <f t="shared" si="1"/>
        <v>40672</v>
      </c>
      <c r="G37">
        <f t="shared" si="3"/>
        <v>-3.2351721277478269E-2</v>
      </c>
      <c r="H37">
        <f t="shared" si="4"/>
        <v>-1.7796233130654013E-2</v>
      </c>
      <c r="I37">
        <f t="shared" si="5"/>
        <v>-1.1785040854808743E-3</v>
      </c>
    </row>
    <row r="38" spans="1:9" x14ac:dyDescent="0.3">
      <c r="A38" s="5">
        <f>data!Q131</f>
        <v>40665</v>
      </c>
      <c r="B38">
        <f>VLOOKUP(A38,data!$A$4:$G$1442,7,0)</f>
        <v>24.11</v>
      </c>
      <c r="C38">
        <f>VLOOKUP(A38,data!$I$4:$O$1521,7,0)</f>
        <v>337.15</v>
      </c>
      <c r="D38">
        <f>VLOOKUP(A38,data!$Q$4:$W$1083,7,0)</f>
        <v>127.28</v>
      </c>
      <c r="F38" s="5">
        <f t="shared" si="1"/>
        <v>40665</v>
      </c>
      <c r="G38">
        <f t="shared" si="3"/>
        <v>-2.0695364238410888E-3</v>
      </c>
      <c r="H38">
        <f t="shared" si="4"/>
        <v>-9.8966286855397771E-3</v>
      </c>
      <c r="I38">
        <f t="shared" si="5"/>
        <v>-1.6383307573415801E-2</v>
      </c>
    </row>
    <row r="39" spans="1:9" x14ac:dyDescent="0.3">
      <c r="A39" s="5">
        <f>data!Q132</f>
        <v>40658</v>
      </c>
      <c r="B39">
        <f>VLOOKUP(A39,data!$A$4:$G$1442,7,0)</f>
        <v>24.16</v>
      </c>
      <c r="C39">
        <f>VLOOKUP(A39,data!$I$4:$O$1521,7,0)</f>
        <v>340.52</v>
      </c>
      <c r="D39">
        <f>VLOOKUP(A39,data!$Q$4:$W$1083,7,0)</f>
        <v>129.4</v>
      </c>
      <c r="F39" s="5">
        <f t="shared" si="1"/>
        <v>40658</v>
      </c>
      <c r="G39">
        <f t="shared" si="3"/>
        <v>1.5979814970563454E-2</v>
      </c>
      <c r="H39">
        <f t="shared" si="4"/>
        <v>-1.6125721992553182E-3</v>
      </c>
      <c r="I39">
        <f t="shared" si="5"/>
        <v>1.9861286254728959E-2</v>
      </c>
    </row>
    <row r="40" spans="1:9" x14ac:dyDescent="0.3">
      <c r="A40" s="5">
        <f>data!Q133</f>
        <v>40651</v>
      </c>
      <c r="B40">
        <f>VLOOKUP(A40,data!$A$4:$G$1442,7,0)</f>
        <v>23.78</v>
      </c>
      <c r="C40">
        <f>VLOOKUP(A40,data!$I$4:$O$1521,7,0)</f>
        <v>341.07</v>
      </c>
      <c r="D40">
        <f>VLOOKUP(A40,data!$Q$4:$W$1083,7,0)</f>
        <v>126.88</v>
      </c>
      <c r="F40" s="5">
        <f t="shared" ref="F40:F103" si="6">A40</f>
        <v>40651</v>
      </c>
      <c r="G40">
        <f t="shared" si="3"/>
        <v>5.9221658206430015E-3</v>
      </c>
      <c r="H40">
        <f t="shared" si="4"/>
        <v>7.0964298050051694E-2</v>
      </c>
      <c r="I40">
        <f t="shared" si="5"/>
        <v>1.3175756607841503E-2</v>
      </c>
    </row>
    <row r="41" spans="1:9" x14ac:dyDescent="0.3">
      <c r="A41" s="5">
        <f>data!Q134</f>
        <v>40644</v>
      </c>
      <c r="B41">
        <f>VLOOKUP(A41,data!$A$4:$G$1442,7,0)</f>
        <v>23.64</v>
      </c>
      <c r="C41">
        <f>VLOOKUP(A41,data!$I$4:$O$1521,7,0)</f>
        <v>318.47000000000003</v>
      </c>
      <c r="D41">
        <f>VLOOKUP(A41,data!$Q$4:$W$1083,7,0)</f>
        <v>125.23</v>
      </c>
      <c r="F41" s="5">
        <f t="shared" si="6"/>
        <v>40644</v>
      </c>
      <c r="G41">
        <f t="shared" si="3"/>
        <v>-2.7160493827160497E-2</v>
      </c>
      <c r="H41">
        <f t="shared" si="4"/>
        <v>-2.2678450868471079E-2</v>
      </c>
      <c r="I41">
        <f t="shared" si="5"/>
        <v>-6.1899849218316092E-3</v>
      </c>
    </row>
    <row r="42" spans="1:9" x14ac:dyDescent="0.3">
      <c r="A42" s="5">
        <f>data!Q135</f>
        <v>40637</v>
      </c>
      <c r="B42">
        <f>VLOOKUP(A42,data!$A$4:$G$1442,7,0)</f>
        <v>24.3</v>
      </c>
      <c r="C42">
        <f>VLOOKUP(A42,data!$I$4:$O$1521,7,0)</f>
        <v>325.86</v>
      </c>
      <c r="D42">
        <f>VLOOKUP(A42,data!$Q$4:$W$1083,7,0)</f>
        <v>126.01</v>
      </c>
      <c r="F42" s="5">
        <f t="shared" si="6"/>
        <v>40637</v>
      </c>
      <c r="G42">
        <f t="shared" si="3"/>
        <v>2.3157894736842134E-2</v>
      </c>
      <c r="H42">
        <f t="shared" si="4"/>
        <v>-2.7573858549686685E-2</v>
      </c>
      <c r="I42">
        <f t="shared" si="5"/>
        <v>-2.1381057966423506E-3</v>
      </c>
    </row>
    <row r="43" spans="1:9" x14ac:dyDescent="0.3">
      <c r="A43" s="5">
        <f>data!Q136</f>
        <v>40630</v>
      </c>
      <c r="B43">
        <f>VLOOKUP(A43,data!$A$4:$G$1442,7,0)</f>
        <v>23.75</v>
      </c>
      <c r="C43">
        <f>VLOOKUP(A43,data!$I$4:$O$1521,7,0)</f>
        <v>335.1</v>
      </c>
      <c r="D43">
        <f>VLOOKUP(A43,data!$Q$4:$W$1083,7,0)</f>
        <v>126.28</v>
      </c>
      <c r="F43" s="5">
        <f t="shared" si="6"/>
        <v>40630</v>
      </c>
      <c r="G43">
        <f t="shared" si="3"/>
        <v>-5.443886097152387E-3</v>
      </c>
      <c r="H43">
        <f t="shared" si="4"/>
        <v>-1.9860188949662065E-2</v>
      </c>
      <c r="I43">
        <f t="shared" si="5"/>
        <v>1.4052838673412029E-2</v>
      </c>
    </row>
    <row r="44" spans="1:9" x14ac:dyDescent="0.3">
      <c r="A44" s="5">
        <f>data!Q137</f>
        <v>40623</v>
      </c>
      <c r="B44">
        <f>VLOOKUP(A44,data!$A$4:$G$1442,7,0)</f>
        <v>23.88</v>
      </c>
      <c r="C44">
        <f>VLOOKUP(A44,data!$I$4:$O$1521,7,0)</f>
        <v>341.89</v>
      </c>
      <c r="D44">
        <f>VLOOKUP(A44,data!$Q$4:$W$1083,7,0)</f>
        <v>124.53</v>
      </c>
      <c r="F44" s="5">
        <f t="shared" si="6"/>
        <v>40623</v>
      </c>
      <c r="G44">
        <f t="shared" si="3"/>
        <v>3.3318909562959742E-2</v>
      </c>
      <c r="H44">
        <f t="shared" si="4"/>
        <v>6.312385335364909E-2</v>
      </c>
      <c r="I44">
        <f t="shared" si="5"/>
        <v>2.7729636048526858E-2</v>
      </c>
    </row>
    <row r="45" spans="1:9" x14ac:dyDescent="0.3">
      <c r="A45" s="5">
        <f>data!Q138</f>
        <v>40616</v>
      </c>
      <c r="B45">
        <f>VLOOKUP(A45,data!$A$4:$G$1442,7,0)</f>
        <v>23.11</v>
      </c>
      <c r="C45">
        <f>VLOOKUP(A45,data!$I$4:$O$1521,7,0)</f>
        <v>321.58999999999997</v>
      </c>
      <c r="D45">
        <f>VLOOKUP(A45,data!$Q$4:$W$1083,7,0)</f>
        <v>121.17</v>
      </c>
      <c r="F45" s="5">
        <f t="shared" si="6"/>
        <v>40616</v>
      </c>
      <c r="G45">
        <f t="shared" si="3"/>
        <v>-3.4266610948600097E-2</v>
      </c>
      <c r="H45">
        <f t="shared" si="4"/>
        <v>-6.0584815820991469E-2</v>
      </c>
      <c r="I45">
        <f t="shared" si="5"/>
        <v>-1.9342829394626098E-2</v>
      </c>
    </row>
    <row r="46" spans="1:9" x14ac:dyDescent="0.3">
      <c r="A46" s="5">
        <f>data!Q139</f>
        <v>40609</v>
      </c>
      <c r="B46">
        <f>VLOOKUP(A46,data!$A$4:$G$1442,7,0)</f>
        <v>23.93</v>
      </c>
      <c r="C46">
        <f>VLOOKUP(A46,data!$I$4:$O$1521,7,0)</f>
        <v>342.33</v>
      </c>
      <c r="D46">
        <f>VLOOKUP(A46,data!$Q$4:$W$1083,7,0)</f>
        <v>123.56</v>
      </c>
      <c r="F46" s="5">
        <f t="shared" si="6"/>
        <v>40609</v>
      </c>
      <c r="G46">
        <f t="shared" si="3"/>
        <v>-1.0339123242349049E-2</v>
      </c>
      <c r="H46">
        <f t="shared" si="4"/>
        <v>-2.2249514452187879E-2</v>
      </c>
      <c r="I46">
        <f t="shared" si="5"/>
        <v>-1.231015187849714E-2</v>
      </c>
    </row>
    <row r="47" spans="1:9" x14ac:dyDescent="0.3">
      <c r="A47" s="5">
        <f>data!Q140</f>
        <v>40602</v>
      </c>
      <c r="B47">
        <f>VLOOKUP(A47,data!$A$4:$G$1442,7,0)</f>
        <v>24.18</v>
      </c>
      <c r="C47">
        <f>VLOOKUP(A47,data!$I$4:$O$1521,7,0)</f>
        <v>350.12</v>
      </c>
      <c r="D47">
        <f>VLOOKUP(A47,data!$Q$4:$W$1083,7,0)</f>
        <v>125.1</v>
      </c>
      <c r="F47" s="5">
        <f t="shared" si="6"/>
        <v>40602</v>
      </c>
      <c r="G47">
        <f t="shared" si="3"/>
        <v>-2.2635408245755811E-2</v>
      </c>
      <c r="H47">
        <f t="shared" si="4"/>
        <v>3.4022445363260427E-2</v>
      </c>
      <c r="I47">
        <f t="shared" si="5"/>
        <v>1.1203585147247165E-3</v>
      </c>
    </row>
    <row r="48" spans="1:9" x14ac:dyDescent="0.3">
      <c r="A48" s="5">
        <f>data!Q141</f>
        <v>40596</v>
      </c>
      <c r="B48">
        <f>VLOOKUP(A48,data!$A$4:$G$1442,7,0)</f>
        <v>24.74</v>
      </c>
      <c r="C48">
        <f>VLOOKUP(A48,data!$I$4:$O$1521,7,0)</f>
        <v>338.6</v>
      </c>
      <c r="D48">
        <f>VLOOKUP(A48,data!$Q$4:$W$1083,7,0)</f>
        <v>124.96</v>
      </c>
      <c r="F48" s="5">
        <f t="shared" si="6"/>
        <v>40596</v>
      </c>
      <c r="G48">
        <f t="shared" si="3"/>
        <v>-1.9032513877874722E-2</v>
      </c>
      <c r="H48">
        <f t="shared" si="4"/>
        <v>-6.863377720419942E-3</v>
      </c>
      <c r="I48">
        <f t="shared" si="5"/>
        <v>-1.6372795969773396E-2</v>
      </c>
    </row>
    <row r="49" spans="1:9" x14ac:dyDescent="0.3">
      <c r="A49" s="5">
        <f>data!Q142</f>
        <v>40588</v>
      </c>
      <c r="B49">
        <f>VLOOKUP(A49,data!$A$4:$G$1442,7,0)</f>
        <v>25.22</v>
      </c>
      <c r="C49">
        <f>VLOOKUP(A49,data!$I$4:$O$1521,7,0)</f>
        <v>340.94</v>
      </c>
      <c r="D49">
        <f>VLOOKUP(A49,data!$Q$4:$W$1083,7,0)</f>
        <v>127.04</v>
      </c>
      <c r="F49" s="5">
        <f t="shared" si="6"/>
        <v>40588</v>
      </c>
      <c r="G49">
        <f t="shared" si="3"/>
        <v>-1.1881188118812332E-3</v>
      </c>
      <c r="H49">
        <f t="shared" si="4"/>
        <v>-1.7633838529360929E-2</v>
      </c>
      <c r="I49">
        <f t="shared" si="5"/>
        <v>1.0660302307080377E-2</v>
      </c>
    </row>
    <row r="50" spans="1:9" x14ac:dyDescent="0.3">
      <c r="A50" s="5">
        <f>data!Q143</f>
        <v>40581</v>
      </c>
      <c r="B50">
        <f>VLOOKUP(A50,data!$A$4:$G$1442,7,0)</f>
        <v>25.25</v>
      </c>
      <c r="C50">
        <f>VLOOKUP(A50,data!$I$4:$O$1521,7,0)</f>
        <v>347.06</v>
      </c>
      <c r="D50">
        <f>VLOOKUP(A50,data!$Q$4:$W$1083,7,0)</f>
        <v>125.7</v>
      </c>
      <c r="F50" s="5">
        <f t="shared" si="6"/>
        <v>40581</v>
      </c>
      <c r="G50">
        <f t="shared" si="3"/>
        <v>-1.8655266226195118E-2</v>
      </c>
      <c r="H50">
        <f t="shared" si="4"/>
        <v>2.988219234992134E-2</v>
      </c>
      <c r="I50">
        <f t="shared" si="5"/>
        <v>1.4937424303593126E-2</v>
      </c>
    </row>
    <row r="51" spans="1:9" x14ac:dyDescent="0.3">
      <c r="A51" s="5">
        <f>data!Q144</f>
        <v>40574</v>
      </c>
      <c r="B51">
        <f>VLOOKUP(A51,data!$A$4:$G$1442,7,0)</f>
        <v>25.73</v>
      </c>
      <c r="C51">
        <f>VLOOKUP(A51,data!$I$4:$O$1521,7,0)</f>
        <v>336.99</v>
      </c>
      <c r="D51">
        <f>VLOOKUP(A51,data!$Q$4:$W$1083,7,0)</f>
        <v>123.85</v>
      </c>
      <c r="F51" s="5">
        <f t="shared" si="6"/>
        <v>40574</v>
      </c>
      <c r="G51">
        <f t="shared" si="3"/>
        <v>7.7790742901593052E-4</v>
      </c>
      <c r="H51">
        <f t="shared" si="4"/>
        <v>3.0928781204111643E-2</v>
      </c>
      <c r="I51">
        <f t="shared" si="5"/>
        <v>2.6863444158859089E-2</v>
      </c>
    </row>
    <row r="52" spans="1:9" x14ac:dyDescent="0.3">
      <c r="A52" s="5">
        <f>data!Q145</f>
        <v>40567</v>
      </c>
      <c r="B52">
        <f>VLOOKUP(A52,data!$A$4:$G$1442,7,0)</f>
        <v>25.71</v>
      </c>
      <c r="C52">
        <f>VLOOKUP(A52,data!$I$4:$O$1521,7,0)</f>
        <v>326.88</v>
      </c>
      <c r="D52">
        <f>VLOOKUP(A52,data!$Q$4:$W$1083,7,0)</f>
        <v>120.61</v>
      </c>
      <c r="F52" s="5">
        <f t="shared" si="6"/>
        <v>40567</v>
      </c>
      <c r="G52">
        <f t="shared" si="3"/>
        <v>-9.6302003081664093E-3</v>
      </c>
      <c r="H52">
        <f t="shared" si="4"/>
        <v>2.8733280881195894E-2</v>
      </c>
      <c r="I52">
        <f t="shared" si="5"/>
        <v>-5.0321729087609256E-3</v>
      </c>
    </row>
    <row r="53" spans="1:9" x14ac:dyDescent="0.3">
      <c r="A53" s="5">
        <f>data!Q146</f>
        <v>40561</v>
      </c>
      <c r="B53">
        <f>VLOOKUP(A53,data!$A$4:$G$1442,7,0)</f>
        <v>25.96</v>
      </c>
      <c r="C53">
        <f>VLOOKUP(A53,data!$I$4:$O$1521,7,0)</f>
        <v>317.75</v>
      </c>
      <c r="D53">
        <f>VLOOKUP(A53,data!$Q$4:$W$1083,7,0)</f>
        <v>121.22</v>
      </c>
      <c r="F53" s="5">
        <f t="shared" si="6"/>
        <v>40561</v>
      </c>
      <c r="G53">
        <f t="shared" si="3"/>
        <v>-9.9160945842867287E-3</v>
      </c>
      <c r="H53">
        <f t="shared" si="4"/>
        <v>-6.2463118139974079E-2</v>
      </c>
      <c r="I53">
        <f t="shared" si="5"/>
        <v>-7.20720720720717E-3</v>
      </c>
    </row>
    <row r="54" spans="1:9" x14ac:dyDescent="0.3">
      <c r="A54" s="5">
        <f>data!Q147</f>
        <v>40553</v>
      </c>
      <c r="B54">
        <f>VLOOKUP(A54,data!$A$4:$G$1442,7,0)</f>
        <v>26.22</v>
      </c>
      <c r="C54">
        <f>VLOOKUP(A54,data!$I$4:$O$1521,7,0)</f>
        <v>338.92</v>
      </c>
      <c r="D54">
        <f>VLOOKUP(A54,data!$Q$4:$W$1083,7,0)</f>
        <v>122.1</v>
      </c>
      <c r="F54" s="5">
        <f t="shared" si="6"/>
        <v>40553</v>
      </c>
      <c r="G54">
        <f t="shared" si="3"/>
        <v>-1.0566037735849099E-2</v>
      </c>
      <c r="H54">
        <f t="shared" si="4"/>
        <v>3.6801370491602772E-2</v>
      </c>
      <c r="I54">
        <f t="shared" si="5"/>
        <v>1.6991504247875995E-2</v>
      </c>
    </row>
    <row r="55" spans="1:9" x14ac:dyDescent="0.3">
      <c r="A55" s="5">
        <f>data!Q148</f>
        <v>40546</v>
      </c>
      <c r="B55">
        <f>VLOOKUP(A55,data!$A$4:$G$1442,7,0)</f>
        <v>26.5</v>
      </c>
      <c r="C55">
        <f>VLOOKUP(A55,data!$I$4:$O$1521,7,0)</f>
        <v>326.89</v>
      </c>
      <c r="D55">
        <f>VLOOKUP(A55,data!$Q$4:$W$1083,7,0)</f>
        <v>120.06</v>
      </c>
      <c r="F55" s="5">
        <f t="shared" si="6"/>
        <v>40546</v>
      </c>
      <c r="G55">
        <f t="shared" si="3"/>
        <v>2.474864655839136E-2</v>
      </c>
      <c r="H55">
        <f t="shared" si="4"/>
        <v>4.2013324407892662E-2</v>
      </c>
      <c r="I55">
        <f t="shared" si="5"/>
        <v>1.1031578947368441E-2</v>
      </c>
    </row>
    <row r="56" spans="1:9" x14ac:dyDescent="0.3">
      <c r="A56" s="5">
        <f>data!Q149</f>
        <v>40539</v>
      </c>
      <c r="B56">
        <f>VLOOKUP(A56,data!$A$4:$G$1442,7,0)</f>
        <v>25.86</v>
      </c>
      <c r="C56">
        <f>VLOOKUP(A56,data!$I$4:$O$1521,7,0)</f>
        <v>313.70999999999998</v>
      </c>
      <c r="D56">
        <f>VLOOKUP(A56,data!$Q$4:$W$1083,7,0)</f>
        <v>118.75</v>
      </c>
      <c r="F56" s="5">
        <f t="shared" si="6"/>
        <v>40539</v>
      </c>
      <c r="G56">
        <f t="shared" si="3"/>
        <v>-1.3729977116704784E-2</v>
      </c>
      <c r="H56">
        <f t="shared" si="4"/>
        <v>-3.2092018301984231E-3</v>
      </c>
      <c r="I56">
        <f t="shared" si="5"/>
        <v>1.1803389258915823E-3</v>
      </c>
    </row>
    <row r="57" spans="1:9" x14ac:dyDescent="0.3">
      <c r="A57" s="5">
        <f>data!Q150</f>
        <v>40532</v>
      </c>
      <c r="B57">
        <f>VLOOKUP(A57,data!$A$4:$G$1442,7,0)</f>
        <v>26.22</v>
      </c>
      <c r="C57">
        <f>VLOOKUP(A57,data!$I$4:$O$1521,7,0)</f>
        <v>314.72000000000003</v>
      </c>
      <c r="D57">
        <f>VLOOKUP(A57,data!$Q$4:$W$1083,7,0)</f>
        <v>118.61</v>
      </c>
      <c r="F57" s="5">
        <f t="shared" si="6"/>
        <v>40532</v>
      </c>
      <c r="G57">
        <f t="shared" si="3"/>
        <v>1.4313346228239746E-2</v>
      </c>
      <c r="H57">
        <f t="shared" si="4"/>
        <v>9.3326063949200639E-3</v>
      </c>
      <c r="I57">
        <f t="shared" si="5"/>
        <v>1.0478786846140774E-2</v>
      </c>
    </row>
    <row r="58" spans="1:9" x14ac:dyDescent="0.3">
      <c r="A58" s="5">
        <f>data!Q151</f>
        <v>40525</v>
      </c>
      <c r="B58">
        <f>VLOOKUP(A58,data!$A$4:$G$1442,7,0)</f>
        <v>25.85</v>
      </c>
      <c r="C58">
        <f>VLOOKUP(A58,data!$I$4:$O$1521,7,0)</f>
        <v>311.81</v>
      </c>
      <c r="D58">
        <f>VLOOKUP(A58,data!$Q$4:$W$1083,7,0)</f>
        <v>117.38</v>
      </c>
      <c r="F58" s="5">
        <f t="shared" si="6"/>
        <v>40525</v>
      </c>
      <c r="G58">
        <f t="shared" si="3"/>
        <v>2.052901697591801E-2</v>
      </c>
      <c r="H58">
        <f t="shared" si="4"/>
        <v>1.6037977931746014E-4</v>
      </c>
      <c r="I58">
        <f t="shared" si="5"/>
        <v>3.7626133059688537E-3</v>
      </c>
    </row>
    <row r="59" spans="1:9" x14ac:dyDescent="0.3">
      <c r="A59" s="5">
        <f>data!Q152</f>
        <v>40518</v>
      </c>
      <c r="B59">
        <f>VLOOKUP(A59,data!$A$4:$G$1442,7,0)</f>
        <v>25.33</v>
      </c>
      <c r="C59">
        <f>VLOOKUP(A59,data!$I$4:$O$1521,7,0)</f>
        <v>311.76</v>
      </c>
      <c r="D59">
        <f>VLOOKUP(A59,data!$Q$4:$W$1083,7,0)</f>
        <v>116.94</v>
      </c>
      <c r="F59" s="5">
        <f t="shared" si="6"/>
        <v>40518</v>
      </c>
      <c r="G59">
        <f t="shared" si="3"/>
        <v>1.1985617259288739E-2</v>
      </c>
      <c r="H59">
        <f t="shared" si="4"/>
        <v>9.814400932853861E-3</v>
      </c>
      <c r="I59">
        <f t="shared" si="5"/>
        <v>1.2993762993762994E-2</v>
      </c>
    </row>
    <row r="60" spans="1:9" x14ac:dyDescent="0.3">
      <c r="A60" s="5">
        <f>data!Q153</f>
        <v>40511</v>
      </c>
      <c r="B60">
        <f>VLOOKUP(A60,data!$A$4:$G$1442,7,0)</f>
        <v>25.03</v>
      </c>
      <c r="C60">
        <f>VLOOKUP(A60,data!$I$4:$O$1521,7,0)</f>
        <v>308.73</v>
      </c>
      <c r="D60">
        <f>VLOOKUP(A60,data!$Q$4:$W$1083,7,0)</f>
        <v>115.44</v>
      </c>
      <c r="F60" s="5">
        <f t="shared" si="6"/>
        <v>40511</v>
      </c>
      <c r="G60">
        <f t="shared" si="3"/>
        <v>7.0115433946130845E-2</v>
      </c>
      <c r="H60">
        <f t="shared" si="4"/>
        <v>7.7688917904357602E-3</v>
      </c>
      <c r="I60">
        <f t="shared" si="5"/>
        <v>3.4408602150537669E-2</v>
      </c>
    </row>
    <row r="61" spans="1:9" x14ac:dyDescent="0.3">
      <c r="A61" s="5">
        <f>data!Q154</f>
        <v>40504</v>
      </c>
      <c r="B61">
        <f>VLOOKUP(A61,data!$A$4:$G$1442,7,0)</f>
        <v>23.39</v>
      </c>
      <c r="C61">
        <f>VLOOKUP(A61,data!$I$4:$O$1521,7,0)</f>
        <v>306.35000000000002</v>
      </c>
      <c r="D61">
        <f>VLOOKUP(A61,data!$Q$4:$W$1083,7,0)</f>
        <v>111.6</v>
      </c>
      <c r="F61" s="5">
        <f t="shared" si="6"/>
        <v>40504</v>
      </c>
      <c r="G61">
        <f t="shared" si="3"/>
        <v>-1.7226890756302526E-2</v>
      </c>
      <c r="H61">
        <f t="shared" si="4"/>
        <v>2.6951828634641885E-2</v>
      </c>
      <c r="I61">
        <f t="shared" si="5"/>
        <v>-1.2389380530973501E-2</v>
      </c>
    </row>
    <row r="62" spans="1:9" x14ac:dyDescent="0.3">
      <c r="A62" s="5">
        <f>data!Q155</f>
        <v>40497</v>
      </c>
      <c r="B62">
        <f>VLOOKUP(A62,data!$A$4:$G$1442,7,0)</f>
        <v>23.8</v>
      </c>
      <c r="C62">
        <f>VLOOKUP(A62,data!$I$4:$O$1521,7,0)</f>
        <v>298.31</v>
      </c>
      <c r="D62">
        <f>VLOOKUP(A62,data!$Q$4:$W$1083,7,0)</f>
        <v>113</v>
      </c>
      <c r="F62" s="5">
        <f t="shared" si="6"/>
        <v>40497</v>
      </c>
      <c r="G62">
        <f t="shared" si="3"/>
        <v>-1.6122364613476665E-2</v>
      </c>
      <c r="H62">
        <f t="shared" si="4"/>
        <v>-4.2392683089658252E-3</v>
      </c>
      <c r="I62">
        <f t="shared" si="5"/>
        <v>7.0846617074033207E-4</v>
      </c>
    </row>
    <row r="63" spans="1:9" x14ac:dyDescent="0.3">
      <c r="A63" s="5">
        <f>data!Q156</f>
        <v>40490</v>
      </c>
      <c r="B63">
        <f>VLOOKUP(A63,data!$A$4:$G$1442,7,0)</f>
        <v>24.19</v>
      </c>
      <c r="C63">
        <f>VLOOKUP(A63,data!$I$4:$O$1521,7,0)</f>
        <v>299.58</v>
      </c>
      <c r="D63">
        <f>VLOOKUP(A63,data!$Q$4:$W$1083,7,0)</f>
        <v>112.92</v>
      </c>
      <c r="F63" s="5">
        <f t="shared" si="6"/>
        <v>40490</v>
      </c>
      <c r="G63">
        <f t="shared" si="3"/>
        <v>-2.1440129449838093E-2</v>
      </c>
      <c r="H63">
        <f t="shared" si="4"/>
        <v>-2.8693706837856311E-2</v>
      </c>
      <c r="I63">
        <f t="shared" si="5"/>
        <v>-2.047189451769604E-2</v>
      </c>
    </row>
    <row r="64" spans="1:9" x14ac:dyDescent="0.3">
      <c r="A64" s="5">
        <f>data!Q157</f>
        <v>40483</v>
      </c>
      <c r="B64">
        <f>VLOOKUP(A64,data!$A$4:$G$1442,7,0)</f>
        <v>24.72</v>
      </c>
      <c r="C64">
        <f>VLOOKUP(A64,data!$I$4:$O$1521,7,0)</f>
        <v>308.43</v>
      </c>
      <c r="D64">
        <f>VLOOKUP(A64,data!$Q$4:$W$1083,7,0)</f>
        <v>115.28</v>
      </c>
      <c r="F64" s="5">
        <f t="shared" si="6"/>
        <v>40483</v>
      </c>
      <c r="G64">
        <f t="shared" si="3"/>
        <v>6.5146579804560324E-3</v>
      </c>
      <c r="H64">
        <f t="shared" si="4"/>
        <v>5.3669035255534223E-2</v>
      </c>
      <c r="I64">
        <f t="shared" si="5"/>
        <v>3.5666157577935481E-2</v>
      </c>
    </row>
    <row r="65" spans="1:9" x14ac:dyDescent="0.3">
      <c r="A65" s="5">
        <f>data!Q158</f>
        <v>40476</v>
      </c>
      <c r="B65">
        <f>VLOOKUP(A65,data!$A$4:$G$1442,7,0)</f>
        <v>24.56</v>
      </c>
      <c r="C65">
        <f>VLOOKUP(A65,data!$I$4:$O$1521,7,0)</f>
        <v>292.72000000000003</v>
      </c>
      <c r="D65">
        <f>VLOOKUP(A65,data!$Q$4:$W$1083,7,0)</f>
        <v>111.31</v>
      </c>
      <c r="F65" s="5">
        <f t="shared" si="6"/>
        <v>40476</v>
      </c>
      <c r="G65">
        <f t="shared" si="3"/>
        <v>5.0919982884039268E-2</v>
      </c>
      <c r="H65">
        <f t="shared" si="4"/>
        <v>-2.1101561716215585E-2</v>
      </c>
      <c r="I65">
        <f t="shared" si="5"/>
        <v>1.169275049469288E-3</v>
      </c>
    </row>
    <row r="66" spans="1:9" x14ac:dyDescent="0.3">
      <c r="A66" s="5">
        <f>data!Q159</f>
        <v>40469</v>
      </c>
      <c r="B66">
        <f>VLOOKUP(A66,data!$A$4:$G$1442,7,0)</f>
        <v>23.37</v>
      </c>
      <c r="C66">
        <f>VLOOKUP(A66,data!$I$4:$O$1521,7,0)</f>
        <v>299.02999999999997</v>
      </c>
      <c r="D66">
        <f>VLOOKUP(A66,data!$Q$4:$W$1083,7,0)</f>
        <v>111.18</v>
      </c>
      <c r="F66" s="5">
        <f t="shared" si="6"/>
        <v>40469</v>
      </c>
      <c r="G66">
        <f t="shared" si="3"/>
        <v>-6.3775510204081027E-3</v>
      </c>
      <c r="H66">
        <f t="shared" si="4"/>
        <v>-2.3097027115321953E-2</v>
      </c>
      <c r="I66">
        <f t="shared" si="5"/>
        <v>5.5168671429864672E-3</v>
      </c>
    </row>
    <row r="67" spans="1:9" x14ac:dyDescent="0.3">
      <c r="A67" s="5">
        <f>data!Q160</f>
        <v>40462</v>
      </c>
      <c r="B67">
        <f>VLOOKUP(A67,data!$A$4:$G$1442,7,0)</f>
        <v>23.52</v>
      </c>
      <c r="C67">
        <f>VLOOKUP(A67,data!$I$4:$O$1521,7,0)</f>
        <v>306.10000000000002</v>
      </c>
      <c r="D67">
        <f>VLOOKUP(A67,data!$Q$4:$W$1083,7,0)</f>
        <v>110.57</v>
      </c>
      <c r="F67" s="5">
        <f t="shared" si="6"/>
        <v>40462</v>
      </c>
      <c r="G67">
        <f t="shared" si="3"/>
        <v>3.9787798408488E-2</v>
      </c>
      <c r="H67">
        <f t="shared" si="4"/>
        <v>7.0279720279720362E-2</v>
      </c>
      <c r="I67">
        <f t="shared" si="5"/>
        <v>9.956156375593616E-3</v>
      </c>
    </row>
    <row r="68" spans="1:9" x14ac:dyDescent="0.3">
      <c r="A68" s="5">
        <f>data!Q161</f>
        <v>40455</v>
      </c>
      <c r="B68">
        <f>VLOOKUP(A68,data!$A$4:$G$1442,7,0)</f>
        <v>22.62</v>
      </c>
      <c r="C68">
        <f>VLOOKUP(A68,data!$I$4:$O$1521,7,0)</f>
        <v>286</v>
      </c>
      <c r="D68">
        <f>VLOOKUP(A68,data!$Q$4:$W$1083,7,0)</f>
        <v>109.48</v>
      </c>
      <c r="F68" s="5">
        <f t="shared" si="6"/>
        <v>40455</v>
      </c>
      <c r="G68">
        <f t="shared" si="3"/>
        <v>7.5723830734967358E-3</v>
      </c>
      <c r="H68">
        <f t="shared" si="4"/>
        <v>4.0870546275066491E-2</v>
      </c>
      <c r="I68">
        <f t="shared" si="5"/>
        <v>1.6905071521456507E-2</v>
      </c>
    </row>
    <row r="69" spans="1:9" x14ac:dyDescent="0.3">
      <c r="A69" s="5">
        <f>data!Q162</f>
        <v>40448</v>
      </c>
      <c r="B69">
        <f>VLOOKUP(A69,data!$A$4:$G$1442,7,0)</f>
        <v>22.45</v>
      </c>
      <c r="C69">
        <f>VLOOKUP(A69,data!$I$4:$O$1521,7,0)</f>
        <v>274.77</v>
      </c>
      <c r="D69">
        <f>VLOOKUP(A69,data!$Q$4:$W$1083,7,0)</f>
        <v>107.66</v>
      </c>
      <c r="F69" s="5">
        <f t="shared" si="6"/>
        <v>40448</v>
      </c>
      <c r="G69">
        <f t="shared" ref="G69:G132" si="7">(B69-B70)/B70</f>
        <v>-1.6213847502191105E-2</v>
      </c>
      <c r="H69">
        <f t="shared" ref="H69:H132" si="8">(C69-C70)/C70</f>
        <v>-3.3520928596553042E-2</v>
      </c>
      <c r="I69">
        <f t="shared" ref="I69:I132" si="9">(D69-D70)/D70</f>
        <v>-1.8542555164101876E-3</v>
      </c>
    </row>
    <row r="70" spans="1:9" x14ac:dyDescent="0.3">
      <c r="A70" s="5">
        <f>data!Q163</f>
        <v>40441</v>
      </c>
      <c r="B70">
        <f>VLOOKUP(A70,data!$A$4:$G$1442,7,0)</f>
        <v>22.82</v>
      </c>
      <c r="C70">
        <f>VLOOKUP(A70,data!$I$4:$O$1521,7,0)</f>
        <v>284.3</v>
      </c>
      <c r="D70">
        <f>VLOOKUP(A70,data!$Q$4:$W$1083,7,0)</f>
        <v>107.86</v>
      </c>
      <c r="F70" s="5">
        <f t="shared" si="6"/>
        <v>40441</v>
      </c>
      <c r="G70">
        <f t="shared" si="7"/>
        <v>-1.722652885443577E-2</v>
      </c>
      <c r="H70">
        <f t="shared" si="8"/>
        <v>6.1573503603300883E-2</v>
      </c>
      <c r="I70">
        <f t="shared" si="9"/>
        <v>2.072489826819341E-2</v>
      </c>
    </row>
    <row r="71" spans="1:9" x14ac:dyDescent="0.3">
      <c r="A71" s="5">
        <f>data!Q164</f>
        <v>40434</v>
      </c>
      <c r="B71">
        <f>VLOOKUP(A71,data!$A$4:$G$1442,7,0)</f>
        <v>23.22</v>
      </c>
      <c r="C71">
        <f>VLOOKUP(A71,data!$I$4:$O$1521,7,0)</f>
        <v>267.81</v>
      </c>
      <c r="D71">
        <f>VLOOKUP(A71,data!$Q$4:$W$1083,7,0)</f>
        <v>105.67</v>
      </c>
      <c r="F71" s="5">
        <f t="shared" si="6"/>
        <v>40434</v>
      </c>
      <c r="G71">
        <f t="shared" si="7"/>
        <v>5.7377049180327773E-2</v>
      </c>
      <c r="H71">
        <f t="shared" si="8"/>
        <v>4.5397767194941041E-2</v>
      </c>
      <c r="I71">
        <f t="shared" si="9"/>
        <v>1.4399539214745127E-2</v>
      </c>
    </row>
    <row r="72" spans="1:9" x14ac:dyDescent="0.3">
      <c r="A72" s="5">
        <f>data!Q165</f>
        <v>40428</v>
      </c>
      <c r="B72">
        <f>VLOOKUP(A72,data!$A$4:$G$1442,7,0)</f>
        <v>21.96</v>
      </c>
      <c r="C72">
        <f>VLOOKUP(A72,data!$I$4:$O$1521,7,0)</f>
        <v>256.18</v>
      </c>
      <c r="D72">
        <f>VLOOKUP(A72,data!$Q$4:$W$1083,7,0)</f>
        <v>104.17</v>
      </c>
      <c r="F72" s="5">
        <f t="shared" si="6"/>
        <v>40428</v>
      </c>
      <c r="G72">
        <f t="shared" si="7"/>
        <v>-1.8328118015198933E-2</v>
      </c>
      <c r="H72">
        <f t="shared" si="8"/>
        <v>1.792029244645774E-2</v>
      </c>
      <c r="I72">
        <f t="shared" si="9"/>
        <v>5.4048836984847241E-3</v>
      </c>
    </row>
    <row r="73" spans="1:9" x14ac:dyDescent="0.3">
      <c r="A73" s="5">
        <f>data!Q166</f>
        <v>40420</v>
      </c>
      <c r="B73">
        <f>VLOOKUP(A73,data!$A$4:$G$1442,7,0)</f>
        <v>22.37</v>
      </c>
      <c r="C73">
        <f>VLOOKUP(A73,data!$I$4:$O$1521,7,0)</f>
        <v>251.67</v>
      </c>
      <c r="D73">
        <f>VLOOKUP(A73,data!$Q$4:$W$1083,7,0)</f>
        <v>103.61</v>
      </c>
      <c r="F73" s="5">
        <f t="shared" si="6"/>
        <v>40420</v>
      </c>
      <c r="G73">
        <f t="shared" si="7"/>
        <v>1.4972776769510067E-2</v>
      </c>
      <c r="H73">
        <f t="shared" si="8"/>
        <v>7.0981743903995823E-2</v>
      </c>
      <c r="I73">
        <f t="shared" si="9"/>
        <v>3.765648472709069E-2</v>
      </c>
    </row>
    <row r="74" spans="1:9" x14ac:dyDescent="0.3">
      <c r="A74" s="5">
        <f>data!Q167</f>
        <v>40413</v>
      </c>
      <c r="B74">
        <f>VLOOKUP(A74,data!$A$4:$G$1442,7,0)</f>
        <v>22.04</v>
      </c>
      <c r="C74">
        <f>VLOOKUP(A74,data!$I$4:$O$1521,7,0)</f>
        <v>234.99</v>
      </c>
      <c r="D74">
        <f>VLOOKUP(A74,data!$Q$4:$W$1083,7,0)</f>
        <v>99.85</v>
      </c>
      <c r="F74" s="5">
        <f t="shared" si="6"/>
        <v>40413</v>
      </c>
      <c r="G74">
        <f t="shared" si="7"/>
        <v>-1.2102196324518135E-2</v>
      </c>
      <c r="H74">
        <f t="shared" si="8"/>
        <v>-3.2126529099221479E-2</v>
      </c>
      <c r="I74">
        <f t="shared" si="9"/>
        <v>-6.2699044585988219E-3</v>
      </c>
    </row>
    <row r="75" spans="1:9" x14ac:dyDescent="0.3">
      <c r="A75" s="5">
        <f>data!Q168</f>
        <v>40406</v>
      </c>
      <c r="B75">
        <f>VLOOKUP(A75,data!$A$4:$G$1442,7,0)</f>
        <v>22.31</v>
      </c>
      <c r="C75">
        <f>VLOOKUP(A75,data!$I$4:$O$1521,7,0)</f>
        <v>242.79</v>
      </c>
      <c r="D75">
        <f>VLOOKUP(A75,data!$Q$4:$W$1083,7,0)</f>
        <v>100.48</v>
      </c>
      <c r="F75" s="5">
        <f t="shared" si="6"/>
        <v>40406</v>
      </c>
      <c r="G75">
        <f t="shared" si="7"/>
        <v>-1.7897091722596284E-3</v>
      </c>
      <c r="H75">
        <f t="shared" si="8"/>
        <v>2.1877321885577527E-3</v>
      </c>
      <c r="I75">
        <f t="shared" si="9"/>
        <v>-7.1146245059288422E-3</v>
      </c>
    </row>
    <row r="76" spans="1:9" x14ac:dyDescent="0.3">
      <c r="A76" s="5">
        <f>data!Q169</f>
        <v>40399</v>
      </c>
      <c r="B76">
        <f>VLOOKUP(A76,data!$A$4:$G$1442,7,0)</f>
        <v>22.35</v>
      </c>
      <c r="C76">
        <f>VLOOKUP(A76,data!$I$4:$O$1521,7,0)</f>
        <v>242.26</v>
      </c>
      <c r="D76">
        <f>VLOOKUP(A76,data!$Q$4:$W$1083,7,0)</f>
        <v>101.2</v>
      </c>
      <c r="F76" s="5">
        <f t="shared" si="6"/>
        <v>40399</v>
      </c>
      <c r="G76">
        <f t="shared" si="7"/>
        <v>-4.4871794871794754E-2</v>
      </c>
      <c r="H76">
        <f t="shared" si="8"/>
        <v>-4.2261316465704676E-2</v>
      </c>
      <c r="I76">
        <f t="shared" si="9"/>
        <v>-3.6374023995429376E-2</v>
      </c>
    </row>
    <row r="77" spans="1:9" x14ac:dyDescent="0.3">
      <c r="A77" s="5">
        <f>data!Q170</f>
        <v>40392</v>
      </c>
      <c r="B77">
        <f>VLOOKUP(A77,data!$A$4:$G$1442,7,0)</f>
        <v>23.4</v>
      </c>
      <c r="C77">
        <f>VLOOKUP(A77,data!$I$4:$O$1521,7,0)</f>
        <v>252.95</v>
      </c>
      <c r="D77">
        <f>VLOOKUP(A77,data!$Q$4:$W$1083,7,0)</f>
        <v>105.02</v>
      </c>
      <c r="F77" s="5">
        <f t="shared" si="6"/>
        <v>40392</v>
      </c>
      <c r="G77">
        <f t="shared" si="7"/>
        <v>-1.0152284263959475E-2</v>
      </c>
      <c r="H77">
        <f t="shared" si="8"/>
        <v>1.103161597186135E-2</v>
      </c>
      <c r="I77">
        <f t="shared" si="9"/>
        <v>1.9215838509316671E-2</v>
      </c>
    </row>
    <row r="78" spans="1:9" x14ac:dyDescent="0.3">
      <c r="A78" s="5">
        <f>data!Q171</f>
        <v>40385</v>
      </c>
      <c r="B78">
        <f>VLOOKUP(A78,data!$A$4:$G$1442,7,0)</f>
        <v>23.64</v>
      </c>
      <c r="C78">
        <f>VLOOKUP(A78,data!$I$4:$O$1521,7,0)</f>
        <v>250.19</v>
      </c>
      <c r="D78">
        <f>VLOOKUP(A78,data!$Q$4:$W$1083,7,0)</f>
        <v>103.04</v>
      </c>
      <c r="F78" s="5">
        <f t="shared" si="6"/>
        <v>40385</v>
      </c>
      <c r="G78">
        <f t="shared" si="7"/>
        <v>0</v>
      </c>
      <c r="H78">
        <f t="shared" si="8"/>
        <v>-1.0363514101499167E-2</v>
      </c>
      <c r="I78">
        <f t="shared" si="9"/>
        <v>-1.2600562178927543E-3</v>
      </c>
    </row>
    <row r="79" spans="1:9" x14ac:dyDescent="0.3">
      <c r="A79" s="5">
        <f>data!Q172</f>
        <v>40378</v>
      </c>
      <c r="B79">
        <f>VLOOKUP(A79,data!$A$4:$G$1442,7,0)</f>
        <v>23.64</v>
      </c>
      <c r="C79">
        <f>VLOOKUP(A79,data!$I$4:$O$1521,7,0)</f>
        <v>252.81</v>
      </c>
      <c r="D79">
        <f>VLOOKUP(A79,data!$Q$4:$W$1083,7,0)</f>
        <v>103.17</v>
      </c>
      <c r="F79" s="5">
        <f t="shared" si="6"/>
        <v>40378</v>
      </c>
      <c r="G79">
        <f t="shared" si="7"/>
        <v>3.6842105263157884E-2</v>
      </c>
      <c r="H79">
        <f t="shared" si="8"/>
        <v>4.0199144173798593E-2</v>
      </c>
      <c r="I79">
        <f t="shared" si="9"/>
        <v>3.5219747140276994E-2</v>
      </c>
    </row>
    <row r="80" spans="1:9" x14ac:dyDescent="0.3">
      <c r="A80" s="5">
        <f>data!Q173</f>
        <v>40371</v>
      </c>
      <c r="B80">
        <f>VLOOKUP(A80,data!$A$4:$G$1442,7,0)</f>
        <v>22.8</v>
      </c>
      <c r="C80">
        <f>VLOOKUP(A80,data!$I$4:$O$1521,7,0)</f>
        <v>243.04</v>
      </c>
      <c r="D80">
        <f>VLOOKUP(A80,data!$Q$4:$W$1083,7,0)</f>
        <v>99.66</v>
      </c>
      <c r="F80" s="5">
        <f t="shared" si="6"/>
        <v>40371</v>
      </c>
      <c r="G80">
        <f t="shared" si="7"/>
        <v>2.5641025641025654E-2</v>
      </c>
      <c r="H80">
        <f t="shared" si="8"/>
        <v>-3.742722484058781E-2</v>
      </c>
      <c r="I80">
        <f t="shared" si="9"/>
        <v>-1.2093576526566207E-2</v>
      </c>
    </row>
    <row r="81" spans="1:9" x14ac:dyDescent="0.3">
      <c r="A81" s="5">
        <f>data!Q174</f>
        <v>40365</v>
      </c>
      <c r="B81">
        <f>VLOOKUP(A81,data!$A$4:$G$1442,7,0)</f>
        <v>22.23</v>
      </c>
      <c r="C81">
        <f>VLOOKUP(A81,data!$I$4:$O$1521,7,0)</f>
        <v>252.49</v>
      </c>
      <c r="D81">
        <f>VLOOKUP(A81,data!$Q$4:$W$1083,7,0)</f>
        <v>100.88</v>
      </c>
      <c r="F81" s="5">
        <f t="shared" si="6"/>
        <v>40365</v>
      </c>
      <c r="G81">
        <f t="shared" si="7"/>
        <v>4.3172219615204212E-2</v>
      </c>
      <c r="H81">
        <f t="shared" si="8"/>
        <v>5.1340772818121307E-2</v>
      </c>
      <c r="I81">
        <f t="shared" si="9"/>
        <v>5.6335078534031365E-2</v>
      </c>
    </row>
    <row r="82" spans="1:9" x14ac:dyDescent="0.3">
      <c r="A82" s="5">
        <f>data!Q175</f>
        <v>40357</v>
      </c>
      <c r="B82">
        <f>VLOOKUP(A82,data!$A$4:$G$1442,7,0)</f>
        <v>21.31</v>
      </c>
      <c r="C82">
        <f>VLOOKUP(A82,data!$I$4:$O$1521,7,0)</f>
        <v>240.16</v>
      </c>
      <c r="D82">
        <f>VLOOKUP(A82,data!$Q$4:$W$1083,7,0)</f>
        <v>95.5</v>
      </c>
      <c r="F82" s="5">
        <f t="shared" si="6"/>
        <v>40357</v>
      </c>
      <c r="G82">
        <f t="shared" si="7"/>
        <v>-5.1624388072986215E-2</v>
      </c>
      <c r="H82">
        <f t="shared" si="8"/>
        <v>-7.4099776389852726E-2</v>
      </c>
      <c r="I82">
        <f t="shared" si="9"/>
        <v>-5.2485365611667882E-2</v>
      </c>
    </row>
    <row r="83" spans="1:9" x14ac:dyDescent="0.3">
      <c r="A83" s="5">
        <f>data!Q176</f>
        <v>40350</v>
      </c>
      <c r="B83">
        <f>VLOOKUP(A83,data!$A$4:$G$1442,7,0)</f>
        <v>22.47</v>
      </c>
      <c r="C83">
        <f>VLOOKUP(A83,data!$I$4:$O$1521,7,0)</f>
        <v>259.38</v>
      </c>
      <c r="D83">
        <f>VLOOKUP(A83,data!$Q$4:$W$1083,7,0)</f>
        <v>100.79</v>
      </c>
      <c r="F83" s="5">
        <f t="shared" si="6"/>
        <v>40350</v>
      </c>
      <c r="G83">
        <f t="shared" si="7"/>
        <v>-7.2254335260115612E-2</v>
      </c>
      <c r="H83">
        <f t="shared" si="8"/>
        <v>-2.6899268429938155E-2</v>
      </c>
      <c r="I83">
        <f t="shared" si="9"/>
        <v>-3.4578544061302674E-2</v>
      </c>
    </row>
    <row r="84" spans="1:9" x14ac:dyDescent="0.3">
      <c r="A84" s="5">
        <f>data!Q177</f>
        <v>40343</v>
      </c>
      <c r="B84">
        <f>VLOOKUP(A84,data!$A$4:$G$1442,7,0)</f>
        <v>24.22</v>
      </c>
      <c r="C84">
        <f>VLOOKUP(A84,data!$I$4:$O$1521,7,0)</f>
        <v>266.55</v>
      </c>
      <c r="D84">
        <f>VLOOKUP(A84,data!$Q$4:$W$1083,7,0)</f>
        <v>104.4</v>
      </c>
      <c r="F84" s="5">
        <f t="shared" si="6"/>
        <v>40343</v>
      </c>
      <c r="G84">
        <f t="shared" si="7"/>
        <v>3.0638297872340379E-2</v>
      </c>
      <c r="H84">
        <f t="shared" si="8"/>
        <v>8.1119448387750953E-2</v>
      </c>
      <c r="I84">
        <f t="shared" si="9"/>
        <v>2.3529411764705938E-2</v>
      </c>
    </row>
    <row r="85" spans="1:9" x14ac:dyDescent="0.3">
      <c r="A85" s="5">
        <f>data!Q178</f>
        <v>40336</v>
      </c>
      <c r="B85">
        <f>VLOOKUP(A85,data!$A$4:$G$1442,7,0)</f>
        <v>23.5</v>
      </c>
      <c r="C85">
        <f>VLOOKUP(A85,data!$I$4:$O$1521,7,0)</f>
        <v>246.55</v>
      </c>
      <c r="D85">
        <f>VLOOKUP(A85,data!$Q$4:$W$1083,7,0)</f>
        <v>102</v>
      </c>
      <c r="F85" s="5">
        <f t="shared" si="6"/>
        <v>40336</v>
      </c>
      <c r="G85">
        <f t="shared" si="7"/>
        <v>-5.0804403048264604E-3</v>
      </c>
      <c r="H85">
        <f t="shared" si="8"/>
        <v>-9.5609207407704785E-3</v>
      </c>
      <c r="I85">
        <f t="shared" si="9"/>
        <v>2.6776726394201696E-2</v>
      </c>
    </row>
    <row r="86" spans="1:9" x14ac:dyDescent="0.3">
      <c r="A86" s="5">
        <f>data!Q179</f>
        <v>40330</v>
      </c>
      <c r="B86">
        <f>VLOOKUP(A86,data!$A$4:$G$1442,7,0)</f>
        <v>23.62</v>
      </c>
      <c r="C86">
        <f>VLOOKUP(A86,data!$I$4:$O$1521,7,0)</f>
        <v>248.93</v>
      </c>
      <c r="D86">
        <f>VLOOKUP(A86,data!$Q$4:$W$1083,7,0)</f>
        <v>99.34</v>
      </c>
      <c r="F86" s="5">
        <f t="shared" si="6"/>
        <v>40330</v>
      </c>
      <c r="G86">
        <f t="shared" si="7"/>
        <v>-4.2319085907735975E-4</v>
      </c>
      <c r="H86">
        <f t="shared" si="8"/>
        <v>-3.6024496657727479E-3</v>
      </c>
      <c r="I86">
        <f t="shared" si="9"/>
        <v>-2.330154360436526E-2</v>
      </c>
    </row>
    <row r="87" spans="1:9" x14ac:dyDescent="0.3">
      <c r="A87" s="5">
        <f>data!Q180</f>
        <v>40322</v>
      </c>
      <c r="B87">
        <f>VLOOKUP(A87,data!$A$4:$G$1442,7,0)</f>
        <v>23.63</v>
      </c>
      <c r="C87">
        <f>VLOOKUP(A87,data!$I$4:$O$1521,7,0)</f>
        <v>249.83</v>
      </c>
      <c r="D87">
        <f>VLOOKUP(A87,data!$Q$4:$W$1083,7,0)</f>
        <v>101.71</v>
      </c>
      <c r="F87" s="5">
        <f t="shared" si="6"/>
        <v>40322</v>
      </c>
      <c r="G87">
        <f t="shared" si="7"/>
        <v>-3.8649308380797373E-2</v>
      </c>
      <c r="H87">
        <f t="shared" si="8"/>
        <v>6.0084015784783916E-2</v>
      </c>
      <c r="I87">
        <f t="shared" si="9"/>
        <v>2.3652311027889512E-3</v>
      </c>
    </row>
    <row r="88" spans="1:9" x14ac:dyDescent="0.3">
      <c r="A88" s="5">
        <f>data!Q181</f>
        <v>40315</v>
      </c>
      <c r="B88">
        <f>VLOOKUP(A88,data!$A$4:$G$1442,7,0)</f>
        <v>24.58</v>
      </c>
      <c r="C88">
        <f>VLOOKUP(A88,data!$I$4:$O$1521,7,0)</f>
        <v>235.67</v>
      </c>
      <c r="D88">
        <f>VLOOKUP(A88,data!$Q$4:$W$1083,7,0)</f>
        <v>101.47</v>
      </c>
      <c r="F88" s="5">
        <f t="shared" si="6"/>
        <v>40315</v>
      </c>
      <c r="G88">
        <f t="shared" si="7"/>
        <v>-6.8233510235026565E-2</v>
      </c>
      <c r="H88">
        <f t="shared" si="8"/>
        <v>-4.5290662345554011E-2</v>
      </c>
      <c r="I88">
        <f t="shared" si="9"/>
        <v>-4.1922386932300992E-2</v>
      </c>
    </row>
    <row r="89" spans="1:9" x14ac:dyDescent="0.3">
      <c r="A89" s="5">
        <f>data!Q182</f>
        <v>40308</v>
      </c>
      <c r="B89">
        <f>VLOOKUP(A89,data!$A$4:$G$1442,7,0)</f>
        <v>26.38</v>
      </c>
      <c r="C89">
        <f>VLOOKUP(A89,data!$I$4:$O$1521,7,0)</f>
        <v>246.85</v>
      </c>
      <c r="D89">
        <f>VLOOKUP(A89,data!$Q$4:$W$1083,7,0)</f>
        <v>105.91</v>
      </c>
      <c r="F89" s="5">
        <f t="shared" si="6"/>
        <v>40308</v>
      </c>
      <c r="G89">
        <f t="shared" si="7"/>
        <v>2.5660964230171078E-2</v>
      </c>
      <c r="H89">
        <f t="shared" si="8"/>
        <v>7.6114913466149389E-2</v>
      </c>
      <c r="I89">
        <f t="shared" si="9"/>
        <v>2.3581714506620256E-2</v>
      </c>
    </row>
    <row r="90" spans="1:9" x14ac:dyDescent="0.3">
      <c r="A90" s="5">
        <f>data!Q183</f>
        <v>40301</v>
      </c>
      <c r="B90">
        <f>VLOOKUP(A90,data!$A$4:$G$1442,7,0)</f>
        <v>25.72</v>
      </c>
      <c r="C90">
        <f>VLOOKUP(A90,data!$I$4:$O$1521,7,0)</f>
        <v>229.39</v>
      </c>
      <c r="D90">
        <f>VLOOKUP(A90,data!$Q$4:$W$1083,7,0)</f>
        <v>103.47</v>
      </c>
      <c r="F90" s="5">
        <f t="shared" si="6"/>
        <v>40301</v>
      </c>
      <c r="G90">
        <f t="shared" si="7"/>
        <v>-7.6481149012567418E-2</v>
      </c>
      <c r="H90">
        <f t="shared" si="8"/>
        <v>-9.6605229993698818E-2</v>
      </c>
      <c r="I90">
        <f t="shared" si="9"/>
        <v>-6.3535161553081698E-2</v>
      </c>
    </row>
    <row r="91" spans="1:9" x14ac:dyDescent="0.3">
      <c r="A91" s="5">
        <f>data!Q184</f>
        <v>40294</v>
      </c>
      <c r="B91">
        <f>VLOOKUP(A91,data!$A$4:$G$1442,7,0)</f>
        <v>27.85</v>
      </c>
      <c r="C91">
        <f>VLOOKUP(A91,data!$I$4:$O$1521,7,0)</f>
        <v>253.92</v>
      </c>
      <c r="D91">
        <f>VLOOKUP(A91,data!$Q$4:$W$1083,7,0)</f>
        <v>110.49</v>
      </c>
      <c r="F91" s="5">
        <f t="shared" si="6"/>
        <v>40294</v>
      </c>
      <c r="G91">
        <f t="shared" si="7"/>
        <v>-1.346085724406656E-2</v>
      </c>
      <c r="H91">
        <f t="shared" si="8"/>
        <v>-3.5990888382687894E-2</v>
      </c>
      <c r="I91">
        <f t="shared" si="9"/>
        <v>-2.4629237288135649E-2</v>
      </c>
    </row>
    <row r="92" spans="1:9" x14ac:dyDescent="0.3">
      <c r="A92" s="5">
        <f>data!Q185</f>
        <v>40287</v>
      </c>
      <c r="B92">
        <f>VLOOKUP(A92,data!$A$4:$G$1442,7,0)</f>
        <v>28.23</v>
      </c>
      <c r="C92">
        <f>VLOOKUP(A92,data!$I$4:$O$1521,7,0)</f>
        <v>263.39999999999998</v>
      </c>
      <c r="D92">
        <f>VLOOKUP(A92,data!$Q$4:$W$1083,7,0)</f>
        <v>113.28</v>
      </c>
      <c r="F92" s="5">
        <f t="shared" si="6"/>
        <v>40287</v>
      </c>
      <c r="G92">
        <f t="shared" si="7"/>
        <v>9.2956739363604431E-3</v>
      </c>
      <c r="H92">
        <f t="shared" si="8"/>
        <v>9.471759278500462E-2</v>
      </c>
      <c r="I92">
        <f t="shared" si="9"/>
        <v>2.0540540540540549E-2</v>
      </c>
    </row>
    <row r="93" spans="1:9" x14ac:dyDescent="0.3">
      <c r="A93" s="5">
        <f>data!Q186</f>
        <v>40280</v>
      </c>
      <c r="B93">
        <f>VLOOKUP(A93,data!$A$4:$G$1442,7,0)</f>
        <v>27.97</v>
      </c>
      <c r="C93">
        <f>VLOOKUP(A93,data!$I$4:$O$1521,7,0)</f>
        <v>240.61</v>
      </c>
      <c r="D93">
        <f>VLOOKUP(A93,data!$Q$4:$W$1083,7,0)</f>
        <v>111</v>
      </c>
      <c r="F93" s="5">
        <f t="shared" si="6"/>
        <v>40280</v>
      </c>
      <c r="G93">
        <f t="shared" si="7"/>
        <v>1.1207519884309425E-2</v>
      </c>
      <c r="H93">
        <f t="shared" si="8"/>
        <v>2.3219221773336202E-2</v>
      </c>
      <c r="I93">
        <f t="shared" si="9"/>
        <v>-1.618996222342209E-3</v>
      </c>
    </row>
    <row r="94" spans="1:9" x14ac:dyDescent="0.3">
      <c r="A94" s="5">
        <f>data!Q187</f>
        <v>40273</v>
      </c>
      <c r="B94">
        <f>VLOOKUP(A94,data!$A$4:$G$1442,7,0)</f>
        <v>27.66</v>
      </c>
      <c r="C94">
        <f>VLOOKUP(A94,data!$I$4:$O$1521,7,0)</f>
        <v>235.15</v>
      </c>
      <c r="D94">
        <f>VLOOKUP(A94,data!$Q$4:$W$1083,7,0)</f>
        <v>111.18</v>
      </c>
      <c r="F94" s="5">
        <f t="shared" si="6"/>
        <v>40273</v>
      </c>
      <c r="G94">
        <f t="shared" si="7"/>
        <v>4.0240691989469737E-2</v>
      </c>
      <c r="H94">
        <f t="shared" si="8"/>
        <v>2.4663384025447717E-2</v>
      </c>
      <c r="I94">
        <f t="shared" si="9"/>
        <v>1.4879050661798354E-2</v>
      </c>
    </row>
    <row r="95" spans="1:9" x14ac:dyDescent="0.3">
      <c r="A95" s="5">
        <f>data!Q188</f>
        <v>40266</v>
      </c>
      <c r="B95">
        <f>VLOOKUP(A95,data!$A$4:$G$1442,7,0)</f>
        <v>26.59</v>
      </c>
      <c r="C95">
        <f>VLOOKUP(A95,data!$I$4:$O$1521,7,0)</f>
        <v>229.49</v>
      </c>
      <c r="D95">
        <f>VLOOKUP(A95,data!$Q$4:$W$1083,7,0)</f>
        <v>109.55</v>
      </c>
      <c r="F95" s="5">
        <f t="shared" si="6"/>
        <v>40266</v>
      </c>
      <c r="G95">
        <f t="shared" si="7"/>
        <v>-1.6642011834319501E-2</v>
      </c>
      <c r="H95">
        <f t="shared" si="8"/>
        <v>2.1954043462771671E-2</v>
      </c>
      <c r="I95">
        <f t="shared" si="9"/>
        <v>1.0422431285740595E-2</v>
      </c>
    </row>
    <row r="96" spans="1:9" x14ac:dyDescent="0.3">
      <c r="A96" s="5">
        <f>data!Q189</f>
        <v>40259</v>
      </c>
      <c r="B96">
        <f>VLOOKUP(A96,data!$A$4:$G$1442,7,0)</f>
        <v>27.04</v>
      </c>
      <c r="C96">
        <f>VLOOKUP(A96,data!$I$4:$O$1521,7,0)</f>
        <v>224.56</v>
      </c>
      <c r="D96">
        <f>VLOOKUP(A96,data!$Q$4:$W$1083,7,0)</f>
        <v>108.42</v>
      </c>
      <c r="F96" s="5">
        <f t="shared" si="6"/>
        <v>40259</v>
      </c>
      <c r="G96">
        <f t="shared" si="7"/>
        <v>2.2238695329873507E-3</v>
      </c>
      <c r="H96">
        <f t="shared" si="8"/>
        <v>3.8908165625722864E-2</v>
      </c>
      <c r="I96">
        <f t="shared" si="9"/>
        <v>5.2851182197497211E-3</v>
      </c>
    </row>
    <row r="97" spans="1:9" x14ac:dyDescent="0.3">
      <c r="A97" s="5">
        <f>data!Q190</f>
        <v>40252</v>
      </c>
      <c r="B97">
        <f>VLOOKUP(A97,data!$A$4:$G$1442,7,0)</f>
        <v>26.98</v>
      </c>
      <c r="C97">
        <f>VLOOKUP(A97,data!$I$4:$O$1521,7,0)</f>
        <v>216.15</v>
      </c>
      <c r="D97">
        <f>VLOOKUP(A97,data!$Q$4:$W$1083,7,0)</f>
        <v>107.85</v>
      </c>
      <c r="F97" s="5">
        <f t="shared" si="6"/>
        <v>40252</v>
      </c>
      <c r="G97">
        <f t="shared" si="7"/>
        <v>1.086549269389281E-2</v>
      </c>
      <c r="H97">
        <f t="shared" si="8"/>
        <v>-1.9194119248570604E-2</v>
      </c>
      <c r="I97">
        <f t="shared" si="9"/>
        <v>8.6037594688112545E-3</v>
      </c>
    </row>
    <row r="98" spans="1:9" x14ac:dyDescent="0.3">
      <c r="A98" s="5">
        <f>data!Q191</f>
        <v>40245</v>
      </c>
      <c r="B98">
        <f>VLOOKUP(A98,data!$A$4:$G$1442,7,0)</f>
        <v>26.69</v>
      </c>
      <c r="C98">
        <f>VLOOKUP(A98,data!$I$4:$O$1521,7,0)</f>
        <v>220.38</v>
      </c>
      <c r="D98">
        <f>VLOOKUP(A98,data!$Q$4:$W$1083,7,0)</f>
        <v>106.93</v>
      </c>
      <c r="F98" s="5">
        <f t="shared" si="6"/>
        <v>40245</v>
      </c>
      <c r="G98">
        <f t="shared" si="7"/>
        <v>2.3782125047947869E-2</v>
      </c>
      <c r="H98">
        <f t="shared" si="8"/>
        <v>3.493941955480416E-2</v>
      </c>
      <c r="I98">
        <f t="shared" si="9"/>
        <v>1.0585010868537989E-2</v>
      </c>
    </row>
    <row r="99" spans="1:9" x14ac:dyDescent="0.3">
      <c r="A99" s="5">
        <f>data!Q192</f>
        <v>40238</v>
      </c>
      <c r="B99">
        <f>VLOOKUP(A99,data!$A$4:$G$1442,7,0)</f>
        <v>26.07</v>
      </c>
      <c r="C99">
        <f>VLOOKUP(A99,data!$I$4:$O$1521,7,0)</f>
        <v>212.94</v>
      </c>
      <c r="D99">
        <f>VLOOKUP(A99,data!$Q$4:$W$1083,7,0)</f>
        <v>105.81</v>
      </c>
      <c r="F99" s="5">
        <f t="shared" si="6"/>
        <v>40238</v>
      </c>
      <c r="G99">
        <f t="shared" si="7"/>
        <v>-2.6778882938026122E-3</v>
      </c>
      <c r="H99">
        <f t="shared" si="8"/>
        <v>7.0050251256281393E-2</v>
      </c>
      <c r="I99">
        <f t="shared" si="9"/>
        <v>3.1688767550702025E-2</v>
      </c>
    </row>
    <row r="100" spans="1:9" x14ac:dyDescent="0.3">
      <c r="A100" s="5">
        <f>data!Q193</f>
        <v>40231</v>
      </c>
      <c r="B100">
        <f>VLOOKUP(A100,data!$A$4:$G$1442,7,0)</f>
        <v>26.14</v>
      </c>
      <c r="C100">
        <f>VLOOKUP(A100,data!$I$4:$O$1521,7,0)</f>
        <v>199</v>
      </c>
      <c r="D100">
        <f>VLOOKUP(A100,data!$Q$4:$W$1083,7,0)</f>
        <v>102.56</v>
      </c>
      <c r="F100" s="5">
        <f t="shared" si="6"/>
        <v>40231</v>
      </c>
      <c r="G100">
        <f t="shared" si="7"/>
        <v>-3.4311856652687709E-3</v>
      </c>
      <c r="H100">
        <f t="shared" si="8"/>
        <v>1.4633151481160478E-2</v>
      </c>
      <c r="I100">
        <f t="shared" si="9"/>
        <v>-3.5946759933936125E-3</v>
      </c>
    </row>
    <row r="101" spans="1:9" x14ac:dyDescent="0.3">
      <c r="A101" s="5">
        <f>data!Q194</f>
        <v>40225</v>
      </c>
      <c r="B101">
        <f>VLOOKUP(A101,data!$A$4:$G$1442,7,0)</f>
        <v>26.23</v>
      </c>
      <c r="C101">
        <f>VLOOKUP(A101,data!$I$4:$O$1521,7,0)</f>
        <v>196.13</v>
      </c>
      <c r="D101">
        <f>VLOOKUP(A101,data!$Q$4:$W$1083,7,0)</f>
        <v>102.93</v>
      </c>
      <c r="F101" s="5">
        <f t="shared" si="6"/>
        <v>40225</v>
      </c>
      <c r="G101">
        <f t="shared" si="7"/>
        <v>3.4714003944773135E-2</v>
      </c>
      <c r="H101">
        <f t="shared" si="8"/>
        <v>6.4142036124794745E-3</v>
      </c>
      <c r="I101">
        <f t="shared" si="9"/>
        <v>2.8682790325804564E-2</v>
      </c>
    </row>
    <row r="102" spans="1:9" x14ac:dyDescent="0.3">
      <c r="A102" s="5">
        <f>data!Q195</f>
        <v>40217</v>
      </c>
      <c r="B102">
        <f>VLOOKUP(A102,data!$A$4:$G$1442,7,0)</f>
        <v>25.35</v>
      </c>
      <c r="C102">
        <f>VLOOKUP(A102,data!$I$4:$O$1521,7,0)</f>
        <v>194.88</v>
      </c>
      <c r="D102">
        <f>VLOOKUP(A102,data!$Q$4:$W$1083,7,0)</f>
        <v>100.06</v>
      </c>
      <c r="F102" s="5">
        <f t="shared" si="6"/>
        <v>40217</v>
      </c>
      <c r="G102">
        <f t="shared" si="7"/>
        <v>-3.1458906802987927E-3</v>
      </c>
      <c r="H102">
        <f t="shared" si="8"/>
        <v>2.5144660704892168E-2</v>
      </c>
      <c r="I102">
        <f t="shared" si="9"/>
        <v>1.2958088681919428E-2</v>
      </c>
    </row>
    <row r="103" spans="1:9" x14ac:dyDescent="0.3">
      <c r="A103" s="5">
        <f>data!Q196</f>
        <v>40210</v>
      </c>
      <c r="B103">
        <f>VLOOKUP(A103,data!$A$4:$G$1442,7,0)</f>
        <v>25.43</v>
      </c>
      <c r="C103">
        <f>VLOOKUP(A103,data!$I$4:$O$1521,7,0)</f>
        <v>190.1</v>
      </c>
      <c r="D103">
        <f>VLOOKUP(A103,data!$Q$4:$W$1083,7,0)</f>
        <v>98.78</v>
      </c>
      <c r="F103" s="5">
        <f t="shared" si="6"/>
        <v>40210</v>
      </c>
      <c r="G103">
        <f t="shared" si="7"/>
        <v>-5.8639562157935332E-3</v>
      </c>
      <c r="H103">
        <f t="shared" si="8"/>
        <v>1.7720434712779069E-2</v>
      </c>
      <c r="I103">
        <f t="shared" si="9"/>
        <v>-6.836919364568597E-3</v>
      </c>
    </row>
    <row r="104" spans="1:9" x14ac:dyDescent="0.3">
      <c r="A104" s="5">
        <f>data!Q197</f>
        <v>40203</v>
      </c>
      <c r="B104">
        <f>VLOOKUP(A104,data!$A$4:$G$1442,7,0)</f>
        <v>25.58</v>
      </c>
      <c r="C104">
        <f>VLOOKUP(A104,data!$I$4:$O$1521,7,0)</f>
        <v>186.79</v>
      </c>
      <c r="D104">
        <f>VLOOKUP(A104,data!$Q$4:$W$1083,7,0)</f>
        <v>99.46</v>
      </c>
      <c r="F104" s="5">
        <f t="shared" ref="F104:F167" si="10">A104</f>
        <v>40203</v>
      </c>
      <c r="G104">
        <f t="shared" si="7"/>
        <v>-2.6636225266362359E-2</v>
      </c>
      <c r="H104">
        <f t="shared" si="8"/>
        <v>-2.8754159733777044E-2</v>
      </c>
      <c r="I104">
        <f t="shared" si="9"/>
        <v>-1.6707859614434127E-2</v>
      </c>
    </row>
    <row r="105" spans="1:9" x14ac:dyDescent="0.3">
      <c r="A105" s="5">
        <f>data!Q198</f>
        <v>40197</v>
      </c>
      <c r="B105">
        <f>VLOOKUP(A105,data!$A$4:$G$1442,7,0)</f>
        <v>26.28</v>
      </c>
      <c r="C105">
        <f>VLOOKUP(A105,data!$I$4:$O$1521,7,0)</f>
        <v>192.32</v>
      </c>
      <c r="D105">
        <f>VLOOKUP(A105,data!$Q$4:$W$1083,7,0)</f>
        <v>101.15</v>
      </c>
      <c r="F105" s="5">
        <f t="shared" si="10"/>
        <v>40197</v>
      </c>
      <c r="G105">
        <f t="shared" si="7"/>
        <v>-6.1763655837201011E-2</v>
      </c>
      <c r="H105">
        <f t="shared" si="8"/>
        <v>-3.9744357898941519E-2</v>
      </c>
      <c r="I105">
        <f t="shared" si="9"/>
        <v>-3.8954869358669778E-2</v>
      </c>
    </row>
    <row r="106" spans="1:9" x14ac:dyDescent="0.3">
      <c r="A106" s="5">
        <f>data!Q199</f>
        <v>40189</v>
      </c>
      <c r="B106">
        <f>VLOOKUP(A106,data!$A$4:$G$1442,7,0)</f>
        <v>28.01</v>
      </c>
      <c r="C106">
        <f>VLOOKUP(A106,data!$I$4:$O$1521,7,0)</f>
        <v>200.28</v>
      </c>
      <c r="D106">
        <f>VLOOKUP(A106,data!$Q$4:$W$1083,7,0)</f>
        <v>105.25</v>
      </c>
      <c r="F106" s="5">
        <f t="shared" si="10"/>
        <v>40189</v>
      </c>
      <c r="G106">
        <f t="shared" si="7"/>
        <v>6.4678404599354394E-3</v>
      </c>
      <c r="H106">
        <f t="shared" si="8"/>
        <v>-2.8521536670547125E-2</v>
      </c>
      <c r="I106">
        <f t="shared" si="9"/>
        <v>-8.1047969088681501E-3</v>
      </c>
    </row>
    <row r="107" spans="1:9" x14ac:dyDescent="0.3">
      <c r="A107" s="5">
        <f>data!Q200</f>
        <v>40182</v>
      </c>
      <c r="B107">
        <f>VLOOKUP(A107,data!$A$4:$G$1442,7,0)</f>
        <v>27.83</v>
      </c>
      <c r="C107">
        <f>VLOOKUP(A107,data!$I$4:$O$1521,7,0)</f>
        <v>206.16</v>
      </c>
      <c r="D107">
        <f>VLOOKUP(A107,data!$Q$4:$W$1083,7,0)</f>
        <v>106.11</v>
      </c>
      <c r="F107" s="5">
        <f t="shared" si="10"/>
        <v>40182</v>
      </c>
      <c r="G107">
        <f t="shared" si="7"/>
        <v>6.14605929139545E-3</v>
      </c>
      <c r="H107">
        <f t="shared" si="8"/>
        <v>5.9038789948768385E-3</v>
      </c>
      <c r="I107">
        <f t="shared" si="9"/>
        <v>2.8098052514291309E-2</v>
      </c>
    </row>
    <row r="108" spans="1:9" x14ac:dyDescent="0.3">
      <c r="A108" s="5">
        <f>data!Q201</f>
        <v>40175</v>
      </c>
      <c r="B108">
        <f>VLOOKUP(A108,data!$A$4:$G$1442,7,0)</f>
        <v>27.66</v>
      </c>
      <c r="C108">
        <f>VLOOKUP(A108,data!$I$4:$O$1521,7,0)</f>
        <v>204.95</v>
      </c>
      <c r="D108">
        <f>VLOOKUP(A108,data!$Q$4:$W$1083,7,0)</f>
        <v>103.21</v>
      </c>
      <c r="F108" s="5">
        <f t="shared" si="10"/>
        <v>40175</v>
      </c>
      <c r="G108">
        <f t="shared" si="7"/>
        <v>-1.6708140774973297E-2</v>
      </c>
      <c r="H108">
        <f t="shared" si="8"/>
        <v>8.1160846040333363E-3</v>
      </c>
      <c r="I108">
        <f t="shared" si="9"/>
        <v>-9.2157050974369589E-3</v>
      </c>
    </row>
    <row r="109" spans="1:9" x14ac:dyDescent="0.3">
      <c r="A109" s="5">
        <f>data!Q202</f>
        <v>40168</v>
      </c>
      <c r="B109">
        <f>VLOOKUP(A109,data!$A$4:$G$1442,7,0)</f>
        <v>28.13</v>
      </c>
      <c r="C109">
        <f>VLOOKUP(A109,data!$I$4:$O$1521,7,0)</f>
        <v>203.3</v>
      </c>
      <c r="D109">
        <f>VLOOKUP(A109,data!$Q$4:$W$1083,7,0)</f>
        <v>104.17</v>
      </c>
      <c r="F109" s="5">
        <f t="shared" si="10"/>
        <v>40168</v>
      </c>
      <c r="G109">
        <f t="shared" si="7"/>
        <v>2.1052631578947305E-2</v>
      </c>
      <c r="H109">
        <f t="shared" si="8"/>
        <v>6.9605934655653276E-2</v>
      </c>
      <c r="I109">
        <f t="shared" si="9"/>
        <v>2.057411580288046E-2</v>
      </c>
    </row>
    <row r="110" spans="1:9" x14ac:dyDescent="0.3">
      <c r="A110" s="5">
        <f>data!Q203</f>
        <v>40161</v>
      </c>
      <c r="B110">
        <f>VLOOKUP(A110,data!$A$4:$G$1442,7,0)</f>
        <v>27.55</v>
      </c>
      <c r="C110">
        <f>VLOOKUP(A110,data!$I$4:$O$1521,7,0)</f>
        <v>190.07</v>
      </c>
      <c r="D110">
        <f>VLOOKUP(A110,data!$Q$4:$W$1083,7,0)</f>
        <v>102.07</v>
      </c>
      <c r="F110" s="5">
        <f t="shared" si="10"/>
        <v>40161</v>
      </c>
      <c r="G110">
        <f t="shared" si="7"/>
        <v>1.698043558508678E-2</v>
      </c>
      <c r="H110">
        <f t="shared" si="8"/>
        <v>3.9085195161885633E-3</v>
      </c>
      <c r="I110">
        <f t="shared" si="9"/>
        <v>-2.7357107962872611E-3</v>
      </c>
    </row>
    <row r="111" spans="1:9" x14ac:dyDescent="0.3">
      <c r="A111" s="5">
        <f>data!Q204</f>
        <v>40154</v>
      </c>
      <c r="B111">
        <f>VLOOKUP(A111,data!$A$4:$G$1442,7,0)</f>
        <v>27.09</v>
      </c>
      <c r="C111">
        <f>VLOOKUP(A111,data!$I$4:$O$1521,7,0)</f>
        <v>189.33</v>
      </c>
      <c r="D111">
        <f>VLOOKUP(A111,data!$Q$4:$W$1083,7,0)</f>
        <v>102.35</v>
      </c>
      <c r="F111" s="5">
        <f t="shared" si="10"/>
        <v>40154</v>
      </c>
      <c r="G111">
        <f t="shared" si="7"/>
        <v>-4.4101433296582504E-3</v>
      </c>
      <c r="H111">
        <f t="shared" si="8"/>
        <v>7.0209031434499318E-3</v>
      </c>
      <c r="I111">
        <f t="shared" si="9"/>
        <v>8.8010952474075097E-4</v>
      </c>
    </row>
    <row r="112" spans="1:9" x14ac:dyDescent="0.3">
      <c r="A112" s="5">
        <f>data!Q205</f>
        <v>40147</v>
      </c>
      <c r="B112">
        <f>VLOOKUP(A112,data!$A$4:$G$1442,7,0)</f>
        <v>27.21</v>
      </c>
      <c r="C112">
        <f>VLOOKUP(A112,data!$I$4:$O$1521,7,0)</f>
        <v>188.01</v>
      </c>
      <c r="D112">
        <f>VLOOKUP(A112,data!$Q$4:$W$1083,7,0)</f>
        <v>102.26</v>
      </c>
      <c r="F112" s="5">
        <f t="shared" si="10"/>
        <v>40147</v>
      </c>
      <c r="G112">
        <f t="shared" si="7"/>
        <v>2.6018099547511362E-2</v>
      </c>
      <c r="H112">
        <f t="shared" si="8"/>
        <v>-3.6241541931515381E-2</v>
      </c>
      <c r="I112">
        <f t="shared" si="9"/>
        <v>1.3077075490390404E-2</v>
      </c>
    </row>
    <row r="113" spans="1:9" x14ac:dyDescent="0.3">
      <c r="A113" s="5">
        <f>data!Q206</f>
        <v>40140</v>
      </c>
      <c r="B113">
        <f>VLOOKUP(A113,data!$A$4:$G$1442,7,0)</f>
        <v>26.52</v>
      </c>
      <c r="C113">
        <f>VLOOKUP(A113,data!$I$4:$O$1521,7,0)</f>
        <v>195.08</v>
      </c>
      <c r="D113">
        <f>VLOOKUP(A113,data!$Q$4:$W$1083,7,0)</f>
        <v>100.94</v>
      </c>
      <c r="F113" s="5">
        <f t="shared" si="10"/>
        <v>40140</v>
      </c>
      <c r="G113">
        <f t="shared" si="7"/>
        <v>-1.3392857142857123E-2</v>
      </c>
      <c r="H113">
        <f t="shared" si="8"/>
        <v>3.3431054878362682E-3</v>
      </c>
      <c r="I113">
        <f t="shared" si="9"/>
        <v>1.2895546076777647E-3</v>
      </c>
    </row>
    <row r="114" spans="1:9" x14ac:dyDescent="0.3">
      <c r="A114" s="5">
        <f>data!Q207</f>
        <v>40133</v>
      </c>
      <c r="B114">
        <f>VLOOKUP(A114,data!$A$4:$G$1442,7,0)</f>
        <v>26.88</v>
      </c>
      <c r="C114">
        <f>VLOOKUP(A114,data!$I$4:$O$1521,7,0)</f>
        <v>194.43</v>
      </c>
      <c r="D114">
        <f>VLOOKUP(A114,data!$Q$4:$W$1083,7,0)</f>
        <v>100.81</v>
      </c>
      <c r="F114" s="5">
        <f t="shared" si="10"/>
        <v>40133</v>
      </c>
      <c r="G114">
        <f t="shared" si="7"/>
        <v>4.1090773253641922E-3</v>
      </c>
      <c r="H114">
        <f t="shared" si="8"/>
        <v>-2.2178636089318027E-2</v>
      </c>
      <c r="I114">
        <f t="shared" si="9"/>
        <v>-1.6835016835017003E-3</v>
      </c>
    </row>
    <row r="115" spans="1:9" x14ac:dyDescent="0.3">
      <c r="A115" s="5">
        <f>data!Q208</f>
        <v>40126</v>
      </c>
      <c r="B115">
        <f>VLOOKUP(A115,data!$A$4:$G$1442,7,0)</f>
        <v>26.77</v>
      </c>
      <c r="C115">
        <f>VLOOKUP(A115,data!$I$4:$O$1521,7,0)</f>
        <v>198.84</v>
      </c>
      <c r="D115">
        <f>VLOOKUP(A115,data!$Q$4:$W$1083,7,0)</f>
        <v>100.98</v>
      </c>
      <c r="F115" s="5">
        <f t="shared" si="10"/>
        <v>40126</v>
      </c>
      <c r="G115">
        <f t="shared" si="7"/>
        <v>3.8804811796662786E-2</v>
      </c>
      <c r="H115">
        <f t="shared" si="8"/>
        <v>5.2007830273530571E-2</v>
      </c>
      <c r="I115">
        <f t="shared" si="9"/>
        <v>2.3203972033640757E-2</v>
      </c>
    </row>
    <row r="116" spans="1:9" x14ac:dyDescent="0.3">
      <c r="A116" s="5">
        <f>data!Q209</f>
        <v>40119</v>
      </c>
      <c r="B116">
        <f>VLOOKUP(A116,data!$A$4:$G$1442,7,0)</f>
        <v>25.77</v>
      </c>
      <c r="C116">
        <f>VLOOKUP(A116,data!$I$4:$O$1521,7,0)</f>
        <v>189.01</v>
      </c>
      <c r="D116">
        <f>VLOOKUP(A116,data!$Q$4:$W$1083,7,0)</f>
        <v>98.69</v>
      </c>
      <c r="F116" s="5">
        <f t="shared" si="10"/>
        <v>40119</v>
      </c>
      <c r="G116">
        <f t="shared" si="7"/>
        <v>2.8332003192338424E-2</v>
      </c>
      <c r="H116">
        <f t="shared" si="8"/>
        <v>3.0982381497845296E-2</v>
      </c>
      <c r="I116">
        <f t="shared" si="9"/>
        <v>3.448637316561836E-2</v>
      </c>
    </row>
    <row r="117" spans="1:9" x14ac:dyDescent="0.3">
      <c r="A117" s="5">
        <f>data!Q210</f>
        <v>40112</v>
      </c>
      <c r="B117">
        <f>VLOOKUP(A117,data!$A$4:$G$1442,7,0)</f>
        <v>25.06</v>
      </c>
      <c r="C117">
        <f>VLOOKUP(A117,data!$I$4:$O$1521,7,0)</f>
        <v>183.33</v>
      </c>
      <c r="D117">
        <f>VLOOKUP(A117,data!$Q$4:$W$1083,7,0)</f>
        <v>95.4</v>
      </c>
      <c r="F117" s="5">
        <f t="shared" si="10"/>
        <v>40112</v>
      </c>
      <c r="G117">
        <f t="shared" si="7"/>
        <v>-1.0268562401263885E-2</v>
      </c>
      <c r="H117">
        <f t="shared" si="8"/>
        <v>-7.5678128466269992E-2</v>
      </c>
      <c r="I117">
        <f t="shared" si="9"/>
        <v>-4.1783848935315351E-2</v>
      </c>
    </row>
    <row r="118" spans="1:9" x14ac:dyDescent="0.3">
      <c r="A118" s="5">
        <f>data!Q211</f>
        <v>40105</v>
      </c>
      <c r="B118">
        <f>VLOOKUP(A118,data!$A$4:$G$1442,7,0)</f>
        <v>25.32</v>
      </c>
      <c r="C118">
        <f>VLOOKUP(A118,data!$I$4:$O$1521,7,0)</f>
        <v>198.34</v>
      </c>
      <c r="D118">
        <f>VLOOKUP(A118,data!$Q$4:$W$1083,7,0)</f>
        <v>99.56</v>
      </c>
      <c r="F118" s="5">
        <f t="shared" si="10"/>
        <v>40105</v>
      </c>
      <c r="G118">
        <f t="shared" si="7"/>
        <v>5.7644110275689178E-2</v>
      </c>
      <c r="H118">
        <f t="shared" si="8"/>
        <v>8.4477008037618345E-2</v>
      </c>
      <c r="I118">
        <f t="shared" si="9"/>
        <v>-7.4768218522580001E-3</v>
      </c>
    </row>
    <row r="119" spans="1:9" x14ac:dyDescent="0.3">
      <c r="A119" s="5">
        <f>data!Q212</f>
        <v>40098</v>
      </c>
      <c r="B119">
        <f>VLOOKUP(A119,data!$A$4:$G$1442,7,0)</f>
        <v>23.94</v>
      </c>
      <c r="C119">
        <f>VLOOKUP(A119,data!$I$4:$O$1521,7,0)</f>
        <v>182.89</v>
      </c>
      <c r="D119">
        <f>VLOOKUP(A119,data!$Q$4:$W$1083,7,0)</f>
        <v>100.31</v>
      </c>
      <c r="F119" s="5">
        <f t="shared" si="10"/>
        <v>40098</v>
      </c>
      <c r="G119">
        <f t="shared" si="7"/>
        <v>3.6812472932005257E-2</v>
      </c>
      <c r="H119">
        <f t="shared" si="8"/>
        <v>-1.2686244871518152E-2</v>
      </c>
      <c r="I119">
        <f t="shared" si="9"/>
        <v>1.5180649731808521E-2</v>
      </c>
    </row>
    <row r="120" spans="1:9" x14ac:dyDescent="0.3">
      <c r="A120" s="5">
        <f>data!Q213</f>
        <v>40091</v>
      </c>
      <c r="B120">
        <f>VLOOKUP(A120,data!$A$4:$G$1442,7,0)</f>
        <v>23.09</v>
      </c>
      <c r="C120">
        <f>VLOOKUP(A120,data!$I$4:$O$1521,7,0)</f>
        <v>185.24</v>
      </c>
      <c r="D120">
        <f>VLOOKUP(A120,data!$Q$4:$W$1083,7,0)</f>
        <v>98.81</v>
      </c>
      <c r="F120" s="5">
        <f t="shared" si="10"/>
        <v>40091</v>
      </c>
      <c r="G120">
        <f t="shared" si="7"/>
        <v>2.3946784922394639E-2</v>
      </c>
      <c r="H120">
        <f t="shared" si="8"/>
        <v>3.0083968192181485E-2</v>
      </c>
      <c r="I120">
        <f t="shared" si="9"/>
        <v>4.6605232496557632E-2</v>
      </c>
    </row>
    <row r="121" spans="1:9" x14ac:dyDescent="0.3">
      <c r="A121" s="5">
        <f>data!Q214</f>
        <v>40084</v>
      </c>
      <c r="B121">
        <f>VLOOKUP(A121,data!$A$4:$G$1442,7,0)</f>
        <v>22.55</v>
      </c>
      <c r="C121">
        <f>VLOOKUP(A121,data!$I$4:$O$1521,7,0)</f>
        <v>179.83</v>
      </c>
      <c r="D121">
        <f>VLOOKUP(A121,data!$Q$4:$W$1083,7,0)</f>
        <v>94.41</v>
      </c>
      <c r="F121" s="5">
        <f t="shared" si="10"/>
        <v>40084</v>
      </c>
      <c r="G121">
        <f t="shared" si="7"/>
        <v>-2.338674750974444E-2</v>
      </c>
      <c r="H121">
        <f t="shared" si="8"/>
        <v>1.3926477221470447E-2</v>
      </c>
      <c r="I121">
        <f t="shared" si="9"/>
        <v>-1.8811057992101459E-2</v>
      </c>
    </row>
    <row r="122" spans="1:9" x14ac:dyDescent="0.3">
      <c r="A122" s="5">
        <f>data!Q215</f>
        <v>40077</v>
      </c>
      <c r="B122">
        <f>VLOOKUP(A122,data!$A$4:$G$1442,7,0)</f>
        <v>23.09</v>
      </c>
      <c r="C122">
        <f>VLOOKUP(A122,data!$I$4:$O$1521,7,0)</f>
        <v>177.36</v>
      </c>
      <c r="D122">
        <f>VLOOKUP(A122,data!$Q$4:$W$1083,7,0)</f>
        <v>96.22</v>
      </c>
      <c r="F122" s="5">
        <f t="shared" si="10"/>
        <v>40077</v>
      </c>
      <c r="G122">
        <f t="shared" si="7"/>
        <v>1.1831726555652917E-2</v>
      </c>
      <c r="H122">
        <f t="shared" si="8"/>
        <v>-1.4338112704234657E-2</v>
      </c>
      <c r="I122">
        <f t="shared" si="9"/>
        <v>-2.1259281863493067E-2</v>
      </c>
    </row>
    <row r="123" spans="1:9" x14ac:dyDescent="0.3">
      <c r="A123" s="5">
        <f>data!Q216</f>
        <v>40070</v>
      </c>
      <c r="B123">
        <f>VLOOKUP(A123,data!$A$4:$G$1442,7,0)</f>
        <v>22.82</v>
      </c>
      <c r="C123">
        <f>VLOOKUP(A123,data!$I$4:$O$1521,7,0)</f>
        <v>179.94</v>
      </c>
      <c r="D123">
        <f>VLOOKUP(A123,data!$Q$4:$W$1083,7,0)</f>
        <v>98.31</v>
      </c>
      <c r="F123" s="5">
        <f t="shared" si="10"/>
        <v>40070</v>
      </c>
      <c r="G123">
        <f t="shared" si="7"/>
        <v>1.6028495102404249E-2</v>
      </c>
      <c r="H123">
        <f t="shared" si="8"/>
        <v>7.471779251030275E-2</v>
      </c>
      <c r="I123">
        <f t="shared" si="9"/>
        <v>2.3422860712054964E-2</v>
      </c>
    </row>
    <row r="124" spans="1:9" x14ac:dyDescent="0.3">
      <c r="A124" s="5">
        <f>data!Q217</f>
        <v>40064</v>
      </c>
      <c r="B124">
        <f>VLOOKUP(A124,data!$A$4:$G$1442,7,0)</f>
        <v>22.46</v>
      </c>
      <c r="C124">
        <f>VLOOKUP(A124,data!$I$4:$O$1521,7,0)</f>
        <v>167.43</v>
      </c>
      <c r="D124">
        <f>VLOOKUP(A124,data!$Q$4:$W$1083,7,0)</f>
        <v>96.06</v>
      </c>
      <c r="F124" s="5">
        <f t="shared" si="10"/>
        <v>40064</v>
      </c>
      <c r="G124">
        <f t="shared" si="7"/>
        <v>9.4382022471910503E-3</v>
      </c>
      <c r="H124">
        <f t="shared" si="8"/>
        <v>1.0806568461724345E-2</v>
      </c>
      <c r="I124">
        <f t="shared" si="9"/>
        <v>2.6611093299134438E-2</v>
      </c>
    </row>
    <row r="125" spans="1:9" x14ac:dyDescent="0.3">
      <c r="A125" s="5">
        <f>data!Q218</f>
        <v>40056</v>
      </c>
      <c r="B125">
        <f>VLOOKUP(A125,data!$A$4:$G$1442,7,0)</f>
        <v>22.25</v>
      </c>
      <c r="C125">
        <f>VLOOKUP(A125,data!$I$4:$O$1521,7,0)</f>
        <v>165.64</v>
      </c>
      <c r="D125">
        <f>VLOOKUP(A125,data!$Q$4:$W$1083,7,0)</f>
        <v>93.57</v>
      </c>
      <c r="F125" s="5">
        <f t="shared" si="10"/>
        <v>40056</v>
      </c>
      <c r="G125">
        <f t="shared" si="7"/>
        <v>-2.2421524663677446E-3</v>
      </c>
      <c r="H125">
        <f t="shared" si="8"/>
        <v>1.5721368968435779E-3</v>
      </c>
      <c r="I125">
        <f t="shared" si="9"/>
        <v>-1.2766406414855538E-2</v>
      </c>
    </row>
    <row r="126" spans="1:9" x14ac:dyDescent="0.3">
      <c r="A126" s="5">
        <f>data!Q219</f>
        <v>40049</v>
      </c>
      <c r="B126">
        <f>VLOOKUP(A126,data!$A$4:$G$1442,7,0)</f>
        <v>22.3</v>
      </c>
      <c r="C126">
        <f>VLOOKUP(A126,data!$I$4:$O$1521,7,0)</f>
        <v>165.38</v>
      </c>
      <c r="D126">
        <f>VLOOKUP(A126,data!$Q$4:$W$1083,7,0)</f>
        <v>94.78</v>
      </c>
      <c r="F126" s="5">
        <f t="shared" si="10"/>
        <v>40049</v>
      </c>
      <c r="G126">
        <f t="shared" si="7"/>
        <v>1.0879419764279329E-2</v>
      </c>
      <c r="H126">
        <f t="shared" si="8"/>
        <v>4.8608579414265579E-3</v>
      </c>
      <c r="I126">
        <f t="shared" si="9"/>
        <v>3.9190763690287525E-3</v>
      </c>
    </row>
    <row r="127" spans="1:9" x14ac:dyDescent="0.3">
      <c r="A127" s="5">
        <f>data!Q220</f>
        <v>40042</v>
      </c>
      <c r="B127">
        <f>VLOOKUP(A127,data!$A$4:$G$1442,7,0)</f>
        <v>22.06</v>
      </c>
      <c r="C127">
        <f>VLOOKUP(A127,data!$I$4:$O$1521,7,0)</f>
        <v>164.58</v>
      </c>
      <c r="D127">
        <f>VLOOKUP(A127,data!$Q$4:$W$1083,7,0)</f>
        <v>94.41</v>
      </c>
      <c r="F127" s="5">
        <f t="shared" si="10"/>
        <v>40042</v>
      </c>
      <c r="G127">
        <f t="shared" si="7"/>
        <v>3.6167214654767479E-2</v>
      </c>
      <c r="H127">
        <f t="shared" si="8"/>
        <v>1.4673242909987817E-2</v>
      </c>
      <c r="I127">
        <f t="shared" si="9"/>
        <v>2.1642679363705227E-2</v>
      </c>
    </row>
    <row r="128" spans="1:9" x14ac:dyDescent="0.3">
      <c r="A128" s="5">
        <f>data!Q221</f>
        <v>40035</v>
      </c>
      <c r="B128">
        <f>VLOOKUP(A128,data!$A$4:$G$1442,7,0)</f>
        <v>21.29</v>
      </c>
      <c r="C128">
        <f>VLOOKUP(A128,data!$I$4:$O$1521,7,0)</f>
        <v>162.19999999999999</v>
      </c>
      <c r="D128">
        <f>VLOOKUP(A128,data!$Q$4:$W$1083,7,0)</f>
        <v>92.41</v>
      </c>
      <c r="F128" s="5">
        <f t="shared" si="10"/>
        <v>40035</v>
      </c>
      <c r="G128">
        <f t="shared" si="7"/>
        <v>5.6683986773735208E-3</v>
      </c>
      <c r="H128">
        <f t="shared" si="8"/>
        <v>7.641175374293283E-3</v>
      </c>
      <c r="I128">
        <f t="shared" si="9"/>
        <v>-3.9879284328519565E-3</v>
      </c>
    </row>
    <row r="129" spans="1:9" x14ac:dyDescent="0.3">
      <c r="A129" s="5">
        <f>data!Q222</f>
        <v>40028</v>
      </c>
      <c r="B129">
        <f>VLOOKUP(A129,data!$A$4:$G$1442,7,0)</f>
        <v>21.17</v>
      </c>
      <c r="C129">
        <f>VLOOKUP(A129,data!$I$4:$O$1521,7,0)</f>
        <v>160.97</v>
      </c>
      <c r="D129">
        <f>VLOOKUP(A129,data!$Q$4:$W$1083,7,0)</f>
        <v>92.78</v>
      </c>
      <c r="F129" s="5">
        <f t="shared" si="10"/>
        <v>40028</v>
      </c>
      <c r="G129">
        <f t="shared" si="7"/>
        <v>1.893043066729896E-3</v>
      </c>
      <c r="H129">
        <f t="shared" si="8"/>
        <v>1.296331256686176E-2</v>
      </c>
      <c r="I129">
        <f t="shared" si="9"/>
        <v>2.4174853736615494E-2</v>
      </c>
    </row>
    <row r="130" spans="1:9" x14ac:dyDescent="0.3">
      <c r="A130" s="5">
        <f>data!Q223</f>
        <v>40021</v>
      </c>
      <c r="B130">
        <f>VLOOKUP(A130,data!$A$4:$G$1442,7,0)</f>
        <v>21.13</v>
      </c>
      <c r="C130">
        <f>VLOOKUP(A130,data!$I$4:$O$1521,7,0)</f>
        <v>158.91</v>
      </c>
      <c r="D130">
        <f>VLOOKUP(A130,data!$Q$4:$W$1083,7,0)</f>
        <v>90.59</v>
      </c>
      <c r="F130" s="5">
        <f t="shared" si="10"/>
        <v>40021</v>
      </c>
      <c r="G130">
        <f t="shared" si="7"/>
        <v>2.8476506881821889E-3</v>
      </c>
      <c r="H130">
        <f t="shared" si="8"/>
        <v>2.1272493573264797E-2</v>
      </c>
      <c r="I130">
        <f t="shared" si="9"/>
        <v>7.6751946607341234E-3</v>
      </c>
    </row>
    <row r="131" spans="1:9" x14ac:dyDescent="0.3">
      <c r="A131" s="5">
        <f>data!Q224</f>
        <v>40014</v>
      </c>
      <c r="B131">
        <f>VLOOKUP(A131,data!$A$4:$G$1442,7,0)</f>
        <v>21.07</v>
      </c>
      <c r="C131">
        <f>VLOOKUP(A131,data!$I$4:$O$1521,7,0)</f>
        <v>155.6</v>
      </c>
      <c r="D131">
        <f>VLOOKUP(A131,data!$Q$4:$W$1083,7,0)</f>
        <v>89.9</v>
      </c>
      <c r="F131" s="5">
        <f t="shared" si="10"/>
        <v>40014</v>
      </c>
      <c r="G131">
        <f t="shared" si="7"/>
        <v>-3.4814475492441509E-2</v>
      </c>
      <c r="H131">
        <f t="shared" si="8"/>
        <v>5.4343406965713381E-2</v>
      </c>
      <c r="I131">
        <f t="shared" si="9"/>
        <v>4.1714947856315278E-2</v>
      </c>
    </row>
    <row r="132" spans="1:9" x14ac:dyDescent="0.3">
      <c r="A132" s="5">
        <f>data!Q225</f>
        <v>40007</v>
      </c>
      <c r="B132">
        <f>VLOOKUP(A132,data!$A$4:$G$1442,7,0)</f>
        <v>21.83</v>
      </c>
      <c r="C132">
        <f>VLOOKUP(A132,data!$I$4:$O$1521,7,0)</f>
        <v>147.58000000000001</v>
      </c>
      <c r="D132">
        <f>VLOOKUP(A132,data!$Q$4:$W$1083,7,0)</f>
        <v>86.3</v>
      </c>
      <c r="F132" s="5">
        <f t="shared" si="10"/>
        <v>40007</v>
      </c>
      <c r="G132">
        <f t="shared" si="7"/>
        <v>8.4990059642146981E-2</v>
      </c>
      <c r="H132">
        <f t="shared" si="8"/>
        <v>9.5457244655582044E-2</v>
      </c>
      <c r="I132">
        <f t="shared" si="9"/>
        <v>7.0188492063492022E-2</v>
      </c>
    </row>
    <row r="133" spans="1:9" x14ac:dyDescent="0.3">
      <c r="A133" s="5">
        <f>data!Q226</f>
        <v>40000</v>
      </c>
      <c r="B133">
        <f>VLOOKUP(A133,data!$A$4:$G$1442,7,0)</f>
        <v>20.12</v>
      </c>
      <c r="C133">
        <f>VLOOKUP(A133,data!$I$4:$O$1521,7,0)</f>
        <v>134.72</v>
      </c>
      <c r="D133">
        <f>VLOOKUP(A133,data!$Q$4:$W$1083,7,0)</f>
        <v>80.64</v>
      </c>
      <c r="F133" s="5">
        <f t="shared" si="10"/>
        <v>40000</v>
      </c>
      <c r="G133">
        <f t="shared" ref="G133:G196" si="11">(B133-B134)/B134</f>
        <v>-4.1904761904761854E-2</v>
      </c>
      <c r="H133">
        <f t="shared" ref="H133:H196" si="12">(C133-C134)/C134</f>
        <v>-1.0721104420619826E-2</v>
      </c>
      <c r="I133">
        <f t="shared" ref="I133:I196" si="13">(D133-D134)/D134</f>
        <v>-2.0646101530240501E-2</v>
      </c>
    </row>
    <row r="134" spans="1:9" x14ac:dyDescent="0.3">
      <c r="A134" s="5">
        <f>data!Q227</f>
        <v>39993</v>
      </c>
      <c r="B134">
        <f>VLOOKUP(A134,data!$A$4:$G$1442,7,0)</f>
        <v>21</v>
      </c>
      <c r="C134">
        <f>VLOOKUP(A134,data!$I$4:$O$1521,7,0)</f>
        <v>136.18</v>
      </c>
      <c r="D134">
        <f>VLOOKUP(A134,data!$Q$4:$W$1083,7,0)</f>
        <v>82.34</v>
      </c>
      <c r="F134" s="5">
        <f t="shared" si="10"/>
        <v>39993</v>
      </c>
      <c r="G134">
        <f t="shared" si="11"/>
        <v>9.5328884652047541E-4</v>
      </c>
      <c r="H134">
        <f t="shared" si="12"/>
        <v>-1.6963834548473215E-2</v>
      </c>
      <c r="I134">
        <f t="shared" si="13"/>
        <v>-2.2090261282660326E-2</v>
      </c>
    </row>
    <row r="135" spans="1:9" x14ac:dyDescent="0.3">
      <c r="A135" s="5">
        <f>data!Q228</f>
        <v>39986</v>
      </c>
      <c r="B135">
        <f>VLOOKUP(A135,data!$A$4:$G$1442,7,0)</f>
        <v>20.98</v>
      </c>
      <c r="C135">
        <f>VLOOKUP(A135,data!$I$4:$O$1521,7,0)</f>
        <v>138.53</v>
      </c>
      <c r="D135">
        <f>VLOOKUP(A135,data!$Q$4:$W$1083,7,0)</f>
        <v>84.2</v>
      </c>
      <c r="F135" s="5">
        <f t="shared" si="10"/>
        <v>39986</v>
      </c>
      <c r="G135">
        <f t="shared" si="11"/>
        <v>-3.0050855293573677E-2</v>
      </c>
      <c r="H135">
        <f t="shared" si="12"/>
        <v>2.1231109472908186E-2</v>
      </c>
      <c r="I135">
        <f t="shared" si="13"/>
        <v>-2.1332069210712565E-3</v>
      </c>
    </row>
    <row r="136" spans="1:9" x14ac:dyDescent="0.3">
      <c r="A136" s="5">
        <f>data!Q229</f>
        <v>39979</v>
      </c>
      <c r="B136">
        <f>VLOOKUP(A136,data!$A$4:$G$1442,7,0)</f>
        <v>21.63</v>
      </c>
      <c r="C136">
        <f>VLOOKUP(A136,data!$I$4:$O$1521,7,0)</f>
        <v>135.65</v>
      </c>
      <c r="D136">
        <f>VLOOKUP(A136,data!$Q$4:$W$1083,7,0)</f>
        <v>84.38</v>
      </c>
      <c r="F136" s="5">
        <f t="shared" si="10"/>
        <v>39979</v>
      </c>
      <c r="G136">
        <f t="shared" si="11"/>
        <v>3.196564885496174E-2</v>
      </c>
      <c r="H136">
        <f t="shared" si="12"/>
        <v>1.8316943172434482E-2</v>
      </c>
      <c r="I136">
        <f t="shared" si="13"/>
        <v>-2.6534379326257629E-2</v>
      </c>
    </row>
    <row r="137" spans="1:9" x14ac:dyDescent="0.3">
      <c r="A137" s="5">
        <f>data!Q230</f>
        <v>39972</v>
      </c>
      <c r="B137">
        <f>VLOOKUP(A137,data!$A$4:$G$1442,7,0)</f>
        <v>20.96</v>
      </c>
      <c r="C137">
        <f>VLOOKUP(A137,data!$I$4:$O$1521,7,0)</f>
        <v>133.21</v>
      </c>
      <c r="D137">
        <f>VLOOKUP(A137,data!$Q$4:$W$1083,7,0)</f>
        <v>86.68</v>
      </c>
      <c r="F137" s="5">
        <f t="shared" si="10"/>
        <v>39972</v>
      </c>
      <c r="G137">
        <f t="shared" si="11"/>
        <v>5.37958773252891E-2</v>
      </c>
      <c r="H137">
        <f t="shared" si="12"/>
        <v>-5.3233830845771012E-2</v>
      </c>
      <c r="I137">
        <f t="shared" si="13"/>
        <v>5.5684454756380966E-3</v>
      </c>
    </row>
    <row r="138" spans="1:9" x14ac:dyDescent="0.3">
      <c r="A138" s="5">
        <f>data!Q231</f>
        <v>39965</v>
      </c>
      <c r="B138">
        <f>VLOOKUP(A138,data!$A$4:$G$1442,7,0)</f>
        <v>19.89</v>
      </c>
      <c r="C138">
        <f>VLOOKUP(A138,data!$I$4:$O$1521,7,0)</f>
        <v>140.69999999999999</v>
      </c>
      <c r="D138">
        <f>VLOOKUP(A138,data!$Q$4:$W$1083,7,0)</f>
        <v>86.2</v>
      </c>
      <c r="F138" s="5">
        <f t="shared" si="10"/>
        <v>39965</v>
      </c>
      <c r="G138">
        <f t="shared" si="11"/>
        <v>5.9669685668620194E-2</v>
      </c>
      <c r="H138">
        <f t="shared" si="12"/>
        <v>6.5263476680799334E-2</v>
      </c>
      <c r="I138">
        <f t="shared" si="13"/>
        <v>2.1811284969179747E-2</v>
      </c>
    </row>
    <row r="139" spans="1:9" x14ac:dyDescent="0.3">
      <c r="A139" s="5">
        <f>data!Q232</f>
        <v>39959</v>
      </c>
      <c r="B139">
        <f>VLOOKUP(A139,data!$A$4:$G$1442,7,0)</f>
        <v>18.77</v>
      </c>
      <c r="C139">
        <f>VLOOKUP(A139,data!$I$4:$O$1521,7,0)</f>
        <v>132.08000000000001</v>
      </c>
      <c r="D139">
        <f>VLOOKUP(A139,data!$Q$4:$W$1083,7,0)</f>
        <v>84.36</v>
      </c>
      <c r="F139" s="5">
        <f t="shared" si="10"/>
        <v>39959</v>
      </c>
      <c r="G139">
        <f t="shared" si="11"/>
        <v>5.7464788732394342E-2</v>
      </c>
      <c r="H139">
        <f t="shared" si="12"/>
        <v>0.10861171730736958</v>
      </c>
      <c r="I139">
        <f t="shared" si="13"/>
        <v>3.9428289797930054E-2</v>
      </c>
    </row>
    <row r="140" spans="1:9" x14ac:dyDescent="0.3">
      <c r="A140" s="5">
        <f>data!Q233</f>
        <v>39951</v>
      </c>
      <c r="B140">
        <f>VLOOKUP(A140,data!$A$4:$G$1442,7,0)</f>
        <v>17.75</v>
      </c>
      <c r="C140">
        <f>VLOOKUP(A140,data!$I$4:$O$1521,7,0)</f>
        <v>119.14</v>
      </c>
      <c r="D140">
        <f>VLOOKUP(A140,data!$Q$4:$W$1083,7,0)</f>
        <v>81.16</v>
      </c>
      <c r="F140" s="5">
        <f t="shared" si="10"/>
        <v>39951</v>
      </c>
      <c r="G140">
        <f t="shared" si="11"/>
        <v>-1.6620498614958488E-2</v>
      </c>
      <c r="H140">
        <f t="shared" si="12"/>
        <v>6.7193011926758187E-4</v>
      </c>
      <c r="I140">
        <f t="shared" si="13"/>
        <v>3.4619188921859688E-3</v>
      </c>
    </row>
    <row r="141" spans="1:9" x14ac:dyDescent="0.3">
      <c r="A141" s="5">
        <f>data!Q234</f>
        <v>39944</v>
      </c>
      <c r="B141">
        <f>VLOOKUP(A141,data!$A$4:$G$1442,7,0)</f>
        <v>18.05</v>
      </c>
      <c r="C141">
        <f>VLOOKUP(A141,data!$I$4:$O$1521,7,0)</f>
        <v>119.06</v>
      </c>
      <c r="D141">
        <f>VLOOKUP(A141,data!$Q$4:$W$1083,7,0)</f>
        <v>80.88</v>
      </c>
      <c r="F141" s="5">
        <f t="shared" si="10"/>
        <v>39944</v>
      </c>
      <c r="G141">
        <f t="shared" si="11"/>
        <v>4.0945790080738224E-2</v>
      </c>
      <c r="H141">
        <f t="shared" si="12"/>
        <v>-5.237185609678445E-2</v>
      </c>
      <c r="I141">
        <f t="shared" si="13"/>
        <v>-4.5888875781526492E-2</v>
      </c>
    </row>
    <row r="142" spans="1:9" x14ac:dyDescent="0.3">
      <c r="A142" s="5">
        <f>data!Q235</f>
        <v>39937</v>
      </c>
      <c r="B142">
        <f>VLOOKUP(A142,data!$A$4:$G$1442,7,0)</f>
        <v>17.34</v>
      </c>
      <c r="C142">
        <f>VLOOKUP(A142,data!$I$4:$O$1521,7,0)</f>
        <v>125.64</v>
      </c>
      <c r="D142">
        <f>VLOOKUP(A142,data!$Q$4:$W$1083,7,0)</f>
        <v>84.77</v>
      </c>
      <c r="F142" s="5">
        <f t="shared" si="10"/>
        <v>39937</v>
      </c>
      <c r="G142">
        <f t="shared" si="11"/>
        <v>-4.0398450470392942E-2</v>
      </c>
      <c r="H142">
        <f t="shared" si="12"/>
        <v>1.5272727272727278E-2</v>
      </c>
      <c r="I142">
        <f t="shared" si="13"/>
        <v>5.7905902907774878E-2</v>
      </c>
    </row>
    <row r="143" spans="1:9" x14ac:dyDescent="0.3">
      <c r="A143" s="5">
        <f>data!Q236</f>
        <v>39930</v>
      </c>
      <c r="B143">
        <f>VLOOKUP(A143,data!$A$4:$G$1442,7,0)</f>
        <v>18.07</v>
      </c>
      <c r="C143">
        <f>VLOOKUP(A143,data!$I$4:$O$1521,7,0)</f>
        <v>123.75</v>
      </c>
      <c r="D143">
        <f>VLOOKUP(A143,data!$Q$4:$W$1083,7,0)</f>
        <v>80.13</v>
      </c>
      <c r="F143" s="5">
        <f t="shared" si="10"/>
        <v>39930</v>
      </c>
      <c r="G143">
        <f t="shared" si="11"/>
        <v>-3.2137118371719411E-2</v>
      </c>
      <c r="H143">
        <f t="shared" si="12"/>
        <v>2.6970954356846474E-2</v>
      </c>
      <c r="I143">
        <f t="shared" si="13"/>
        <v>1.4175420832805851E-2</v>
      </c>
    </row>
    <row r="144" spans="1:9" x14ac:dyDescent="0.3">
      <c r="A144" s="5">
        <f>data!Q237</f>
        <v>39923</v>
      </c>
      <c r="B144">
        <f>VLOOKUP(A144,data!$A$4:$G$1442,7,0)</f>
        <v>18.670000000000002</v>
      </c>
      <c r="C144">
        <f>VLOOKUP(A144,data!$I$4:$O$1521,7,0)</f>
        <v>120.5</v>
      </c>
      <c r="D144">
        <f>VLOOKUP(A144,data!$Q$4:$W$1083,7,0)</f>
        <v>79.010000000000005</v>
      </c>
      <c r="F144" s="5">
        <f t="shared" si="10"/>
        <v>39923</v>
      </c>
      <c r="G144">
        <f t="shared" si="11"/>
        <v>8.9264877479579993E-2</v>
      </c>
      <c r="H144">
        <f t="shared" si="12"/>
        <v>3.9156877447304745E-3</v>
      </c>
      <c r="I144">
        <f t="shared" si="13"/>
        <v>-4.7864970399294051E-3</v>
      </c>
    </row>
    <row r="145" spans="1:9" x14ac:dyDescent="0.3">
      <c r="A145" s="5">
        <f>data!Q238</f>
        <v>39916</v>
      </c>
      <c r="B145">
        <f>VLOOKUP(A145,data!$A$4:$G$1442,7,0)</f>
        <v>17.14</v>
      </c>
      <c r="C145">
        <f>VLOOKUP(A145,data!$I$4:$O$1521,7,0)</f>
        <v>120.03</v>
      </c>
      <c r="D145">
        <f>VLOOKUP(A145,data!$Q$4:$W$1083,7,0)</f>
        <v>79.39</v>
      </c>
      <c r="F145" s="5">
        <f t="shared" si="10"/>
        <v>39916</v>
      </c>
      <c r="G145">
        <f t="shared" si="11"/>
        <v>-2.391799544419124E-2</v>
      </c>
      <c r="H145">
        <f t="shared" si="12"/>
        <v>3.2160976868174346E-2</v>
      </c>
      <c r="I145">
        <f t="shared" si="13"/>
        <v>1.4828071072478544E-2</v>
      </c>
    </row>
    <row r="146" spans="1:9" x14ac:dyDescent="0.3">
      <c r="A146" s="5">
        <f>data!Q239</f>
        <v>39909</v>
      </c>
      <c r="B146">
        <f>VLOOKUP(A146,data!$A$4:$G$1442,7,0)</f>
        <v>17.559999999999999</v>
      </c>
      <c r="C146">
        <f>VLOOKUP(A146,data!$I$4:$O$1521,7,0)</f>
        <v>116.29</v>
      </c>
      <c r="D146">
        <f>VLOOKUP(A146,data!$Q$4:$W$1083,7,0)</f>
        <v>78.23</v>
      </c>
      <c r="F146" s="5">
        <f t="shared" si="10"/>
        <v>39909</v>
      </c>
      <c r="G146">
        <f t="shared" si="11"/>
        <v>4.8984468339307072E-2</v>
      </c>
      <c r="H146">
        <f t="shared" si="12"/>
        <v>3.0848329048843222E-2</v>
      </c>
      <c r="I146">
        <f t="shared" si="13"/>
        <v>1.8354595157511207E-2</v>
      </c>
    </row>
    <row r="147" spans="1:9" x14ac:dyDescent="0.3">
      <c r="A147" s="5">
        <f>data!Q240</f>
        <v>39902</v>
      </c>
      <c r="B147">
        <f>VLOOKUP(A147,data!$A$4:$G$1442,7,0)</f>
        <v>16.739999999999998</v>
      </c>
      <c r="C147">
        <f>VLOOKUP(A147,data!$I$4:$O$1521,7,0)</f>
        <v>112.81</v>
      </c>
      <c r="D147">
        <f>VLOOKUP(A147,data!$Q$4:$W$1083,7,0)</f>
        <v>76.819999999999993</v>
      </c>
      <c r="F147" s="5">
        <f t="shared" si="10"/>
        <v>39902</v>
      </c>
      <c r="G147">
        <f t="shared" si="11"/>
        <v>3.3971587399629223E-2</v>
      </c>
      <c r="H147">
        <f t="shared" si="12"/>
        <v>8.554657428791379E-2</v>
      </c>
      <c r="I147">
        <f t="shared" si="13"/>
        <v>3.2526881720429938E-2</v>
      </c>
    </row>
    <row r="148" spans="1:9" x14ac:dyDescent="0.3">
      <c r="A148" s="5">
        <f>data!Q241</f>
        <v>39895</v>
      </c>
      <c r="B148">
        <f>VLOOKUP(A148,data!$A$4:$G$1442,7,0)</f>
        <v>16.190000000000001</v>
      </c>
      <c r="C148">
        <f>VLOOKUP(A148,data!$I$4:$O$1521,7,0)</f>
        <v>103.92</v>
      </c>
      <c r="D148">
        <f>VLOOKUP(A148,data!$Q$4:$W$1083,7,0)</f>
        <v>74.400000000000006</v>
      </c>
      <c r="F148" s="5">
        <f t="shared" si="10"/>
        <v>39895</v>
      </c>
      <c r="G148">
        <f t="shared" si="11"/>
        <v>6.3033486539724279E-2</v>
      </c>
      <c r="H148">
        <f t="shared" si="12"/>
        <v>5.1821862348178184E-2</v>
      </c>
      <c r="I148">
        <f t="shared" si="13"/>
        <v>6.3921063921063892E-2</v>
      </c>
    </row>
    <row r="149" spans="1:9" x14ac:dyDescent="0.3">
      <c r="A149" s="5">
        <f>data!Q242</f>
        <v>39888</v>
      </c>
      <c r="B149">
        <f>VLOOKUP(A149,data!$A$4:$G$1442,7,0)</f>
        <v>15.23</v>
      </c>
      <c r="C149">
        <f>VLOOKUP(A149,data!$I$4:$O$1521,7,0)</f>
        <v>98.8</v>
      </c>
      <c r="D149">
        <f>VLOOKUP(A149,data!$Q$4:$W$1083,7,0)</f>
        <v>69.930000000000007</v>
      </c>
      <c r="F149" s="5">
        <f t="shared" si="10"/>
        <v>39888</v>
      </c>
      <c r="G149">
        <f t="shared" si="11"/>
        <v>2.4209818426361884E-2</v>
      </c>
      <c r="H149">
        <f t="shared" si="12"/>
        <v>5.8949624866023578E-2</v>
      </c>
      <c r="I149">
        <f t="shared" si="13"/>
        <v>1.5243902439024556E-2</v>
      </c>
    </row>
    <row r="150" spans="1:9" x14ac:dyDescent="0.3">
      <c r="A150" s="5">
        <f>data!Q243</f>
        <v>39881</v>
      </c>
      <c r="B150">
        <f>VLOOKUP(A150,data!$A$4:$G$1442,7,0)</f>
        <v>14.87</v>
      </c>
      <c r="C150">
        <f>VLOOKUP(A150,data!$I$4:$O$1521,7,0)</f>
        <v>93.3</v>
      </c>
      <c r="D150">
        <f>VLOOKUP(A150,data!$Q$4:$W$1083,7,0)</f>
        <v>68.88</v>
      </c>
      <c r="F150" s="5">
        <f t="shared" si="10"/>
        <v>39881</v>
      </c>
      <c r="G150">
        <f t="shared" si="11"/>
        <v>9.0175953079178778E-2</v>
      </c>
      <c r="H150">
        <f t="shared" si="12"/>
        <v>0.12463837994214085</v>
      </c>
      <c r="I150">
        <f t="shared" si="13"/>
        <v>0.10402308062189446</v>
      </c>
    </row>
    <row r="151" spans="1:9" x14ac:dyDescent="0.3">
      <c r="A151" s="5">
        <f>data!Q244</f>
        <v>39874</v>
      </c>
      <c r="B151">
        <f>VLOOKUP(A151,data!$A$4:$G$1442,7,0)</f>
        <v>13.64</v>
      </c>
      <c r="C151">
        <f>VLOOKUP(A151,data!$I$4:$O$1521,7,0)</f>
        <v>82.96</v>
      </c>
      <c r="D151">
        <f>VLOOKUP(A151,data!$Q$4:$W$1083,7,0)</f>
        <v>62.39</v>
      </c>
      <c r="F151" s="5">
        <f t="shared" si="10"/>
        <v>39874</v>
      </c>
      <c r="G151">
        <f t="shared" si="11"/>
        <v>-5.4091539528432687E-2</v>
      </c>
      <c r="H151">
        <f t="shared" si="12"/>
        <v>-4.4899838821091477E-2</v>
      </c>
      <c r="I151">
        <f t="shared" si="13"/>
        <v>-6.7692767483562483E-2</v>
      </c>
    </row>
    <row r="152" spans="1:9" x14ac:dyDescent="0.3">
      <c r="A152" s="5">
        <f>data!Q245</f>
        <v>39867</v>
      </c>
      <c r="B152">
        <f>VLOOKUP(A152,data!$A$4:$G$1442,7,0)</f>
        <v>14.42</v>
      </c>
      <c r="C152">
        <f>VLOOKUP(A152,data!$I$4:$O$1521,7,0)</f>
        <v>86.86</v>
      </c>
      <c r="D152">
        <f>VLOOKUP(A152,data!$Q$4:$W$1083,7,0)</f>
        <v>66.92</v>
      </c>
      <c r="F152" s="5">
        <f t="shared" si="10"/>
        <v>39867</v>
      </c>
      <c r="G152">
        <f t="shared" si="11"/>
        <v>-0.10267579340385814</v>
      </c>
      <c r="H152">
        <f t="shared" si="12"/>
        <v>-2.0744081172491581E-2</v>
      </c>
      <c r="I152">
        <f t="shared" si="13"/>
        <v>-4.5091324200913198E-2</v>
      </c>
    </row>
    <row r="153" spans="1:9" x14ac:dyDescent="0.3">
      <c r="A153" s="5">
        <f>data!Q246</f>
        <v>39861</v>
      </c>
      <c r="B153">
        <f>VLOOKUP(A153,data!$A$4:$G$1442,7,0)</f>
        <v>16.07</v>
      </c>
      <c r="C153">
        <f>VLOOKUP(A153,data!$I$4:$O$1521,7,0)</f>
        <v>88.7</v>
      </c>
      <c r="D153">
        <f>VLOOKUP(A153,data!$Q$4:$W$1083,7,0)</f>
        <v>70.08</v>
      </c>
      <c r="F153" s="5">
        <f t="shared" si="10"/>
        <v>39861</v>
      </c>
      <c r="G153">
        <f t="shared" si="11"/>
        <v>-5.0797401063201388E-2</v>
      </c>
      <c r="H153">
        <f t="shared" si="12"/>
        <v>-8.0257154707590164E-2</v>
      </c>
      <c r="I153">
        <f t="shared" si="13"/>
        <v>-6.4477372847416878E-2</v>
      </c>
    </row>
    <row r="154" spans="1:9" x14ac:dyDescent="0.3">
      <c r="A154" s="5">
        <f>data!Q247</f>
        <v>39853</v>
      </c>
      <c r="B154">
        <f>VLOOKUP(A154,data!$A$4:$G$1442,7,0)</f>
        <v>16.93</v>
      </c>
      <c r="C154">
        <f>VLOOKUP(A154,data!$I$4:$O$1521,7,0)</f>
        <v>96.44</v>
      </c>
      <c r="D154">
        <f>VLOOKUP(A154,data!$Q$4:$W$1083,7,0)</f>
        <v>74.91</v>
      </c>
      <c r="F154" s="5">
        <f t="shared" si="10"/>
        <v>39853</v>
      </c>
      <c r="G154">
        <f t="shared" si="11"/>
        <v>-2.8686173264486518E-2</v>
      </c>
      <c r="H154">
        <f t="shared" si="12"/>
        <v>-5.568158383171852E-3</v>
      </c>
      <c r="I154">
        <f t="shared" si="13"/>
        <v>-4.8520259113425723E-2</v>
      </c>
    </row>
    <row r="155" spans="1:9" x14ac:dyDescent="0.3">
      <c r="A155" s="5">
        <f>data!Q248</f>
        <v>39846</v>
      </c>
      <c r="B155">
        <f>VLOOKUP(A155,data!$A$4:$G$1442,7,0)</f>
        <v>17.43</v>
      </c>
      <c r="C155">
        <f>VLOOKUP(A155,data!$I$4:$O$1521,7,0)</f>
        <v>96.98</v>
      </c>
      <c r="D155">
        <f>VLOOKUP(A155,data!$Q$4:$W$1083,7,0)</f>
        <v>78.73</v>
      </c>
      <c r="F155" s="5">
        <f t="shared" si="10"/>
        <v>39846</v>
      </c>
      <c r="G155">
        <f t="shared" si="11"/>
        <v>0.14973614775725591</v>
      </c>
      <c r="H155">
        <f t="shared" si="12"/>
        <v>0.10631987223363003</v>
      </c>
      <c r="I155">
        <f t="shared" si="13"/>
        <v>5.0013336889837286E-2</v>
      </c>
    </row>
    <row r="156" spans="1:9" x14ac:dyDescent="0.3">
      <c r="A156" s="5">
        <f>data!Q249</f>
        <v>39839</v>
      </c>
      <c r="B156">
        <f>VLOOKUP(A156,data!$A$4:$G$1442,7,0)</f>
        <v>15.16</v>
      </c>
      <c r="C156">
        <f>VLOOKUP(A156,data!$I$4:$O$1521,7,0)</f>
        <v>87.66</v>
      </c>
      <c r="D156">
        <f>VLOOKUP(A156,data!$Q$4:$W$1083,7,0)</f>
        <v>74.98</v>
      </c>
      <c r="F156" s="5">
        <f t="shared" si="10"/>
        <v>39839</v>
      </c>
      <c r="G156">
        <f t="shared" si="11"/>
        <v>-5.9016393442622855E-3</v>
      </c>
      <c r="H156">
        <f t="shared" si="12"/>
        <v>2.0132666123588848E-2</v>
      </c>
      <c r="I156">
        <f t="shared" si="13"/>
        <v>-3.3231423634188487E-3</v>
      </c>
    </row>
    <row r="157" spans="1:9" x14ac:dyDescent="0.3">
      <c r="A157" s="5">
        <f>data!Q250</f>
        <v>39833</v>
      </c>
      <c r="B157">
        <f>VLOOKUP(A157,data!$A$4:$G$1442,7,0)</f>
        <v>15.25</v>
      </c>
      <c r="C157">
        <f>VLOOKUP(A157,data!$I$4:$O$1521,7,0)</f>
        <v>85.93</v>
      </c>
      <c r="D157">
        <f>VLOOKUP(A157,data!$Q$4:$W$1083,7,0)</f>
        <v>75.23</v>
      </c>
      <c r="F157" s="5">
        <f t="shared" si="10"/>
        <v>39833</v>
      </c>
      <c r="G157">
        <f t="shared" si="11"/>
        <v>-0.12757437070938218</v>
      </c>
      <c r="H157">
        <f t="shared" si="12"/>
        <v>7.3185962283002545E-2</v>
      </c>
      <c r="I157">
        <f t="shared" si="13"/>
        <v>-2.2987012987012934E-2</v>
      </c>
    </row>
    <row r="158" spans="1:9" x14ac:dyDescent="0.3">
      <c r="A158" s="5">
        <f>data!Q251</f>
        <v>39825</v>
      </c>
      <c r="B158">
        <f>VLOOKUP(A158,data!$A$4:$G$1442,7,0)</f>
        <v>17.48</v>
      </c>
      <c r="C158">
        <f>VLOOKUP(A158,data!$I$4:$O$1521,7,0)</f>
        <v>80.069999999999993</v>
      </c>
      <c r="D158">
        <f>VLOOKUP(A158,data!$Q$4:$W$1083,7,0)</f>
        <v>77</v>
      </c>
      <c r="F158" s="5">
        <f t="shared" si="10"/>
        <v>39825</v>
      </c>
      <c r="G158">
        <f t="shared" si="11"/>
        <v>9.8209127671866972E-3</v>
      </c>
      <c r="H158">
        <f t="shared" si="12"/>
        <v>-9.1043251220342944E-2</v>
      </c>
      <c r="I158">
        <f t="shared" si="13"/>
        <v>-4.5138888888888895E-2</v>
      </c>
    </row>
    <row r="159" spans="1:9" x14ac:dyDescent="0.3">
      <c r="A159" s="5">
        <f>data!Q252</f>
        <v>39818</v>
      </c>
      <c r="B159">
        <f>VLOOKUP(A159,data!$A$4:$G$1442,7,0)</f>
        <v>17.309999999999999</v>
      </c>
      <c r="C159">
        <f>VLOOKUP(A159,data!$I$4:$O$1521,7,0)</f>
        <v>88.09</v>
      </c>
      <c r="D159">
        <f>VLOOKUP(A159,data!$Q$4:$W$1083,7,0)</f>
        <v>80.64</v>
      </c>
      <c r="F159" s="5">
        <f t="shared" si="10"/>
        <v>39818</v>
      </c>
      <c r="G159">
        <f t="shared" si="11"/>
        <v>-3.9933444259567519E-2</v>
      </c>
      <c r="H159">
        <f t="shared" si="12"/>
        <v>-1.9261273510084035E-3</v>
      </c>
      <c r="I159">
        <f t="shared" si="13"/>
        <v>-4.1711229946524125E-2</v>
      </c>
    </row>
    <row r="160" spans="1:9" x14ac:dyDescent="0.3">
      <c r="A160" s="5">
        <f>data!Q253</f>
        <v>39811</v>
      </c>
      <c r="B160">
        <f>VLOOKUP(A160,data!$A$4:$G$1442,7,0)</f>
        <v>18.03</v>
      </c>
      <c r="C160">
        <f>VLOOKUP(A160,data!$I$4:$O$1521,7,0)</f>
        <v>88.26</v>
      </c>
      <c r="D160">
        <f>VLOOKUP(A160,data!$Q$4:$W$1083,7,0)</f>
        <v>84.15</v>
      </c>
      <c r="F160" s="5">
        <f t="shared" si="10"/>
        <v>39811</v>
      </c>
      <c r="G160">
        <f t="shared" si="11"/>
        <v>6.3089622641509441E-2</v>
      </c>
      <c r="H160">
        <f t="shared" si="12"/>
        <v>5.7639304973037771E-2</v>
      </c>
      <c r="I160">
        <f t="shared" si="13"/>
        <v>6.6539923954372623E-2</v>
      </c>
    </row>
    <row r="161" spans="1:9" x14ac:dyDescent="0.3">
      <c r="A161" s="5">
        <f>data!Q254</f>
        <v>39804</v>
      </c>
      <c r="B161">
        <f>VLOOKUP(A161,data!$A$4:$G$1442,7,0)</f>
        <v>16.96</v>
      </c>
      <c r="C161">
        <f>VLOOKUP(A161,data!$I$4:$O$1521,7,0)</f>
        <v>83.45</v>
      </c>
      <c r="D161">
        <f>VLOOKUP(A161,data!$Q$4:$W$1083,7,0)</f>
        <v>78.900000000000006</v>
      </c>
      <c r="F161" s="5">
        <f t="shared" si="10"/>
        <v>39804</v>
      </c>
      <c r="G161">
        <f t="shared" si="11"/>
        <v>0</v>
      </c>
      <c r="H161">
        <f t="shared" si="12"/>
        <v>-4.6612589969153413E-2</v>
      </c>
      <c r="I161">
        <f t="shared" si="13"/>
        <v>-1.164975573092813E-2</v>
      </c>
    </row>
    <row r="162" spans="1:9" x14ac:dyDescent="0.3">
      <c r="A162" s="5">
        <f>data!Q255</f>
        <v>39797</v>
      </c>
      <c r="B162">
        <f>VLOOKUP(A162,data!$A$4:$G$1442,7,0)</f>
        <v>16.96</v>
      </c>
      <c r="C162">
        <f>VLOOKUP(A162,data!$I$4:$O$1521,7,0)</f>
        <v>87.53</v>
      </c>
      <c r="D162">
        <f>VLOOKUP(A162,data!$Q$4:$W$1083,7,0)</f>
        <v>79.83</v>
      </c>
      <c r="F162" s="5">
        <f t="shared" si="10"/>
        <v>39797</v>
      </c>
      <c r="G162">
        <f t="shared" si="11"/>
        <v>-1.2230634828188749E-2</v>
      </c>
      <c r="H162">
        <f t="shared" si="12"/>
        <v>-8.4126818039133536E-2</v>
      </c>
      <c r="I162">
        <f t="shared" si="13"/>
        <v>-1.0011262670504104E-3</v>
      </c>
    </row>
    <row r="163" spans="1:9" x14ac:dyDescent="0.3">
      <c r="A163" s="5">
        <f>data!Q256</f>
        <v>39790</v>
      </c>
      <c r="B163">
        <f>VLOOKUP(A163,data!$A$4:$G$1442,7,0)</f>
        <v>17.170000000000002</v>
      </c>
      <c r="C163">
        <f>VLOOKUP(A163,data!$I$4:$O$1521,7,0)</f>
        <v>95.57</v>
      </c>
      <c r="D163">
        <f>VLOOKUP(A163,data!$Q$4:$W$1083,7,0)</f>
        <v>79.91</v>
      </c>
      <c r="F163" s="5">
        <f t="shared" si="10"/>
        <v>39790</v>
      </c>
      <c r="G163">
        <f t="shared" si="11"/>
        <v>-2.5539160045402909E-2</v>
      </c>
      <c r="H163">
        <f t="shared" si="12"/>
        <v>4.5394880770072102E-2</v>
      </c>
      <c r="I163">
        <f t="shared" si="13"/>
        <v>1.2159594680177247E-2</v>
      </c>
    </row>
    <row r="164" spans="1:9" x14ac:dyDescent="0.3">
      <c r="A164" s="5">
        <f>data!Q257</f>
        <v>39783</v>
      </c>
      <c r="B164">
        <f>VLOOKUP(A164,data!$A$4:$G$1442,7,0)</f>
        <v>17.62</v>
      </c>
      <c r="C164">
        <f>VLOOKUP(A164,data!$I$4:$O$1521,7,0)</f>
        <v>91.42</v>
      </c>
      <c r="D164">
        <f>VLOOKUP(A164,data!$Q$4:$W$1083,7,0)</f>
        <v>78.95</v>
      </c>
      <c r="F164" s="5">
        <f t="shared" si="10"/>
        <v>39783</v>
      </c>
      <c r="G164">
        <f t="shared" si="11"/>
        <v>-1.7289459007250346E-2</v>
      </c>
      <c r="H164">
        <f t="shared" si="12"/>
        <v>1.4312659491845183E-2</v>
      </c>
      <c r="I164">
        <f t="shared" si="13"/>
        <v>-2.3983187044133981E-2</v>
      </c>
    </row>
    <row r="165" spans="1:9" x14ac:dyDescent="0.3">
      <c r="A165" s="5">
        <f>data!Q258</f>
        <v>39776</v>
      </c>
      <c r="B165">
        <f>VLOOKUP(A165,data!$A$4:$G$1442,7,0)</f>
        <v>17.93</v>
      </c>
      <c r="C165">
        <f>VLOOKUP(A165,data!$I$4:$O$1521,7,0)</f>
        <v>90.13</v>
      </c>
      <c r="D165">
        <f>VLOOKUP(A165,data!$Q$4:$W$1083,7,0)</f>
        <v>80.89</v>
      </c>
      <c r="F165" s="5">
        <f t="shared" si="10"/>
        <v>39776</v>
      </c>
      <c r="G165">
        <f t="shared" si="11"/>
        <v>2.7507163323782259E-2</v>
      </c>
      <c r="H165">
        <f t="shared" si="12"/>
        <v>0.12227617980326227</v>
      </c>
      <c r="I165">
        <f t="shared" si="13"/>
        <v>0.13291316526610636</v>
      </c>
    </row>
    <row r="166" spans="1:9" x14ac:dyDescent="0.3">
      <c r="A166" s="5">
        <f>data!Q259</f>
        <v>39769</v>
      </c>
      <c r="B166">
        <f>VLOOKUP(A166,data!$A$4:$G$1442,7,0)</f>
        <v>17.45</v>
      </c>
      <c r="C166">
        <f>VLOOKUP(A166,data!$I$4:$O$1521,7,0)</f>
        <v>80.31</v>
      </c>
      <c r="D166">
        <f>VLOOKUP(A166,data!$Q$4:$W$1083,7,0)</f>
        <v>71.400000000000006</v>
      </c>
      <c r="F166" s="5">
        <f t="shared" si="10"/>
        <v>39769</v>
      </c>
      <c r="G166">
        <f t="shared" si="11"/>
        <v>-1.2450481041313095E-2</v>
      </c>
      <c r="H166">
        <f t="shared" si="12"/>
        <v>-8.4890610756608961E-2</v>
      </c>
      <c r="I166">
        <f t="shared" si="13"/>
        <v>-8.2026227822062162E-2</v>
      </c>
    </row>
    <row r="167" spans="1:9" x14ac:dyDescent="0.3">
      <c r="A167" s="5">
        <f>data!Q260</f>
        <v>39762</v>
      </c>
      <c r="B167">
        <f>VLOOKUP(A167,data!$A$4:$G$1442,7,0)</f>
        <v>17.670000000000002</v>
      </c>
      <c r="C167">
        <f>VLOOKUP(A167,data!$I$4:$O$1521,7,0)</f>
        <v>87.76</v>
      </c>
      <c r="D167">
        <f>VLOOKUP(A167,data!$Q$4:$W$1083,7,0)</f>
        <v>77.78</v>
      </c>
      <c r="F167" s="5">
        <f t="shared" si="10"/>
        <v>39762</v>
      </c>
      <c r="G167">
        <f t="shared" si="11"/>
        <v>-6.7053854276663119E-2</v>
      </c>
      <c r="H167">
        <f t="shared" si="12"/>
        <v>-8.143186100062802E-2</v>
      </c>
      <c r="I167">
        <f t="shared" si="13"/>
        <v>-7.7123872804935933E-2</v>
      </c>
    </row>
    <row r="168" spans="1:9" x14ac:dyDescent="0.3">
      <c r="A168" s="5">
        <f>data!Q261</f>
        <v>39755</v>
      </c>
      <c r="B168">
        <f>VLOOKUP(A168,data!$A$4:$G$1442,7,0)</f>
        <v>18.940000000000001</v>
      </c>
      <c r="C168">
        <f>VLOOKUP(A168,data!$I$4:$O$1521,7,0)</f>
        <v>95.54</v>
      </c>
      <c r="D168">
        <f>VLOOKUP(A168,data!$Q$4:$W$1083,7,0)</f>
        <v>84.28</v>
      </c>
      <c r="F168" s="5">
        <f t="shared" ref="F168:F231" si="14">A168</f>
        <v>39755</v>
      </c>
      <c r="G168">
        <f t="shared" si="11"/>
        <v>-3.7112353838332501E-2</v>
      </c>
      <c r="H168">
        <f t="shared" si="12"/>
        <v>-8.6964831804281287E-2</v>
      </c>
      <c r="I168">
        <f t="shared" si="13"/>
        <v>-3.0595813204508819E-2</v>
      </c>
    </row>
    <row r="169" spans="1:9" x14ac:dyDescent="0.3">
      <c r="A169" s="5">
        <f>data!Q262</f>
        <v>39748</v>
      </c>
      <c r="B169">
        <f>VLOOKUP(A169,data!$A$4:$G$1442,7,0)</f>
        <v>19.670000000000002</v>
      </c>
      <c r="C169">
        <f>VLOOKUP(A169,data!$I$4:$O$1521,7,0)</f>
        <v>104.64</v>
      </c>
      <c r="D169">
        <f>VLOOKUP(A169,data!$Q$4:$W$1083,7,0)</f>
        <v>86.94</v>
      </c>
      <c r="F169" s="5">
        <f t="shared" si="14"/>
        <v>39748</v>
      </c>
      <c r="G169">
        <f t="shared" si="11"/>
        <v>1.7063081695967004E-2</v>
      </c>
      <c r="H169">
        <f t="shared" si="12"/>
        <v>0.11639816494185422</v>
      </c>
      <c r="I169">
        <f t="shared" si="13"/>
        <v>0.11247600767754308</v>
      </c>
    </row>
    <row r="170" spans="1:9" x14ac:dyDescent="0.3">
      <c r="A170" s="5">
        <f>data!Q263</f>
        <v>39741</v>
      </c>
      <c r="B170">
        <f>VLOOKUP(A170,data!$A$4:$G$1442,7,0)</f>
        <v>19.34</v>
      </c>
      <c r="C170">
        <f>VLOOKUP(A170,data!$I$4:$O$1521,7,0)</f>
        <v>93.73</v>
      </c>
      <c r="D170">
        <f>VLOOKUP(A170,data!$Q$4:$W$1083,7,0)</f>
        <v>78.150000000000006</v>
      </c>
      <c r="F170" s="5">
        <f t="shared" si="14"/>
        <v>39741</v>
      </c>
      <c r="G170">
        <f t="shared" si="11"/>
        <v>-8.2542694497153637E-2</v>
      </c>
      <c r="H170">
        <f t="shared" si="12"/>
        <v>-1.0556317956296843E-2</v>
      </c>
      <c r="I170">
        <f t="shared" si="13"/>
        <v>-6.6196678217230159E-2</v>
      </c>
    </row>
    <row r="171" spans="1:9" x14ac:dyDescent="0.3">
      <c r="A171" s="5">
        <f>data!Q264</f>
        <v>39734</v>
      </c>
      <c r="B171">
        <f>VLOOKUP(A171,data!$A$4:$G$1442,7,0)</f>
        <v>21.08</v>
      </c>
      <c r="C171">
        <f>VLOOKUP(A171,data!$I$4:$O$1521,7,0)</f>
        <v>94.73</v>
      </c>
      <c r="D171">
        <f>VLOOKUP(A171,data!$Q$4:$W$1083,7,0)</f>
        <v>83.69</v>
      </c>
      <c r="F171" s="5">
        <f t="shared" si="14"/>
        <v>39734</v>
      </c>
      <c r="G171">
        <f t="shared" si="11"/>
        <v>0.11298838437169995</v>
      </c>
      <c r="H171">
        <f t="shared" si="12"/>
        <v>6.2672615253877564E-3</v>
      </c>
      <c r="I171">
        <f t="shared" si="13"/>
        <v>5.3101799421165205E-2</v>
      </c>
    </row>
    <row r="172" spans="1:9" x14ac:dyDescent="0.3">
      <c r="A172" s="5">
        <f>data!Q265</f>
        <v>39727</v>
      </c>
      <c r="B172">
        <f>VLOOKUP(A172,data!$A$4:$G$1442,7,0)</f>
        <v>18.940000000000001</v>
      </c>
      <c r="C172">
        <f>VLOOKUP(A172,data!$I$4:$O$1521,7,0)</f>
        <v>94.14</v>
      </c>
      <c r="D172">
        <f>VLOOKUP(A172,data!$Q$4:$W$1083,7,0)</f>
        <v>79.47</v>
      </c>
      <c r="F172" s="5">
        <f t="shared" si="14"/>
        <v>39727</v>
      </c>
      <c r="G172">
        <f t="shared" si="11"/>
        <v>-0.18291630716134591</v>
      </c>
      <c r="H172">
        <f t="shared" si="12"/>
        <v>-2.859866539561445E-3</v>
      </c>
      <c r="I172">
        <f t="shared" si="13"/>
        <v>-0.197920872022608</v>
      </c>
    </row>
    <row r="173" spans="1:9" x14ac:dyDescent="0.3">
      <c r="A173" s="5">
        <f>data!Q266</f>
        <v>39720</v>
      </c>
      <c r="B173">
        <f>VLOOKUP(A173,data!$A$4:$G$1442,7,0)</f>
        <v>23.18</v>
      </c>
      <c r="C173">
        <f>VLOOKUP(A173,data!$I$4:$O$1521,7,0)</f>
        <v>94.41</v>
      </c>
      <c r="D173">
        <f>VLOOKUP(A173,data!$Q$4:$W$1083,7,0)</f>
        <v>99.08</v>
      </c>
      <c r="F173" s="5">
        <f t="shared" si="14"/>
        <v>39720</v>
      </c>
      <c r="G173">
        <f t="shared" si="11"/>
        <v>-3.9370078740157452E-2</v>
      </c>
      <c r="H173">
        <f t="shared" si="12"/>
        <v>-0.24302437459910201</v>
      </c>
      <c r="I173">
        <f t="shared" si="13"/>
        <v>-8.6904432771173226E-2</v>
      </c>
    </row>
    <row r="174" spans="1:9" x14ac:dyDescent="0.3">
      <c r="A174" s="5">
        <f>data!Q267</f>
        <v>39713</v>
      </c>
      <c r="B174">
        <f>VLOOKUP(A174,data!$A$4:$G$1442,7,0)</f>
        <v>24.13</v>
      </c>
      <c r="C174">
        <f>VLOOKUP(A174,data!$I$4:$O$1521,7,0)</f>
        <v>124.72</v>
      </c>
      <c r="D174">
        <f>VLOOKUP(A174,data!$Q$4:$W$1083,7,0)</f>
        <v>108.51</v>
      </c>
      <c r="F174" s="5">
        <f t="shared" si="14"/>
        <v>39713</v>
      </c>
      <c r="G174">
        <f t="shared" si="11"/>
        <v>8.889891696750897E-2</v>
      </c>
      <c r="H174">
        <f t="shared" si="12"/>
        <v>-8.9900758902510175E-2</v>
      </c>
      <c r="I174">
        <f t="shared" si="13"/>
        <v>-2.6379542395693116E-2</v>
      </c>
    </row>
    <row r="175" spans="1:9" x14ac:dyDescent="0.3">
      <c r="A175" s="5">
        <f>data!Q268</f>
        <v>39706</v>
      </c>
      <c r="B175">
        <f>VLOOKUP(A175,data!$A$4:$G$1442,7,0)</f>
        <v>22.16</v>
      </c>
      <c r="C175">
        <f>VLOOKUP(A175,data!$I$4:$O$1521,7,0)</f>
        <v>137.04</v>
      </c>
      <c r="D175">
        <f>VLOOKUP(A175,data!$Q$4:$W$1083,7,0)</f>
        <v>111.45</v>
      </c>
      <c r="F175" s="5">
        <f t="shared" si="14"/>
        <v>39706</v>
      </c>
      <c r="G175">
        <f t="shared" si="11"/>
        <v>-8.9190300041101456E-2</v>
      </c>
      <c r="H175">
        <f t="shared" si="12"/>
        <v>-5.3917846047635505E-2</v>
      </c>
      <c r="I175">
        <f t="shared" si="13"/>
        <v>-9.9493648396552399E-3</v>
      </c>
    </row>
    <row r="176" spans="1:9" x14ac:dyDescent="0.3">
      <c r="A176" s="5">
        <f>data!Q269</f>
        <v>39699</v>
      </c>
      <c r="B176">
        <f>VLOOKUP(A176,data!$A$4:$G$1442,7,0)</f>
        <v>24.33</v>
      </c>
      <c r="C176">
        <f>VLOOKUP(A176,data!$I$4:$O$1521,7,0)</f>
        <v>144.85</v>
      </c>
      <c r="D176">
        <f>VLOOKUP(A176,data!$Q$4:$W$1083,7,0)</f>
        <v>112.57</v>
      </c>
      <c r="F176" s="5">
        <f t="shared" si="14"/>
        <v>39699</v>
      </c>
      <c r="G176">
        <f t="shared" si="11"/>
        <v>7.7025232403718391E-2</v>
      </c>
      <c r="H176">
        <f t="shared" si="12"/>
        <v>-7.0163050455771009E-2</v>
      </c>
      <c r="I176">
        <f t="shared" si="13"/>
        <v>1.3413755851638414E-2</v>
      </c>
    </row>
    <row r="177" spans="1:9" x14ac:dyDescent="0.3">
      <c r="A177" s="5">
        <f>data!Q270</f>
        <v>39693</v>
      </c>
      <c r="B177">
        <f>VLOOKUP(A177,data!$A$4:$G$1442,7,0)</f>
        <v>22.59</v>
      </c>
      <c r="C177">
        <f>VLOOKUP(A177,data!$I$4:$O$1521,7,0)</f>
        <v>155.78</v>
      </c>
      <c r="D177">
        <f>VLOOKUP(A177,data!$Q$4:$W$1083,7,0)</f>
        <v>111.08</v>
      </c>
      <c r="F177" s="5">
        <f t="shared" si="14"/>
        <v>39693</v>
      </c>
      <c r="G177">
        <f t="shared" si="11"/>
        <v>-6.0316139767054883E-2</v>
      </c>
      <c r="H177">
        <f t="shared" si="12"/>
        <v>-5.5191654536632669E-2</v>
      </c>
      <c r="I177">
        <f t="shared" si="13"/>
        <v>-3.3918942424769574E-2</v>
      </c>
    </row>
    <row r="178" spans="1:9" x14ac:dyDescent="0.3">
      <c r="A178" s="5">
        <f>data!Q271</f>
        <v>39685</v>
      </c>
      <c r="B178">
        <f>VLOOKUP(A178,data!$A$4:$G$1442,7,0)</f>
        <v>24.04</v>
      </c>
      <c r="C178">
        <f>VLOOKUP(A178,data!$I$4:$O$1521,7,0)</f>
        <v>164.88</v>
      </c>
      <c r="D178">
        <f>VLOOKUP(A178,data!$Q$4:$W$1083,7,0)</f>
        <v>114.98</v>
      </c>
      <c r="F178" s="5">
        <f t="shared" si="14"/>
        <v>39685</v>
      </c>
      <c r="G178">
        <f t="shared" si="11"/>
        <v>-1.9575856443719432E-2</v>
      </c>
      <c r="H178">
        <f t="shared" si="12"/>
        <v>-4.1060835175061081E-2</v>
      </c>
      <c r="I178">
        <f t="shared" si="13"/>
        <v>-6.5664420252288828E-3</v>
      </c>
    </row>
    <row r="179" spans="1:9" x14ac:dyDescent="0.3">
      <c r="A179" s="5">
        <f>data!Q272</f>
        <v>39678</v>
      </c>
      <c r="B179">
        <f>VLOOKUP(A179,data!$A$4:$G$1442,7,0)</f>
        <v>24.52</v>
      </c>
      <c r="C179">
        <f>VLOOKUP(A179,data!$I$4:$O$1521,7,0)</f>
        <v>171.94</v>
      </c>
      <c r="D179">
        <f>VLOOKUP(A179,data!$Q$4:$W$1083,7,0)</f>
        <v>115.74</v>
      </c>
      <c r="F179" s="5">
        <f t="shared" si="14"/>
        <v>39678</v>
      </c>
      <c r="G179">
        <f t="shared" si="11"/>
        <v>4.9180327868852871E-3</v>
      </c>
      <c r="H179">
        <f t="shared" si="12"/>
        <v>5.9677041890943737E-3</v>
      </c>
      <c r="I179">
        <f t="shared" si="13"/>
        <v>-4.0444023750107472E-3</v>
      </c>
    </row>
    <row r="180" spans="1:9" x14ac:dyDescent="0.3">
      <c r="A180" s="5">
        <f>data!Q273</f>
        <v>39671</v>
      </c>
      <c r="B180">
        <f>VLOOKUP(A180,data!$A$4:$G$1442,7,0)</f>
        <v>24.4</v>
      </c>
      <c r="C180">
        <f>VLOOKUP(A180,data!$I$4:$O$1521,7,0)</f>
        <v>170.92</v>
      </c>
      <c r="D180">
        <f>VLOOKUP(A180,data!$Q$4:$W$1083,7,0)</f>
        <v>116.21</v>
      </c>
      <c r="F180" s="5">
        <f t="shared" si="14"/>
        <v>39671</v>
      </c>
      <c r="G180">
        <f t="shared" si="11"/>
        <v>-1.1345218800648345E-2</v>
      </c>
      <c r="H180">
        <f t="shared" si="12"/>
        <v>3.6506973923589946E-2</v>
      </c>
      <c r="I180">
        <f t="shared" si="13"/>
        <v>6.2343060005195161E-3</v>
      </c>
    </row>
    <row r="181" spans="1:9" x14ac:dyDescent="0.3">
      <c r="A181" s="5">
        <f>data!Q274</f>
        <v>39664</v>
      </c>
      <c r="B181">
        <f>VLOOKUP(A181,data!$A$4:$G$1442,7,0)</f>
        <v>24.68</v>
      </c>
      <c r="C181">
        <f>VLOOKUP(A181,data!$I$4:$O$1521,7,0)</f>
        <v>164.9</v>
      </c>
      <c r="D181">
        <f>VLOOKUP(A181,data!$Q$4:$W$1083,7,0)</f>
        <v>115.49</v>
      </c>
      <c r="F181" s="5">
        <f t="shared" si="14"/>
        <v>39664</v>
      </c>
      <c r="G181">
        <f t="shared" si="11"/>
        <v>0.10573476702508958</v>
      </c>
      <c r="H181">
        <f t="shared" si="12"/>
        <v>8.2305066946705113E-2</v>
      </c>
      <c r="I181">
        <f t="shared" si="13"/>
        <v>2.5392879339429988E-2</v>
      </c>
    </row>
    <row r="182" spans="1:9" x14ac:dyDescent="0.3">
      <c r="A182" s="5">
        <f>data!Q275</f>
        <v>39657</v>
      </c>
      <c r="B182">
        <f>VLOOKUP(A182,data!$A$4:$G$1442,7,0)</f>
        <v>22.32</v>
      </c>
      <c r="C182">
        <f>VLOOKUP(A182,data!$I$4:$O$1521,7,0)</f>
        <v>152.36000000000001</v>
      </c>
      <c r="D182">
        <f>VLOOKUP(A182,data!$Q$4:$W$1083,7,0)</f>
        <v>112.63</v>
      </c>
      <c r="F182" s="5">
        <f t="shared" si="14"/>
        <v>39657</v>
      </c>
      <c r="G182">
        <f t="shared" si="11"/>
        <v>-2.7450980392156821E-2</v>
      </c>
      <c r="H182">
        <f t="shared" si="12"/>
        <v>-3.3677934927379805E-2</v>
      </c>
      <c r="I182">
        <f t="shared" si="13"/>
        <v>5.4454561685413272E-3</v>
      </c>
    </row>
    <row r="183" spans="1:9" x14ac:dyDescent="0.3">
      <c r="A183" s="5">
        <f>data!Q276</f>
        <v>39650</v>
      </c>
      <c r="B183">
        <f>VLOOKUP(A183,data!$A$4:$G$1442,7,0)</f>
        <v>22.95</v>
      </c>
      <c r="C183">
        <f>VLOOKUP(A183,data!$I$4:$O$1521,7,0)</f>
        <v>157.66999999999999</v>
      </c>
      <c r="D183">
        <f>VLOOKUP(A183,data!$Q$4:$W$1083,7,0)</f>
        <v>112.02</v>
      </c>
      <c r="F183" s="5">
        <f t="shared" si="14"/>
        <v>39650</v>
      </c>
      <c r="G183">
        <f t="shared" si="11"/>
        <v>1.1458792419568002E-2</v>
      </c>
      <c r="H183">
        <f t="shared" si="12"/>
        <v>-1.836633046943106E-2</v>
      </c>
      <c r="I183">
        <f t="shared" si="13"/>
        <v>-4.0010669511870087E-3</v>
      </c>
    </row>
    <row r="184" spans="1:9" x14ac:dyDescent="0.3">
      <c r="A184" s="5">
        <f>data!Q277</f>
        <v>39643</v>
      </c>
      <c r="B184">
        <f>VLOOKUP(A184,data!$A$4:$G$1442,7,0)</f>
        <v>22.69</v>
      </c>
      <c r="C184">
        <f>VLOOKUP(A184,data!$I$4:$O$1521,7,0)</f>
        <v>160.62</v>
      </c>
      <c r="D184">
        <f>VLOOKUP(A184,data!$Q$4:$W$1083,7,0)</f>
        <v>112.47</v>
      </c>
      <c r="F184" s="5">
        <f t="shared" si="14"/>
        <v>39643</v>
      </c>
      <c r="G184">
        <f t="shared" si="11"/>
        <v>2.4379232505643465E-2</v>
      </c>
      <c r="H184">
        <f t="shared" si="12"/>
        <v>-4.3017159199237362E-2</v>
      </c>
      <c r="I184">
        <f t="shared" si="13"/>
        <v>1.7275687409551342E-2</v>
      </c>
    </row>
    <row r="185" spans="1:9" x14ac:dyDescent="0.3">
      <c r="A185" s="5">
        <f>data!Q278</f>
        <v>39636</v>
      </c>
      <c r="B185">
        <f>VLOOKUP(A185,data!$A$4:$G$1442,7,0)</f>
        <v>22.15</v>
      </c>
      <c r="C185">
        <f>VLOOKUP(A185,data!$I$4:$O$1521,7,0)</f>
        <v>167.84</v>
      </c>
      <c r="D185">
        <f>VLOOKUP(A185,data!$Q$4:$W$1083,7,0)</f>
        <v>110.56</v>
      </c>
      <c r="F185" s="5">
        <f t="shared" si="14"/>
        <v>39636</v>
      </c>
      <c r="G185">
        <f t="shared" si="11"/>
        <v>-2.8082492321193531E-2</v>
      </c>
      <c r="H185">
        <f t="shared" si="12"/>
        <v>1.4445451798126412E-2</v>
      </c>
      <c r="I185">
        <f t="shared" si="13"/>
        <v>-1.9510464703795697E-2</v>
      </c>
    </row>
    <row r="186" spans="1:9" x14ac:dyDescent="0.3">
      <c r="A186" s="5">
        <f>data!Q279</f>
        <v>39629</v>
      </c>
      <c r="B186">
        <f>VLOOKUP(A186,data!$A$4:$G$1442,7,0)</f>
        <v>22.79</v>
      </c>
      <c r="C186">
        <f>VLOOKUP(A186,data!$I$4:$O$1521,7,0)</f>
        <v>165.45</v>
      </c>
      <c r="D186">
        <f>VLOOKUP(A186,data!$Q$4:$W$1083,7,0)</f>
        <v>112.76</v>
      </c>
      <c r="F186" s="5">
        <f t="shared" si="14"/>
        <v>39629</v>
      </c>
      <c r="G186">
        <f t="shared" si="11"/>
        <v>-5.9818481848184793E-2</v>
      </c>
      <c r="H186">
        <f t="shared" si="12"/>
        <v>1.8135654697135255E-4</v>
      </c>
      <c r="I186">
        <f t="shared" si="13"/>
        <v>-9.57400087834861E-3</v>
      </c>
    </row>
    <row r="187" spans="1:9" x14ac:dyDescent="0.3">
      <c r="A187" s="5">
        <f>data!Q280</f>
        <v>39622</v>
      </c>
      <c r="B187">
        <f>VLOOKUP(A187,data!$A$4:$G$1442,7,0)</f>
        <v>24.24</v>
      </c>
      <c r="C187">
        <f>VLOOKUP(A187,data!$I$4:$O$1521,7,0)</f>
        <v>165.42</v>
      </c>
      <c r="D187">
        <f>VLOOKUP(A187,data!$Q$4:$W$1083,7,0)</f>
        <v>113.85</v>
      </c>
      <c r="F187" s="5">
        <f t="shared" si="14"/>
        <v>39622</v>
      </c>
      <c r="G187">
        <f t="shared" si="11"/>
        <v>-2.139685102947118E-2</v>
      </c>
      <c r="H187">
        <f t="shared" si="12"/>
        <v>-2.9567053854276781E-2</v>
      </c>
      <c r="I187">
        <f t="shared" si="13"/>
        <v>-3.0816378649868092E-2</v>
      </c>
    </row>
    <row r="188" spans="1:9" x14ac:dyDescent="0.3">
      <c r="A188" s="5">
        <f>data!Q281</f>
        <v>39615</v>
      </c>
      <c r="B188">
        <f>VLOOKUP(A188,data!$A$4:$G$1442,7,0)</f>
        <v>24.77</v>
      </c>
      <c r="C188">
        <f>VLOOKUP(A188,data!$I$4:$O$1521,7,0)</f>
        <v>170.46</v>
      </c>
      <c r="D188">
        <f>VLOOKUP(A188,data!$Q$4:$W$1083,7,0)</f>
        <v>117.47</v>
      </c>
      <c r="F188" s="5">
        <f t="shared" si="14"/>
        <v>39615</v>
      </c>
      <c r="G188">
        <f t="shared" si="11"/>
        <v>-2.8627450980392172E-2</v>
      </c>
      <c r="H188">
        <f t="shared" si="12"/>
        <v>1.6821760916249234E-2</v>
      </c>
      <c r="I188">
        <f t="shared" si="13"/>
        <v>-2.8691913345460549E-2</v>
      </c>
    </row>
    <row r="189" spans="1:9" x14ac:dyDescent="0.3">
      <c r="A189" s="5">
        <f>data!Q282</f>
        <v>39608</v>
      </c>
      <c r="B189">
        <f>VLOOKUP(A189,data!$A$4:$G$1442,7,0)</f>
        <v>25.5</v>
      </c>
      <c r="C189">
        <f>VLOOKUP(A189,data!$I$4:$O$1521,7,0)</f>
        <v>167.64</v>
      </c>
      <c r="D189">
        <f>VLOOKUP(A189,data!$Q$4:$W$1083,7,0)</f>
        <v>120.94</v>
      </c>
      <c r="F189" s="5">
        <f t="shared" si="14"/>
        <v>39608</v>
      </c>
      <c r="G189">
        <f t="shared" si="11"/>
        <v>5.7213930348258661E-2</v>
      </c>
      <c r="H189">
        <f t="shared" si="12"/>
        <v>-7.1452309737454339E-2</v>
      </c>
      <c r="I189">
        <f t="shared" si="13"/>
        <v>-1.0737589824068347E-3</v>
      </c>
    </row>
    <row r="190" spans="1:9" x14ac:dyDescent="0.3">
      <c r="A190" s="5">
        <f>data!Q283</f>
        <v>39601</v>
      </c>
      <c r="B190">
        <f>VLOOKUP(A190,data!$A$4:$G$1442,7,0)</f>
        <v>24.12</v>
      </c>
      <c r="C190">
        <f>VLOOKUP(A190,data!$I$4:$O$1521,7,0)</f>
        <v>180.54</v>
      </c>
      <c r="D190">
        <f>VLOOKUP(A190,data!$Q$4:$W$1083,7,0)</f>
        <v>121.07</v>
      </c>
      <c r="F190" s="5">
        <f t="shared" si="14"/>
        <v>39601</v>
      </c>
      <c r="G190">
        <f t="shared" si="11"/>
        <v>-2.9376257545271647E-2</v>
      </c>
      <c r="H190">
        <f t="shared" si="12"/>
        <v>-1.6505965026965198E-2</v>
      </c>
      <c r="I190">
        <f t="shared" si="13"/>
        <v>-2.8876233255795369E-2</v>
      </c>
    </row>
    <row r="191" spans="1:9" x14ac:dyDescent="0.3">
      <c r="A191" s="5">
        <f>data!Q284</f>
        <v>39595</v>
      </c>
      <c r="B191">
        <f>VLOOKUP(A191,data!$A$4:$G$1442,7,0)</f>
        <v>24.85</v>
      </c>
      <c r="C191">
        <f>VLOOKUP(A191,data!$I$4:$O$1521,7,0)</f>
        <v>183.57</v>
      </c>
      <c r="D191">
        <f>VLOOKUP(A191,data!$Q$4:$W$1083,7,0)</f>
        <v>124.67</v>
      </c>
      <c r="F191" s="5">
        <f t="shared" si="14"/>
        <v>39595</v>
      </c>
      <c r="G191">
        <f t="shared" si="11"/>
        <v>9.7521332791548968E-3</v>
      </c>
      <c r="H191">
        <f t="shared" si="12"/>
        <v>4.1827468785471084E-2</v>
      </c>
      <c r="I191">
        <f t="shared" si="13"/>
        <v>1.9628690602764422E-2</v>
      </c>
    </row>
    <row r="192" spans="1:9" x14ac:dyDescent="0.3">
      <c r="A192" s="5">
        <f>data!Q285</f>
        <v>39587</v>
      </c>
      <c r="B192">
        <f>VLOOKUP(A192,data!$A$4:$G$1442,7,0)</f>
        <v>24.61</v>
      </c>
      <c r="C192">
        <f>VLOOKUP(A192,data!$I$4:$O$1521,7,0)</f>
        <v>176.2</v>
      </c>
      <c r="D192">
        <f>VLOOKUP(A192,data!$Q$4:$W$1083,7,0)</f>
        <v>122.27</v>
      </c>
      <c r="F192" s="5">
        <f t="shared" si="14"/>
        <v>39587</v>
      </c>
      <c r="G192">
        <f t="shared" si="11"/>
        <v>-6.4614215127327984E-2</v>
      </c>
      <c r="H192">
        <f t="shared" si="12"/>
        <v>-3.4361812900750861E-2</v>
      </c>
      <c r="I192">
        <f t="shared" si="13"/>
        <v>-3.5116792929292949E-2</v>
      </c>
    </row>
    <row r="193" spans="1:9" x14ac:dyDescent="0.3">
      <c r="A193" s="5">
        <f>data!Q286</f>
        <v>39580</v>
      </c>
      <c r="B193">
        <f>VLOOKUP(A193,data!$A$4:$G$1442,7,0)</f>
        <v>26.31</v>
      </c>
      <c r="C193">
        <f>VLOOKUP(A193,data!$I$4:$O$1521,7,0)</f>
        <v>182.47</v>
      </c>
      <c r="D193">
        <f>VLOOKUP(A193,data!$Q$4:$W$1083,7,0)</f>
        <v>126.72</v>
      </c>
      <c r="F193" s="5">
        <f t="shared" si="14"/>
        <v>39580</v>
      </c>
      <c r="G193">
        <f t="shared" si="11"/>
        <v>2.4133904242895968E-2</v>
      </c>
      <c r="H193">
        <f t="shared" si="12"/>
        <v>2.2756571941034708E-2</v>
      </c>
      <c r="I193">
        <f t="shared" si="13"/>
        <v>2.7070838061274142E-2</v>
      </c>
    </row>
    <row r="194" spans="1:9" x14ac:dyDescent="0.3">
      <c r="A194" s="5">
        <f>data!Q287</f>
        <v>39573</v>
      </c>
      <c r="B194">
        <f>VLOOKUP(A194,data!$A$4:$G$1442,7,0)</f>
        <v>25.69</v>
      </c>
      <c r="C194">
        <f>VLOOKUP(A194,data!$I$4:$O$1521,7,0)</f>
        <v>178.41</v>
      </c>
      <c r="D194">
        <f>VLOOKUP(A194,data!$Q$4:$W$1083,7,0)</f>
        <v>123.38</v>
      </c>
      <c r="F194" s="5">
        <f t="shared" si="14"/>
        <v>39573</v>
      </c>
      <c r="G194">
        <f t="shared" si="11"/>
        <v>5.0860719874805385E-3</v>
      </c>
      <c r="H194">
        <f t="shared" si="12"/>
        <v>1.386599988634425E-2</v>
      </c>
      <c r="I194">
        <f t="shared" si="13"/>
        <v>-1.8456642800318276E-2</v>
      </c>
    </row>
    <row r="195" spans="1:9" x14ac:dyDescent="0.3">
      <c r="A195" s="5">
        <f>data!Q288</f>
        <v>39566</v>
      </c>
      <c r="B195">
        <f>VLOOKUP(A195,data!$A$4:$G$1442,7,0)</f>
        <v>25.56</v>
      </c>
      <c r="C195">
        <f>VLOOKUP(A195,data!$I$4:$O$1521,7,0)</f>
        <v>175.97</v>
      </c>
      <c r="D195">
        <f>VLOOKUP(A195,data!$Q$4:$W$1083,7,0)</f>
        <v>125.7</v>
      </c>
      <c r="F195" s="5">
        <f t="shared" si="14"/>
        <v>39566</v>
      </c>
      <c r="G195">
        <f t="shared" si="11"/>
        <v>-1.9562715765247471E-2</v>
      </c>
      <c r="H195">
        <f t="shared" si="12"/>
        <v>6.6032592233597906E-2</v>
      </c>
      <c r="I195">
        <f t="shared" si="13"/>
        <v>1.3627933231191014E-2</v>
      </c>
    </row>
    <row r="196" spans="1:9" x14ac:dyDescent="0.3">
      <c r="A196" s="5">
        <f>data!Q289</f>
        <v>39559</v>
      </c>
      <c r="B196">
        <f>VLOOKUP(A196,data!$A$4:$G$1442,7,0)</f>
        <v>26.07</v>
      </c>
      <c r="C196">
        <f>VLOOKUP(A196,data!$I$4:$O$1521,7,0)</f>
        <v>165.07</v>
      </c>
      <c r="D196">
        <f>VLOOKUP(A196,data!$Q$4:$W$1083,7,0)</f>
        <v>124.01</v>
      </c>
      <c r="F196" s="5">
        <f t="shared" si="14"/>
        <v>39559</v>
      </c>
      <c r="G196">
        <f t="shared" si="11"/>
        <v>-5.7208237986269483E-3</v>
      </c>
      <c r="H196">
        <f t="shared" si="12"/>
        <v>5.3952241093091484E-2</v>
      </c>
      <c r="I196">
        <f t="shared" si="13"/>
        <v>8.1294203723274519E-3</v>
      </c>
    </row>
    <row r="197" spans="1:9" x14ac:dyDescent="0.3">
      <c r="A197" s="5">
        <f>data!Q290</f>
        <v>39552</v>
      </c>
      <c r="B197">
        <f>VLOOKUP(A197,data!$A$4:$G$1442,7,0)</f>
        <v>26.22</v>
      </c>
      <c r="C197">
        <f>VLOOKUP(A197,data!$I$4:$O$1521,7,0)</f>
        <v>156.62</v>
      </c>
      <c r="D197">
        <f>VLOOKUP(A197,data!$Q$4:$W$1083,7,0)</f>
        <v>123.01</v>
      </c>
      <c r="F197" s="5">
        <f t="shared" si="14"/>
        <v>39552</v>
      </c>
      <c r="G197">
        <f t="shared" ref="G197:G260" si="15">(B197-B198)/B198</f>
        <v>6.0679611650485438E-2</v>
      </c>
      <c r="H197">
        <f t="shared" ref="H197:H260" si="16">(C197-C198)/C198</f>
        <v>9.4479385045422859E-2</v>
      </c>
      <c r="I197">
        <f t="shared" ref="I197:I260" si="17">(D197-D198)/D198</f>
        <v>3.8234301147873066E-2</v>
      </c>
    </row>
    <row r="198" spans="1:9" x14ac:dyDescent="0.3">
      <c r="A198" s="5">
        <f>data!Q291</f>
        <v>39545</v>
      </c>
      <c r="B198">
        <f>VLOOKUP(A198,data!$A$4:$G$1442,7,0)</f>
        <v>24.72</v>
      </c>
      <c r="C198">
        <f>VLOOKUP(A198,data!$I$4:$O$1521,7,0)</f>
        <v>143.1</v>
      </c>
      <c r="D198">
        <f>VLOOKUP(A198,data!$Q$4:$W$1083,7,0)</f>
        <v>118.48</v>
      </c>
      <c r="F198" s="5">
        <f t="shared" si="14"/>
        <v>39545</v>
      </c>
      <c r="G198">
        <f t="shared" si="15"/>
        <v>-3.0207924676343648E-2</v>
      </c>
      <c r="H198">
        <f t="shared" si="16"/>
        <v>-3.8823213326168733E-2</v>
      </c>
      <c r="I198">
        <f t="shared" si="17"/>
        <v>-2.5657894736842025E-2</v>
      </c>
    </row>
    <row r="199" spans="1:9" x14ac:dyDescent="0.3">
      <c r="A199" s="5">
        <f>data!Q292</f>
        <v>39538</v>
      </c>
      <c r="B199">
        <f>VLOOKUP(A199,data!$A$4:$G$1442,7,0)</f>
        <v>25.49</v>
      </c>
      <c r="C199">
        <f>VLOOKUP(A199,data!$I$4:$O$1521,7,0)</f>
        <v>148.88</v>
      </c>
      <c r="D199">
        <f>VLOOKUP(A199,data!$Q$4:$W$1083,7,0)</f>
        <v>121.6</v>
      </c>
      <c r="F199" s="5">
        <f t="shared" si="14"/>
        <v>39538</v>
      </c>
      <c r="G199">
        <f t="shared" si="15"/>
        <v>4.4672131147540983E-2</v>
      </c>
      <c r="H199">
        <f t="shared" si="16"/>
        <v>7.0463042853034091E-2</v>
      </c>
      <c r="I199">
        <f t="shared" si="17"/>
        <v>4.0917651087142626E-2</v>
      </c>
    </row>
    <row r="200" spans="1:9" x14ac:dyDescent="0.3">
      <c r="A200" s="5">
        <f>data!Q293</f>
        <v>39531</v>
      </c>
      <c r="B200">
        <f>VLOOKUP(A200,data!$A$4:$G$1442,7,0)</f>
        <v>24.4</v>
      </c>
      <c r="C200">
        <f>VLOOKUP(A200,data!$I$4:$O$1521,7,0)</f>
        <v>139.08000000000001</v>
      </c>
      <c r="D200">
        <f>VLOOKUP(A200,data!$Q$4:$W$1083,7,0)</f>
        <v>116.82</v>
      </c>
      <c r="F200" s="5">
        <f t="shared" si="14"/>
        <v>39531</v>
      </c>
      <c r="G200">
        <f t="shared" si="15"/>
        <v>-4.3512348098784903E-2</v>
      </c>
      <c r="H200">
        <f t="shared" si="16"/>
        <v>7.3065349895841347E-2</v>
      </c>
      <c r="I200">
        <f t="shared" si="17"/>
        <v>-4.3467143952953648E-3</v>
      </c>
    </row>
    <row r="201" spans="1:9" x14ac:dyDescent="0.3">
      <c r="A201" s="5">
        <f>data!Q294</f>
        <v>39524</v>
      </c>
      <c r="B201">
        <f>VLOOKUP(A201,data!$A$4:$G$1442,7,0)</f>
        <v>25.51</v>
      </c>
      <c r="C201">
        <f>VLOOKUP(A201,data!$I$4:$O$1521,7,0)</f>
        <v>129.61000000000001</v>
      </c>
      <c r="D201">
        <f>VLOOKUP(A201,data!$Q$4:$W$1083,7,0)</f>
        <v>117.33</v>
      </c>
      <c r="F201" s="5">
        <f t="shared" si="14"/>
        <v>39524</v>
      </c>
      <c r="G201">
        <f t="shared" si="15"/>
        <v>4.3780687397708684E-2</v>
      </c>
      <c r="H201">
        <f t="shared" si="16"/>
        <v>5.2627304474945333E-2</v>
      </c>
      <c r="I201">
        <f t="shared" si="17"/>
        <v>2.4090075936108974E-2</v>
      </c>
    </row>
    <row r="202" spans="1:9" x14ac:dyDescent="0.3">
      <c r="A202" s="5">
        <f>data!Q295</f>
        <v>39517</v>
      </c>
      <c r="B202">
        <f>VLOOKUP(A202,data!$A$4:$G$1442,7,0)</f>
        <v>24.44</v>
      </c>
      <c r="C202">
        <f>VLOOKUP(A202,data!$I$4:$O$1521,7,0)</f>
        <v>123.13</v>
      </c>
      <c r="D202">
        <f>VLOOKUP(A202,data!$Q$4:$W$1083,7,0)</f>
        <v>114.57</v>
      </c>
      <c r="F202" s="5">
        <f t="shared" si="14"/>
        <v>39517</v>
      </c>
      <c r="G202">
        <f t="shared" si="15"/>
        <v>3.2840722495895668E-3</v>
      </c>
      <c r="H202">
        <f t="shared" si="16"/>
        <v>3.5663218100765372E-2</v>
      </c>
      <c r="I202">
        <f t="shared" si="17"/>
        <v>-6.97775839511666E-4</v>
      </c>
    </row>
    <row r="203" spans="1:9" x14ac:dyDescent="0.3">
      <c r="A203" s="5">
        <f>data!Q296</f>
        <v>39510</v>
      </c>
      <c r="B203">
        <f>VLOOKUP(A203,data!$A$4:$G$1442,7,0)</f>
        <v>24.36</v>
      </c>
      <c r="C203">
        <f>VLOOKUP(A203,data!$I$4:$O$1521,7,0)</f>
        <v>118.89</v>
      </c>
      <c r="D203">
        <f>VLOOKUP(A203,data!$Q$4:$W$1083,7,0)</f>
        <v>114.65</v>
      </c>
      <c r="F203" s="5">
        <f t="shared" si="14"/>
        <v>39510</v>
      </c>
      <c r="G203">
        <f t="shared" si="15"/>
        <v>2.4390243902438952E-2</v>
      </c>
      <c r="H203">
        <f t="shared" si="16"/>
        <v>-2.2205773501110311E-2</v>
      </c>
      <c r="I203">
        <f t="shared" si="17"/>
        <v>-3.077183193845634E-2</v>
      </c>
    </row>
    <row r="204" spans="1:9" x14ac:dyDescent="0.3">
      <c r="A204" s="5">
        <f>data!Q297</f>
        <v>39503</v>
      </c>
      <c r="B204">
        <f>VLOOKUP(A204,data!$A$4:$G$1442,7,0)</f>
        <v>23.78</v>
      </c>
      <c r="C204">
        <f>VLOOKUP(A204,data!$I$4:$O$1521,7,0)</f>
        <v>121.59</v>
      </c>
      <c r="D204">
        <f>VLOOKUP(A204,data!$Q$4:$W$1083,7,0)</f>
        <v>118.29</v>
      </c>
      <c r="F204" s="5">
        <f t="shared" si="14"/>
        <v>39503</v>
      </c>
      <c r="G204">
        <f t="shared" si="15"/>
        <v>-1.6949152542372885E-2</v>
      </c>
      <c r="H204">
        <f t="shared" si="16"/>
        <v>4.6565673954208957E-2</v>
      </c>
      <c r="I204">
        <f t="shared" si="17"/>
        <v>-1.3263263263263174E-2</v>
      </c>
    </row>
    <row r="205" spans="1:9" x14ac:dyDescent="0.3">
      <c r="A205" s="5">
        <f>data!Q298</f>
        <v>39497</v>
      </c>
      <c r="B205">
        <f>VLOOKUP(A205,data!$A$4:$G$1442,7,0)</f>
        <v>24.19</v>
      </c>
      <c r="C205">
        <f>VLOOKUP(A205,data!$I$4:$O$1521,7,0)</f>
        <v>116.18</v>
      </c>
      <c r="D205">
        <f>VLOOKUP(A205,data!$Q$4:$W$1083,7,0)</f>
        <v>119.88</v>
      </c>
      <c r="F205" s="5">
        <f t="shared" si="14"/>
        <v>39497</v>
      </c>
      <c r="G205">
        <f t="shared" si="15"/>
        <v>-2.2626262626262574E-2</v>
      </c>
      <c r="H205">
        <f t="shared" si="16"/>
        <v>-4.1498226218958725E-2</v>
      </c>
      <c r="I205">
        <f t="shared" si="17"/>
        <v>3.5998325659271041E-3</v>
      </c>
    </row>
    <row r="206" spans="1:9" x14ac:dyDescent="0.3">
      <c r="A206" s="5">
        <f>data!Q299</f>
        <v>39489</v>
      </c>
      <c r="B206">
        <f>VLOOKUP(A206,data!$A$4:$G$1442,7,0)</f>
        <v>24.75</v>
      </c>
      <c r="C206">
        <f>VLOOKUP(A206,data!$I$4:$O$1521,7,0)</f>
        <v>121.21</v>
      </c>
      <c r="D206">
        <f>VLOOKUP(A206,data!$Q$4:$W$1083,7,0)</f>
        <v>119.45</v>
      </c>
      <c r="F206" s="5">
        <f t="shared" si="14"/>
        <v>39489</v>
      </c>
      <c r="G206">
        <f t="shared" si="15"/>
        <v>-4.8250904704463604E-3</v>
      </c>
      <c r="H206">
        <f t="shared" si="16"/>
        <v>-6.801048836447169E-3</v>
      </c>
      <c r="I206">
        <f t="shared" si="17"/>
        <v>1.5558578473048786E-2</v>
      </c>
    </row>
    <row r="207" spans="1:9" x14ac:dyDescent="0.3">
      <c r="A207" s="5">
        <f>data!Q300</f>
        <v>39482</v>
      </c>
      <c r="B207">
        <f>VLOOKUP(A207,data!$A$4:$G$1442,7,0)</f>
        <v>24.87</v>
      </c>
      <c r="C207">
        <f>VLOOKUP(A207,data!$I$4:$O$1521,7,0)</f>
        <v>122.04</v>
      </c>
      <c r="D207">
        <f>VLOOKUP(A207,data!$Q$4:$W$1083,7,0)</f>
        <v>117.62</v>
      </c>
      <c r="F207" s="5">
        <f t="shared" si="14"/>
        <v>39482</v>
      </c>
      <c r="G207">
        <f t="shared" si="15"/>
        <v>-6.1863447755563954E-2</v>
      </c>
      <c r="H207">
        <f t="shared" si="16"/>
        <v>-6.1808118081180856E-2</v>
      </c>
      <c r="I207">
        <f t="shared" si="17"/>
        <v>-4.6685038093694203E-2</v>
      </c>
    </row>
    <row r="208" spans="1:9" x14ac:dyDescent="0.3">
      <c r="A208" s="5">
        <f>data!Q301</f>
        <v>39475</v>
      </c>
      <c r="B208">
        <f>VLOOKUP(A208,data!$A$4:$G$1442,7,0)</f>
        <v>26.51</v>
      </c>
      <c r="C208">
        <f>VLOOKUP(A208,data!$I$4:$O$1521,7,0)</f>
        <v>130.08000000000001</v>
      </c>
      <c r="D208">
        <f>VLOOKUP(A208,data!$Q$4:$W$1083,7,0)</f>
        <v>123.38</v>
      </c>
      <c r="F208" s="5">
        <f t="shared" si="14"/>
        <v>39475</v>
      </c>
      <c r="G208">
        <f t="shared" si="15"/>
        <v>-7.566248256624819E-2</v>
      </c>
      <c r="H208">
        <f t="shared" si="16"/>
        <v>2.8788358114520837E-2</v>
      </c>
      <c r="I208">
        <f t="shared" si="17"/>
        <v>4.9149659863945587E-2</v>
      </c>
    </row>
    <row r="209" spans="1:9" x14ac:dyDescent="0.3">
      <c r="A209" s="5">
        <f>data!Q302</f>
        <v>39469</v>
      </c>
      <c r="B209">
        <f>VLOOKUP(A209,data!$A$4:$G$1442,7,0)</f>
        <v>28.68</v>
      </c>
      <c r="C209">
        <f>VLOOKUP(A209,data!$I$4:$O$1521,7,0)</f>
        <v>126.44</v>
      </c>
      <c r="D209">
        <f>VLOOKUP(A209,data!$Q$4:$W$1083,7,0)</f>
        <v>117.6</v>
      </c>
      <c r="F209" s="5">
        <f t="shared" si="14"/>
        <v>39469</v>
      </c>
      <c r="G209">
        <f t="shared" si="15"/>
        <v>-2.087682672233776E-3</v>
      </c>
      <c r="H209">
        <f t="shared" si="16"/>
        <v>-0.19429044797043274</v>
      </c>
      <c r="I209">
        <f t="shared" si="17"/>
        <v>7.4530968902594905E-3</v>
      </c>
    </row>
    <row r="210" spans="1:9" x14ac:dyDescent="0.3">
      <c r="A210" s="5">
        <f>data!Q303</f>
        <v>39461</v>
      </c>
      <c r="B210">
        <f>VLOOKUP(A210,data!$A$4:$G$1442,7,0)</f>
        <v>28.74</v>
      </c>
      <c r="C210">
        <f>VLOOKUP(A210,data!$I$4:$O$1521,7,0)</f>
        <v>156.93</v>
      </c>
      <c r="D210">
        <f>VLOOKUP(A210,data!$Q$4:$W$1083,7,0)</f>
        <v>116.73</v>
      </c>
      <c r="F210" s="5">
        <f t="shared" si="14"/>
        <v>39461</v>
      </c>
      <c r="G210">
        <f t="shared" si="15"/>
        <v>-2.6752455130375979E-2</v>
      </c>
      <c r="H210">
        <f t="shared" si="16"/>
        <v>-6.5614766299493796E-2</v>
      </c>
      <c r="I210">
        <f t="shared" si="17"/>
        <v>-5.7717145624798127E-2</v>
      </c>
    </row>
    <row r="211" spans="1:9" x14ac:dyDescent="0.3">
      <c r="A211" s="5">
        <f>data!Q304</f>
        <v>39454</v>
      </c>
      <c r="B211">
        <f>VLOOKUP(A211,data!$A$4:$G$1442,7,0)</f>
        <v>29.53</v>
      </c>
      <c r="C211">
        <f>VLOOKUP(A211,data!$I$4:$O$1521,7,0)</f>
        <v>167.95</v>
      </c>
      <c r="D211">
        <f>VLOOKUP(A211,data!$Q$4:$W$1083,7,0)</f>
        <v>123.88</v>
      </c>
      <c r="F211" s="5">
        <f t="shared" si="14"/>
        <v>39454</v>
      </c>
      <c r="G211">
        <f t="shared" si="15"/>
        <v>-1.3694054776219109E-2</v>
      </c>
      <c r="H211">
        <f t="shared" si="16"/>
        <v>-4.0888584318428553E-2</v>
      </c>
      <c r="I211">
        <f t="shared" si="17"/>
        <v>-8.2459370746937894E-3</v>
      </c>
    </row>
    <row r="212" spans="1:9" x14ac:dyDescent="0.3">
      <c r="A212" s="5">
        <f>data!Q305</f>
        <v>39447</v>
      </c>
      <c r="B212">
        <f>VLOOKUP(A212,data!$A$4:$G$1442,7,0)</f>
        <v>29.94</v>
      </c>
      <c r="C212">
        <f>VLOOKUP(A212,data!$I$4:$O$1521,7,0)</f>
        <v>175.11</v>
      </c>
      <c r="D212">
        <f>VLOOKUP(A212,data!$Q$4:$W$1083,7,0)</f>
        <v>124.91</v>
      </c>
      <c r="F212" s="5">
        <f t="shared" si="14"/>
        <v>39447</v>
      </c>
      <c r="G212">
        <f t="shared" si="15"/>
        <v>-4.8012718600953831E-2</v>
      </c>
      <c r="H212">
        <f t="shared" si="16"/>
        <v>-9.8996655518394552E-2</v>
      </c>
      <c r="I212">
        <f t="shared" si="17"/>
        <v>-4.0629800307219605E-2</v>
      </c>
    </row>
    <row r="213" spans="1:9" x14ac:dyDescent="0.3">
      <c r="A213" s="5">
        <f>data!Q306</f>
        <v>39440</v>
      </c>
      <c r="B213">
        <f>VLOOKUP(A213,data!$A$4:$G$1442,7,0)</f>
        <v>31.45</v>
      </c>
      <c r="C213">
        <f>VLOOKUP(A213,data!$I$4:$O$1521,7,0)</f>
        <v>194.35</v>
      </c>
      <c r="D213">
        <f>VLOOKUP(A213,data!$Q$4:$W$1083,7,0)</f>
        <v>130.19999999999999</v>
      </c>
      <c r="F213" s="5">
        <f t="shared" si="14"/>
        <v>39440</v>
      </c>
      <c r="G213">
        <f t="shared" si="15"/>
        <v>1.5923566878981118E-3</v>
      </c>
      <c r="H213">
        <f t="shared" si="16"/>
        <v>3.0542446577230983E-2</v>
      </c>
      <c r="I213">
        <f t="shared" si="17"/>
        <v>-5.6514434091951204E-3</v>
      </c>
    </row>
    <row r="214" spans="1:9" x14ac:dyDescent="0.3">
      <c r="A214" s="5">
        <f>data!Q307</f>
        <v>39433</v>
      </c>
      <c r="B214">
        <f>VLOOKUP(A214,data!$A$4:$G$1442,7,0)</f>
        <v>31.4</v>
      </c>
      <c r="C214">
        <f>VLOOKUP(A214,data!$I$4:$O$1521,7,0)</f>
        <v>188.59</v>
      </c>
      <c r="D214">
        <f>VLOOKUP(A214,data!$Q$4:$W$1083,7,0)</f>
        <v>130.94</v>
      </c>
      <c r="F214" s="5">
        <f t="shared" si="14"/>
        <v>39433</v>
      </c>
      <c r="G214">
        <f t="shared" si="15"/>
        <v>2.1470396877033188E-2</v>
      </c>
      <c r="H214">
        <f t="shared" si="16"/>
        <v>1.8524519334629546E-2</v>
      </c>
      <c r="I214">
        <f t="shared" si="17"/>
        <v>1.1901081916537805E-2</v>
      </c>
    </row>
    <row r="215" spans="1:9" x14ac:dyDescent="0.3">
      <c r="A215" s="5">
        <f>data!Q308</f>
        <v>39426</v>
      </c>
      <c r="B215">
        <f>VLOOKUP(A215,data!$A$4:$G$1442,7,0)</f>
        <v>30.74</v>
      </c>
      <c r="C215">
        <f>VLOOKUP(A215,data!$I$4:$O$1521,7,0)</f>
        <v>185.16</v>
      </c>
      <c r="D215">
        <f>VLOOKUP(A215,data!$Q$4:$W$1083,7,0)</f>
        <v>129.4</v>
      </c>
      <c r="F215" s="5">
        <f t="shared" si="14"/>
        <v>39426</v>
      </c>
      <c r="G215">
        <f t="shared" si="15"/>
        <v>2.2281343531759167E-2</v>
      </c>
      <c r="H215">
        <f t="shared" si="16"/>
        <v>-2.0161930465153213E-2</v>
      </c>
      <c r="I215">
        <f t="shared" si="17"/>
        <v>-2.4794634109578658E-2</v>
      </c>
    </row>
    <row r="216" spans="1:9" x14ac:dyDescent="0.3">
      <c r="A216" s="5">
        <f>data!Q309</f>
        <v>39419</v>
      </c>
      <c r="B216">
        <f>VLOOKUP(A216,data!$A$4:$G$1442,7,0)</f>
        <v>30.07</v>
      </c>
      <c r="C216">
        <f>VLOOKUP(A216,data!$I$4:$O$1521,7,0)</f>
        <v>188.97</v>
      </c>
      <c r="D216">
        <f>VLOOKUP(A216,data!$Q$4:$W$1083,7,0)</f>
        <v>132.69</v>
      </c>
      <c r="F216" s="5">
        <f t="shared" si="14"/>
        <v>39419</v>
      </c>
      <c r="G216">
        <f t="shared" si="15"/>
        <v>2.7682843472317111E-2</v>
      </c>
      <c r="H216">
        <f t="shared" si="16"/>
        <v>6.6301771809050891E-2</v>
      </c>
      <c r="I216">
        <f t="shared" si="17"/>
        <v>1.51480376405783E-2</v>
      </c>
    </row>
    <row r="217" spans="1:9" x14ac:dyDescent="0.3">
      <c r="A217" s="5">
        <f>data!Q310</f>
        <v>39412</v>
      </c>
      <c r="B217">
        <f>VLOOKUP(A217,data!$A$4:$G$1442,7,0)</f>
        <v>29.26</v>
      </c>
      <c r="C217">
        <f>VLOOKUP(A217,data!$I$4:$O$1521,7,0)</f>
        <v>177.22</v>
      </c>
      <c r="D217">
        <f>VLOOKUP(A217,data!$Q$4:$W$1083,7,0)</f>
        <v>130.71</v>
      </c>
      <c r="F217" s="5">
        <f t="shared" si="14"/>
        <v>39412</v>
      </c>
      <c r="G217">
        <f t="shared" si="15"/>
        <v>-1.4814814814814739E-2</v>
      </c>
      <c r="H217">
        <f t="shared" si="16"/>
        <v>6.227896661271945E-2</v>
      </c>
      <c r="I217">
        <f t="shared" si="17"/>
        <v>3.140534995660068E-2</v>
      </c>
    </row>
    <row r="218" spans="1:9" x14ac:dyDescent="0.3">
      <c r="A218" s="5">
        <f>data!Q311</f>
        <v>39405</v>
      </c>
      <c r="B218">
        <f>VLOOKUP(A218,data!$A$4:$G$1442,7,0)</f>
        <v>29.7</v>
      </c>
      <c r="C218">
        <f>VLOOKUP(A218,data!$I$4:$O$1521,7,0)</f>
        <v>166.83</v>
      </c>
      <c r="D218">
        <f>VLOOKUP(A218,data!$Q$4:$W$1083,7,0)</f>
        <v>126.73</v>
      </c>
      <c r="F218" s="5">
        <f t="shared" si="14"/>
        <v>39405</v>
      </c>
      <c r="G218">
        <f t="shared" si="15"/>
        <v>6.7385444743933872E-4</v>
      </c>
      <c r="H218">
        <f t="shared" si="16"/>
        <v>3.096032628846879E-2</v>
      </c>
      <c r="I218">
        <f t="shared" si="17"/>
        <v>-1.1389343942585176E-2</v>
      </c>
    </row>
    <row r="219" spans="1:9" x14ac:dyDescent="0.3">
      <c r="A219" s="5">
        <f>data!Q312</f>
        <v>39398</v>
      </c>
      <c r="B219">
        <f>VLOOKUP(A219,data!$A$4:$G$1442,7,0)</f>
        <v>29.68</v>
      </c>
      <c r="C219">
        <f>VLOOKUP(A219,data!$I$4:$O$1521,7,0)</f>
        <v>161.82</v>
      </c>
      <c r="D219">
        <f>VLOOKUP(A219,data!$Q$4:$W$1083,7,0)</f>
        <v>128.19</v>
      </c>
      <c r="F219" s="5">
        <f t="shared" si="14"/>
        <v>39398</v>
      </c>
      <c r="G219">
        <f t="shared" si="15"/>
        <v>1.4007516228220026E-2</v>
      </c>
      <c r="H219">
        <f t="shared" si="16"/>
        <v>6.1555679910463255E-3</v>
      </c>
      <c r="I219">
        <f t="shared" si="17"/>
        <v>4.4663845792195043E-3</v>
      </c>
    </row>
    <row r="220" spans="1:9" x14ac:dyDescent="0.3">
      <c r="A220" s="5">
        <f>data!Q313</f>
        <v>39391</v>
      </c>
      <c r="B220">
        <f>VLOOKUP(A220,data!$A$4:$G$1442,7,0)</f>
        <v>29.27</v>
      </c>
      <c r="C220">
        <f>VLOOKUP(A220,data!$I$4:$O$1521,7,0)</f>
        <v>160.83000000000001</v>
      </c>
      <c r="D220">
        <f>VLOOKUP(A220,data!$Q$4:$W$1083,7,0)</f>
        <v>127.62</v>
      </c>
      <c r="F220" s="5">
        <f t="shared" si="14"/>
        <v>39391</v>
      </c>
      <c r="G220">
        <f t="shared" si="15"/>
        <v>-8.9863184079601907E-2</v>
      </c>
      <c r="H220">
        <f t="shared" si="16"/>
        <v>-0.11975261343112033</v>
      </c>
      <c r="I220">
        <f t="shared" si="17"/>
        <v>-4.0018053257108423E-2</v>
      </c>
    </row>
    <row r="221" spans="1:9" x14ac:dyDescent="0.3">
      <c r="A221" s="5">
        <f>data!Q314</f>
        <v>39384</v>
      </c>
      <c r="B221">
        <f>VLOOKUP(A221,data!$A$4:$G$1442,7,0)</f>
        <v>32.159999999999997</v>
      </c>
      <c r="C221">
        <f>VLOOKUP(A221,data!$I$4:$O$1521,7,0)</f>
        <v>182.71</v>
      </c>
      <c r="D221">
        <f>VLOOKUP(A221,data!$Q$4:$W$1083,7,0)</f>
        <v>132.94</v>
      </c>
      <c r="F221" s="5">
        <f t="shared" si="14"/>
        <v>39384</v>
      </c>
      <c r="G221">
        <f t="shared" si="15"/>
        <v>5.78947368421052E-2</v>
      </c>
      <c r="H221">
        <f t="shared" si="16"/>
        <v>1.7146356399265227E-2</v>
      </c>
      <c r="I221">
        <f t="shared" si="17"/>
        <v>-1.5769600947656736E-2</v>
      </c>
    </row>
    <row r="222" spans="1:9" x14ac:dyDescent="0.3">
      <c r="A222" s="5">
        <f>data!Q315</f>
        <v>39377</v>
      </c>
      <c r="B222">
        <f>VLOOKUP(A222,data!$A$4:$G$1442,7,0)</f>
        <v>30.4</v>
      </c>
      <c r="C222">
        <f>VLOOKUP(A222,data!$I$4:$O$1521,7,0)</f>
        <v>179.63</v>
      </c>
      <c r="D222">
        <f>VLOOKUP(A222,data!$Q$4:$W$1083,7,0)</f>
        <v>135.07</v>
      </c>
      <c r="F222" s="5">
        <f t="shared" si="14"/>
        <v>39377</v>
      </c>
      <c r="G222">
        <f t="shared" si="15"/>
        <v>0.16119174942704351</v>
      </c>
      <c r="H222">
        <f t="shared" si="16"/>
        <v>8.3805961143960328E-2</v>
      </c>
      <c r="I222">
        <f t="shared" si="17"/>
        <v>2.6367781155015192E-2</v>
      </c>
    </row>
    <row r="223" spans="1:9" x14ac:dyDescent="0.3">
      <c r="A223" s="5">
        <f>data!Q316</f>
        <v>39370</v>
      </c>
      <c r="B223">
        <f>VLOOKUP(A223,data!$A$4:$G$1442,7,0)</f>
        <v>26.18</v>
      </c>
      <c r="C223">
        <f>VLOOKUP(A223,data!$I$4:$O$1521,7,0)</f>
        <v>165.74</v>
      </c>
      <c r="D223">
        <f>VLOOKUP(A223,data!$Q$4:$W$1083,7,0)</f>
        <v>131.6</v>
      </c>
      <c r="F223" s="5">
        <f t="shared" si="14"/>
        <v>39370</v>
      </c>
      <c r="G223">
        <f t="shared" si="15"/>
        <v>0</v>
      </c>
      <c r="H223">
        <f t="shared" si="16"/>
        <v>1.893520226238788E-2</v>
      </c>
      <c r="I223">
        <f t="shared" si="17"/>
        <v>-4.2560931247726405E-2</v>
      </c>
    </row>
    <row r="224" spans="1:9" x14ac:dyDescent="0.3">
      <c r="A224" s="5">
        <f>data!Q317</f>
        <v>39363</v>
      </c>
      <c r="B224">
        <f>VLOOKUP(A224,data!$A$4:$G$1442,7,0)</f>
        <v>26.18</v>
      </c>
      <c r="C224">
        <f>VLOOKUP(A224,data!$I$4:$O$1521,7,0)</f>
        <v>162.66</v>
      </c>
      <c r="D224">
        <f>VLOOKUP(A224,data!$Q$4:$W$1083,7,0)</f>
        <v>137.44999999999999</v>
      </c>
      <c r="F224" s="5">
        <f t="shared" si="14"/>
        <v>39363</v>
      </c>
      <c r="G224">
        <f t="shared" si="15"/>
        <v>1.0810810810810855E-2</v>
      </c>
      <c r="H224">
        <f t="shared" si="16"/>
        <v>3.5918991211310571E-2</v>
      </c>
      <c r="I224">
        <f t="shared" si="17"/>
        <v>3.0650222578996389E-3</v>
      </c>
    </row>
    <row r="225" spans="1:9" x14ac:dyDescent="0.3">
      <c r="A225" s="5">
        <f>data!Q318</f>
        <v>39356</v>
      </c>
      <c r="B225">
        <f>VLOOKUP(A225,data!$A$4:$G$1442,7,0)</f>
        <v>25.9</v>
      </c>
      <c r="C225">
        <f>VLOOKUP(A225,data!$I$4:$O$1521,7,0)</f>
        <v>157.02000000000001</v>
      </c>
      <c r="D225">
        <f>VLOOKUP(A225,data!$Q$4:$W$1083,7,0)</f>
        <v>137.03</v>
      </c>
      <c r="F225" s="5">
        <f t="shared" si="14"/>
        <v>39356</v>
      </c>
      <c r="G225">
        <f t="shared" si="15"/>
        <v>1.2905748924520856E-2</v>
      </c>
      <c r="H225">
        <f t="shared" si="16"/>
        <v>5.1989816427710167E-2</v>
      </c>
      <c r="I225">
        <f t="shared" si="17"/>
        <v>2.1392367322599914E-2</v>
      </c>
    </row>
    <row r="226" spans="1:9" x14ac:dyDescent="0.3">
      <c r="A226" s="5">
        <f>data!Q319</f>
        <v>39349</v>
      </c>
      <c r="B226">
        <f>VLOOKUP(A226,data!$A$4:$G$1442,7,0)</f>
        <v>25.57</v>
      </c>
      <c r="C226">
        <f>VLOOKUP(A226,data!$I$4:$O$1521,7,0)</f>
        <v>149.26</v>
      </c>
      <c r="D226">
        <f>VLOOKUP(A226,data!$Q$4:$W$1083,7,0)</f>
        <v>134.16</v>
      </c>
      <c r="F226" s="5">
        <f t="shared" si="14"/>
        <v>39349</v>
      </c>
      <c r="G226">
        <f t="shared" si="15"/>
        <v>2.8559935639581691E-2</v>
      </c>
      <c r="H226">
        <f t="shared" si="16"/>
        <v>6.4697909979313739E-2</v>
      </c>
      <c r="I226">
        <f t="shared" si="17"/>
        <v>4.0413111809608744E-3</v>
      </c>
    </row>
    <row r="227" spans="1:9" x14ac:dyDescent="0.3">
      <c r="A227" s="5">
        <f>data!Q320</f>
        <v>39342</v>
      </c>
      <c r="B227">
        <f>VLOOKUP(A227,data!$A$4:$G$1442,7,0)</f>
        <v>24.86</v>
      </c>
      <c r="C227">
        <f>VLOOKUP(A227,data!$I$4:$O$1521,7,0)</f>
        <v>140.19</v>
      </c>
      <c r="D227">
        <f>VLOOKUP(A227,data!$Q$4:$W$1083,7,0)</f>
        <v>133.62</v>
      </c>
      <c r="F227" s="5">
        <f t="shared" si="14"/>
        <v>39342</v>
      </c>
      <c r="G227">
        <f t="shared" si="15"/>
        <v>-1.3492063492063487E-2</v>
      </c>
      <c r="H227">
        <f t="shared" si="16"/>
        <v>3.8444444444444427E-2</v>
      </c>
      <c r="I227">
        <f t="shared" si="17"/>
        <v>2.5479662317728264E-2</v>
      </c>
    </row>
    <row r="228" spans="1:9" x14ac:dyDescent="0.3">
      <c r="A228" s="5">
        <f>data!Q321</f>
        <v>39335</v>
      </c>
      <c r="B228">
        <f>VLOOKUP(A228,data!$A$4:$G$1442,7,0)</f>
        <v>25.2</v>
      </c>
      <c r="C228">
        <f>VLOOKUP(A228,data!$I$4:$O$1521,7,0)</f>
        <v>135</v>
      </c>
      <c r="D228">
        <f>VLOOKUP(A228,data!$Q$4:$W$1083,7,0)</f>
        <v>130.30000000000001</v>
      </c>
      <c r="F228" s="5">
        <f t="shared" si="14"/>
        <v>39335</v>
      </c>
      <c r="G228">
        <f t="shared" si="15"/>
        <v>2.1069692058346821E-2</v>
      </c>
      <c r="H228">
        <f t="shared" si="16"/>
        <v>5.3452984783456843E-2</v>
      </c>
      <c r="I228">
        <f t="shared" si="17"/>
        <v>1.932253774544327E-2</v>
      </c>
    </row>
    <row r="229" spans="1:9" x14ac:dyDescent="0.3">
      <c r="A229" s="5">
        <f>data!Q322</f>
        <v>39329</v>
      </c>
      <c r="B229">
        <f>VLOOKUP(A229,data!$A$4:$G$1442,7,0)</f>
        <v>24.68</v>
      </c>
      <c r="C229">
        <f>VLOOKUP(A229,data!$I$4:$O$1521,7,0)</f>
        <v>128.15</v>
      </c>
      <c r="D229">
        <f>VLOOKUP(A229,data!$Q$4:$W$1083,7,0)</f>
        <v>127.83</v>
      </c>
      <c r="F229" s="5">
        <f t="shared" si="14"/>
        <v>39329</v>
      </c>
      <c r="G229">
        <f t="shared" si="15"/>
        <v>-1.0028078620136383E-2</v>
      </c>
      <c r="H229">
        <f t="shared" si="16"/>
        <v>-4.8485298485298492E-2</v>
      </c>
      <c r="I229">
        <f t="shared" si="17"/>
        <v>-1.0297305667389272E-2</v>
      </c>
    </row>
    <row r="230" spans="1:9" x14ac:dyDescent="0.3">
      <c r="A230" s="5">
        <f>data!Q323</f>
        <v>39321</v>
      </c>
      <c r="B230">
        <f>VLOOKUP(A230,data!$A$4:$G$1442,7,0)</f>
        <v>24.93</v>
      </c>
      <c r="C230">
        <f>VLOOKUP(A230,data!$I$4:$O$1521,7,0)</f>
        <v>134.68</v>
      </c>
      <c r="D230">
        <f>VLOOKUP(A230,data!$Q$4:$W$1083,7,0)</f>
        <v>129.16</v>
      </c>
      <c r="F230" s="5">
        <f t="shared" si="14"/>
        <v>39321</v>
      </c>
      <c r="G230">
        <f t="shared" si="15"/>
        <v>-2.8000000000000112E-3</v>
      </c>
      <c r="H230">
        <f t="shared" si="16"/>
        <v>2.348202750968921E-2</v>
      </c>
      <c r="I230">
        <f t="shared" si="17"/>
        <v>-4.9306625577813156E-3</v>
      </c>
    </row>
    <row r="231" spans="1:9" x14ac:dyDescent="0.3">
      <c r="A231" s="5">
        <f>data!Q324</f>
        <v>39314</v>
      </c>
      <c r="B231">
        <f>VLOOKUP(A231,data!$A$4:$G$1442,7,0)</f>
        <v>25</v>
      </c>
      <c r="C231">
        <f>VLOOKUP(A231,data!$I$4:$O$1521,7,0)</f>
        <v>131.59</v>
      </c>
      <c r="D231">
        <f>VLOOKUP(A231,data!$Q$4:$W$1083,7,0)</f>
        <v>129.80000000000001</v>
      </c>
      <c r="F231" s="5">
        <f t="shared" si="14"/>
        <v>39314</v>
      </c>
      <c r="G231">
        <f t="shared" si="15"/>
        <v>1.9575856443719432E-2</v>
      </c>
      <c r="H231">
        <f t="shared" si="16"/>
        <v>0.10849970516384475</v>
      </c>
      <c r="I231">
        <f t="shared" si="17"/>
        <v>2.4952621604548413E-2</v>
      </c>
    </row>
    <row r="232" spans="1:9" x14ac:dyDescent="0.3">
      <c r="A232" s="5">
        <f>data!Q325</f>
        <v>39307</v>
      </c>
      <c r="B232">
        <f>VLOOKUP(A232,data!$A$4:$G$1442,7,0)</f>
        <v>24.52</v>
      </c>
      <c r="C232">
        <f>VLOOKUP(A232,data!$I$4:$O$1521,7,0)</f>
        <v>118.71</v>
      </c>
      <c r="D232">
        <f>VLOOKUP(A232,data!$Q$4:$W$1083,7,0)</f>
        <v>126.64</v>
      </c>
      <c r="F232" s="5">
        <f t="shared" ref="F232:F295" si="18">A232</f>
        <v>39307</v>
      </c>
      <c r="G232">
        <f t="shared" si="15"/>
        <v>-1.2484897301651178E-2</v>
      </c>
      <c r="H232">
        <f t="shared" si="16"/>
        <v>-2.3525540840667925E-2</v>
      </c>
      <c r="I232">
        <f t="shared" si="17"/>
        <v>0</v>
      </c>
    </row>
    <row r="233" spans="1:9" x14ac:dyDescent="0.3">
      <c r="A233" s="5">
        <f>data!Q326</f>
        <v>39300</v>
      </c>
      <c r="B233">
        <f>VLOOKUP(A233,data!$A$4:$G$1442,7,0)</f>
        <v>24.83</v>
      </c>
      <c r="C233">
        <f>VLOOKUP(A233,data!$I$4:$O$1521,7,0)</f>
        <v>121.57</v>
      </c>
      <c r="D233">
        <f>VLOOKUP(A233,data!$Q$4:$W$1083,7,0)</f>
        <v>126.64</v>
      </c>
      <c r="F233" s="5">
        <f t="shared" si="18"/>
        <v>39300</v>
      </c>
      <c r="G233">
        <f t="shared" si="15"/>
        <v>-8.3865814696485966E-3</v>
      </c>
      <c r="H233">
        <f t="shared" si="16"/>
        <v>-5.1937924042735686E-2</v>
      </c>
      <c r="I233">
        <f t="shared" si="17"/>
        <v>6.3572790845517887E-3</v>
      </c>
    </row>
    <row r="234" spans="1:9" x14ac:dyDescent="0.3">
      <c r="A234" s="5">
        <f>data!Q327</f>
        <v>39293</v>
      </c>
      <c r="B234">
        <f>VLOOKUP(A234,data!$A$4:$G$1442,7,0)</f>
        <v>25.04</v>
      </c>
      <c r="C234">
        <f>VLOOKUP(A234,data!$I$4:$O$1521,7,0)</f>
        <v>128.22999999999999</v>
      </c>
      <c r="D234">
        <f>VLOOKUP(A234,data!$Q$4:$W$1083,7,0)</f>
        <v>125.84</v>
      </c>
      <c r="F234" s="5">
        <f t="shared" si="18"/>
        <v>39293</v>
      </c>
      <c r="G234">
        <f t="shared" si="15"/>
        <v>-1.4948859166011115E-2</v>
      </c>
      <c r="H234">
        <f t="shared" si="16"/>
        <v>-8.3416726233023694E-2</v>
      </c>
      <c r="I234">
        <f t="shared" si="17"/>
        <v>-9.055831167808422E-3</v>
      </c>
    </row>
    <row r="235" spans="1:9" x14ac:dyDescent="0.3">
      <c r="A235" s="5">
        <f>data!Q328</f>
        <v>39286</v>
      </c>
      <c r="B235">
        <f>VLOOKUP(A235,data!$A$4:$G$1442,7,0)</f>
        <v>25.42</v>
      </c>
      <c r="C235">
        <f>VLOOKUP(A235,data!$I$4:$O$1521,7,0)</f>
        <v>139.9</v>
      </c>
      <c r="D235">
        <f>VLOOKUP(A235,data!$Q$4:$W$1083,7,0)</f>
        <v>126.99</v>
      </c>
      <c r="F235" s="5">
        <f t="shared" si="18"/>
        <v>39286</v>
      </c>
      <c r="G235">
        <f t="shared" si="15"/>
        <v>-5.6771799628942396E-2</v>
      </c>
      <c r="H235">
        <f t="shared" si="16"/>
        <v>7.1530758226033119E-4</v>
      </c>
      <c r="I235">
        <f t="shared" si="17"/>
        <v>-5.4641554381002135E-2</v>
      </c>
    </row>
    <row r="236" spans="1:9" x14ac:dyDescent="0.3">
      <c r="A236" s="5">
        <f>data!Q329</f>
        <v>39279</v>
      </c>
      <c r="B236">
        <f>VLOOKUP(A236,data!$A$4:$G$1442,7,0)</f>
        <v>26.95</v>
      </c>
      <c r="C236">
        <f>VLOOKUP(A236,data!$I$4:$O$1521,7,0)</f>
        <v>139.80000000000001</v>
      </c>
      <c r="D236">
        <f>VLOOKUP(A236,data!$Q$4:$W$1083,7,0)</f>
        <v>134.33000000000001</v>
      </c>
      <c r="F236" s="5">
        <f t="shared" si="18"/>
        <v>39279</v>
      </c>
      <c r="G236">
        <f t="shared" si="15"/>
        <v>4.49786739046142E-2</v>
      </c>
      <c r="H236">
        <f t="shared" si="16"/>
        <v>4.3673012318029288E-2</v>
      </c>
      <c r="I236">
        <f t="shared" si="17"/>
        <v>-8.7078444395246E-3</v>
      </c>
    </row>
    <row r="237" spans="1:9" x14ac:dyDescent="0.3">
      <c r="A237" s="5">
        <f>data!Q330</f>
        <v>39272</v>
      </c>
      <c r="B237">
        <f>VLOOKUP(A237,data!$A$4:$G$1442,7,0)</f>
        <v>25.79</v>
      </c>
      <c r="C237">
        <f>VLOOKUP(A237,data!$I$4:$O$1521,7,0)</f>
        <v>133.94999999999999</v>
      </c>
      <c r="D237">
        <f>VLOOKUP(A237,data!$Q$4:$W$1083,7,0)</f>
        <v>135.51</v>
      </c>
      <c r="F237" s="5">
        <f t="shared" si="18"/>
        <v>39272</v>
      </c>
      <c r="G237">
        <f t="shared" si="15"/>
        <v>-5.0154320987655307E-3</v>
      </c>
      <c r="H237">
        <f t="shared" si="16"/>
        <v>4.1035206341804631E-2</v>
      </c>
      <c r="I237">
        <f t="shared" si="17"/>
        <v>1.2250690968850274E-2</v>
      </c>
    </row>
    <row r="238" spans="1:9" x14ac:dyDescent="0.3">
      <c r="A238" s="5">
        <f>data!Q331</f>
        <v>39265</v>
      </c>
      <c r="B238">
        <f>VLOOKUP(A238,data!$A$4:$G$1442,7,0)</f>
        <v>25.92</v>
      </c>
      <c r="C238">
        <f>VLOOKUP(A238,data!$I$4:$O$1521,7,0)</f>
        <v>128.66999999999999</v>
      </c>
      <c r="D238">
        <f>VLOOKUP(A238,data!$Q$4:$W$1083,7,0)</f>
        <v>133.87</v>
      </c>
      <c r="F238" s="5">
        <f t="shared" si="18"/>
        <v>39265</v>
      </c>
      <c r="G238">
        <f t="shared" si="15"/>
        <v>1.6869360533542696E-2</v>
      </c>
      <c r="H238">
        <f t="shared" si="16"/>
        <v>8.4084590108686408E-2</v>
      </c>
      <c r="I238">
        <f t="shared" si="17"/>
        <v>1.6940139775144473E-2</v>
      </c>
    </row>
    <row r="239" spans="1:9" x14ac:dyDescent="0.3">
      <c r="A239" s="5">
        <f>data!Q332</f>
        <v>39258</v>
      </c>
      <c r="B239">
        <f>VLOOKUP(A239,data!$A$4:$G$1442,7,0)</f>
        <v>25.49</v>
      </c>
      <c r="C239">
        <f>VLOOKUP(A239,data!$I$4:$O$1521,7,0)</f>
        <v>118.69</v>
      </c>
      <c r="D239">
        <f>VLOOKUP(A239,data!$Q$4:$W$1083,7,0)</f>
        <v>131.63999999999999</v>
      </c>
      <c r="F239" s="5">
        <f t="shared" si="18"/>
        <v>39258</v>
      </c>
      <c r="G239">
        <f t="shared" si="15"/>
        <v>-3.9215686274515933E-4</v>
      </c>
      <c r="H239">
        <f t="shared" si="16"/>
        <v>-7.7746196288246677E-3</v>
      </c>
      <c r="I239">
        <f t="shared" si="17"/>
        <v>-8.3491461100579617E-4</v>
      </c>
    </row>
    <row r="240" spans="1:9" x14ac:dyDescent="0.3">
      <c r="A240" s="5">
        <f>data!Q333</f>
        <v>39251</v>
      </c>
      <c r="B240">
        <f>VLOOKUP(A240,data!$A$4:$G$1442,7,0)</f>
        <v>25.5</v>
      </c>
      <c r="C240">
        <f>VLOOKUP(A240,data!$I$4:$O$1521,7,0)</f>
        <v>119.62</v>
      </c>
      <c r="D240">
        <f>VLOOKUP(A240,data!$Q$4:$W$1083,7,0)</f>
        <v>131.75</v>
      </c>
      <c r="F240" s="5">
        <f t="shared" si="18"/>
        <v>39251</v>
      </c>
      <c r="G240">
        <f t="shared" si="15"/>
        <v>-3.2992036405005726E-2</v>
      </c>
      <c r="H240">
        <f t="shared" si="16"/>
        <v>2.0735557641437041E-2</v>
      </c>
      <c r="I240">
        <f t="shared" si="17"/>
        <v>-1.642403882045531E-2</v>
      </c>
    </row>
    <row r="241" spans="1:9" x14ac:dyDescent="0.3">
      <c r="A241" s="5">
        <f>data!Q334</f>
        <v>39244</v>
      </c>
      <c r="B241">
        <f>VLOOKUP(A241,data!$A$4:$G$1442,7,0)</f>
        <v>26.37</v>
      </c>
      <c r="C241">
        <f>VLOOKUP(A241,data!$I$4:$O$1521,7,0)</f>
        <v>117.19</v>
      </c>
      <c r="D241">
        <f>VLOOKUP(A241,data!$Q$4:$W$1083,7,0)</f>
        <v>133.94999999999999</v>
      </c>
      <c r="F241" s="5">
        <f t="shared" si="18"/>
        <v>39244</v>
      </c>
      <c r="G241">
        <f t="shared" si="15"/>
        <v>1.4621008080030881E-2</v>
      </c>
      <c r="H241">
        <f t="shared" si="16"/>
        <v>-3.2047575782605066E-2</v>
      </c>
      <c r="I241">
        <f t="shared" si="17"/>
        <v>1.7779803966263771E-2</v>
      </c>
    </row>
    <row r="242" spans="1:9" x14ac:dyDescent="0.3">
      <c r="A242" s="5">
        <f>data!Q335</f>
        <v>39237</v>
      </c>
      <c r="B242">
        <f>VLOOKUP(A242,data!$A$4:$G$1442,7,0)</f>
        <v>25.99</v>
      </c>
      <c r="C242">
        <f>VLOOKUP(A242,data!$I$4:$O$1521,7,0)</f>
        <v>121.07</v>
      </c>
      <c r="D242">
        <f>VLOOKUP(A242,data!$Q$4:$W$1083,7,0)</f>
        <v>131.61000000000001</v>
      </c>
      <c r="F242" s="5">
        <f t="shared" si="18"/>
        <v>39237</v>
      </c>
      <c r="G242">
        <f t="shared" si="15"/>
        <v>-1.7391304347826118E-2</v>
      </c>
      <c r="H242">
        <f t="shared" si="16"/>
        <v>5.1411202778983825E-2</v>
      </c>
      <c r="I242">
        <f t="shared" si="17"/>
        <v>-1.9737822136153563E-2</v>
      </c>
    </row>
    <row r="243" spans="1:9" x14ac:dyDescent="0.3">
      <c r="A243" s="5">
        <f>data!Q336</f>
        <v>39231</v>
      </c>
      <c r="B243">
        <f>VLOOKUP(A243,data!$A$4:$G$1442,7,0)</f>
        <v>26.45</v>
      </c>
      <c r="C243">
        <f>VLOOKUP(A243,data!$I$4:$O$1521,7,0)</f>
        <v>115.15</v>
      </c>
      <c r="D243">
        <f>VLOOKUP(A243,data!$Q$4:$W$1083,7,0)</f>
        <v>134.26</v>
      </c>
      <c r="F243" s="5">
        <f t="shared" si="18"/>
        <v>39231</v>
      </c>
      <c r="G243">
        <f t="shared" si="15"/>
        <v>3.4142640364188109E-3</v>
      </c>
      <c r="H243">
        <f t="shared" si="16"/>
        <v>4.2081447963800957E-2</v>
      </c>
      <c r="I243">
        <f t="shared" si="17"/>
        <v>1.573611741564521E-2</v>
      </c>
    </row>
    <row r="244" spans="1:9" x14ac:dyDescent="0.3">
      <c r="A244" s="5">
        <f>data!Q337</f>
        <v>39223</v>
      </c>
      <c r="B244">
        <f>VLOOKUP(A244,data!$A$4:$G$1442,7,0)</f>
        <v>26.36</v>
      </c>
      <c r="C244">
        <f>VLOOKUP(A244,data!$I$4:$O$1521,7,0)</f>
        <v>110.5</v>
      </c>
      <c r="D244">
        <f>VLOOKUP(A244,data!$Q$4:$W$1083,7,0)</f>
        <v>132.18</v>
      </c>
      <c r="F244" s="5">
        <f t="shared" si="18"/>
        <v>39223</v>
      </c>
      <c r="G244">
        <f t="shared" si="15"/>
        <v>-1.1252813203300852E-2</v>
      </c>
      <c r="H244">
        <f t="shared" si="16"/>
        <v>3.2710280373831772E-2</v>
      </c>
      <c r="I244">
        <f t="shared" si="17"/>
        <v>-6.0906835100383652E-3</v>
      </c>
    </row>
    <row r="245" spans="1:9" x14ac:dyDescent="0.3">
      <c r="A245" s="5">
        <f>data!Q338</f>
        <v>39216</v>
      </c>
      <c r="B245">
        <f>VLOOKUP(A245,data!$A$4:$G$1442,7,0)</f>
        <v>26.66</v>
      </c>
      <c r="C245">
        <f>VLOOKUP(A245,data!$I$4:$O$1521,7,0)</f>
        <v>107</v>
      </c>
      <c r="D245">
        <f>VLOOKUP(A245,data!$Q$4:$W$1083,7,0)</f>
        <v>132.99</v>
      </c>
      <c r="F245" s="5">
        <f t="shared" si="18"/>
        <v>39216</v>
      </c>
      <c r="G245">
        <f t="shared" si="15"/>
        <v>1.1265490048817551E-3</v>
      </c>
      <c r="H245">
        <f t="shared" si="16"/>
        <v>1.1724659606656532E-2</v>
      </c>
      <c r="I245">
        <f t="shared" si="17"/>
        <v>1.1715481171548274E-2</v>
      </c>
    </row>
    <row r="246" spans="1:9" x14ac:dyDescent="0.3">
      <c r="A246" s="5">
        <f>data!Q339</f>
        <v>39209</v>
      </c>
      <c r="B246">
        <f>VLOOKUP(A246,data!$A$4:$G$1442,7,0)</f>
        <v>26.63</v>
      </c>
      <c r="C246">
        <f>VLOOKUP(A246,data!$I$4:$O$1521,7,0)</f>
        <v>105.76</v>
      </c>
      <c r="D246">
        <f>VLOOKUP(A246,data!$Q$4:$W$1083,7,0)</f>
        <v>131.44999999999999</v>
      </c>
      <c r="F246" s="5">
        <f t="shared" si="18"/>
        <v>39209</v>
      </c>
      <c r="G246">
        <f t="shared" si="15"/>
        <v>1.1009870918754713E-2</v>
      </c>
      <c r="H246">
        <f t="shared" si="16"/>
        <v>7.8743370053039566E-2</v>
      </c>
      <c r="I246">
        <f t="shared" si="17"/>
        <v>-3.8022813688221572E-4</v>
      </c>
    </row>
    <row r="247" spans="1:9" x14ac:dyDescent="0.3">
      <c r="A247" s="5">
        <f>data!Q340</f>
        <v>39202</v>
      </c>
      <c r="B247">
        <f>VLOOKUP(A247,data!$A$4:$G$1442,7,0)</f>
        <v>26.34</v>
      </c>
      <c r="C247">
        <f>VLOOKUP(A247,data!$I$4:$O$1521,7,0)</f>
        <v>98.04</v>
      </c>
      <c r="D247">
        <f>VLOOKUP(A247,data!$Q$4:$W$1083,7,0)</f>
        <v>131.5</v>
      </c>
      <c r="F247" s="5">
        <f t="shared" si="18"/>
        <v>39202</v>
      </c>
      <c r="G247">
        <f t="shared" si="15"/>
        <v>1.4637904468412904E-2</v>
      </c>
      <c r="H247">
        <f t="shared" si="16"/>
        <v>8.8495575221238867E-3</v>
      </c>
      <c r="I247">
        <f t="shared" si="17"/>
        <v>9.2869752091488834E-3</v>
      </c>
    </row>
    <row r="248" spans="1:9" x14ac:dyDescent="0.3">
      <c r="A248" s="5">
        <f>data!Q341</f>
        <v>39195</v>
      </c>
      <c r="B248">
        <f>VLOOKUP(A248,data!$A$4:$G$1442,7,0)</f>
        <v>25.96</v>
      </c>
      <c r="C248">
        <f>VLOOKUP(A248,data!$I$4:$O$1521,7,0)</f>
        <v>97.18</v>
      </c>
      <c r="D248">
        <f>VLOOKUP(A248,data!$Q$4:$W$1083,7,0)</f>
        <v>130.29</v>
      </c>
      <c r="F248" s="5">
        <f t="shared" si="18"/>
        <v>39195</v>
      </c>
      <c r="G248">
        <f t="shared" si="15"/>
        <v>3.7569944044764242E-2</v>
      </c>
      <c r="H248">
        <f t="shared" si="16"/>
        <v>9.8451452469763848E-2</v>
      </c>
      <c r="I248">
        <f t="shared" si="17"/>
        <v>6.1003861003860391E-3</v>
      </c>
    </row>
    <row r="249" spans="1:9" x14ac:dyDescent="0.3">
      <c r="A249" s="5">
        <f>data!Q342</f>
        <v>39188</v>
      </c>
      <c r="B249">
        <f>VLOOKUP(A249,data!$A$4:$G$1442,7,0)</f>
        <v>25.02</v>
      </c>
      <c r="C249">
        <f>VLOOKUP(A249,data!$I$4:$O$1521,7,0)</f>
        <v>88.47</v>
      </c>
      <c r="D249">
        <f>VLOOKUP(A249,data!$Q$4:$W$1083,7,0)</f>
        <v>129.5</v>
      </c>
      <c r="F249" s="5">
        <f t="shared" si="18"/>
        <v>39188</v>
      </c>
      <c r="G249">
        <f t="shared" si="15"/>
        <v>1.4598540145985378E-2</v>
      </c>
      <c r="H249">
        <f t="shared" si="16"/>
        <v>8.0902461257975587E-3</v>
      </c>
      <c r="I249">
        <f t="shared" si="17"/>
        <v>2.2745221923866649E-2</v>
      </c>
    </row>
    <row r="250" spans="1:9" x14ac:dyDescent="0.3">
      <c r="A250" s="5">
        <f>data!Q343</f>
        <v>39181</v>
      </c>
      <c r="B250">
        <f>VLOOKUP(A250,data!$A$4:$G$1442,7,0)</f>
        <v>24.66</v>
      </c>
      <c r="C250">
        <f>VLOOKUP(A250,data!$I$4:$O$1521,7,0)</f>
        <v>87.76</v>
      </c>
      <c r="D250">
        <f>VLOOKUP(A250,data!$Q$4:$W$1083,7,0)</f>
        <v>126.62</v>
      </c>
      <c r="F250" s="5">
        <f t="shared" si="18"/>
        <v>39181</v>
      </c>
      <c r="G250">
        <f t="shared" si="15"/>
        <v>2.0316944331572819E-3</v>
      </c>
      <c r="H250">
        <f t="shared" si="16"/>
        <v>-4.6915725456125032E-2</v>
      </c>
      <c r="I250">
        <f t="shared" si="17"/>
        <v>7.4793125397835591E-3</v>
      </c>
    </row>
    <row r="251" spans="1:9" x14ac:dyDescent="0.3">
      <c r="A251" s="5">
        <f>data!Q344</f>
        <v>39174</v>
      </c>
      <c r="B251">
        <f>VLOOKUP(A251,data!$A$4:$G$1442,7,0)</f>
        <v>24.61</v>
      </c>
      <c r="C251">
        <f>VLOOKUP(A251,data!$I$4:$O$1521,7,0)</f>
        <v>92.08</v>
      </c>
      <c r="D251">
        <f>VLOOKUP(A251,data!$Q$4:$W$1083,7,0)</f>
        <v>125.68</v>
      </c>
      <c r="F251" s="5">
        <f t="shared" si="18"/>
        <v>39174</v>
      </c>
      <c r="G251">
        <f t="shared" si="15"/>
        <v>2.4562864279766856E-2</v>
      </c>
      <c r="H251">
        <f t="shared" si="16"/>
        <v>1.9034971226206274E-2</v>
      </c>
      <c r="I251">
        <f t="shared" si="17"/>
        <v>1.5760122848137097E-2</v>
      </c>
    </row>
    <row r="252" spans="1:9" x14ac:dyDescent="0.3">
      <c r="A252" s="5">
        <f>data!Q345</f>
        <v>39167</v>
      </c>
      <c r="B252">
        <f>VLOOKUP(A252,data!$A$4:$G$1442,7,0)</f>
        <v>24.02</v>
      </c>
      <c r="C252">
        <f>VLOOKUP(A252,data!$I$4:$O$1521,7,0)</f>
        <v>90.36</v>
      </c>
      <c r="D252">
        <f>VLOOKUP(A252,data!$Q$4:$W$1083,7,0)</f>
        <v>123.73</v>
      </c>
      <c r="F252" s="5">
        <f t="shared" si="18"/>
        <v>39167</v>
      </c>
      <c r="G252">
        <f t="shared" si="15"/>
        <v>-5.3830227743270811E-3</v>
      </c>
      <c r="H252">
        <f t="shared" si="16"/>
        <v>-6.4870808136339017E-3</v>
      </c>
      <c r="I252">
        <f t="shared" si="17"/>
        <v>-9.6846486313429941E-3</v>
      </c>
    </row>
    <row r="253" spans="1:9" x14ac:dyDescent="0.3">
      <c r="A253" s="5">
        <f>data!Q346</f>
        <v>39160</v>
      </c>
      <c r="B253">
        <f>VLOOKUP(A253,data!$A$4:$G$1442,7,0)</f>
        <v>24.15</v>
      </c>
      <c r="C253">
        <f>VLOOKUP(A253,data!$I$4:$O$1521,7,0)</f>
        <v>90.95</v>
      </c>
      <c r="D253">
        <f>VLOOKUP(A253,data!$Q$4:$W$1083,7,0)</f>
        <v>124.94</v>
      </c>
      <c r="F253" s="5">
        <f t="shared" si="18"/>
        <v>39160</v>
      </c>
      <c r="G253">
        <f t="shared" si="15"/>
        <v>2.5042444821731746E-2</v>
      </c>
      <c r="H253">
        <f t="shared" si="16"/>
        <v>4.3842534144382043E-2</v>
      </c>
      <c r="I253">
        <f t="shared" si="17"/>
        <v>3.504266423660015E-2</v>
      </c>
    </row>
    <row r="254" spans="1:9" x14ac:dyDescent="0.3">
      <c r="A254" s="5">
        <f>data!Q347</f>
        <v>39153</v>
      </c>
      <c r="B254">
        <f>VLOOKUP(A254,data!$A$4:$G$1442,7,0)</f>
        <v>23.56</v>
      </c>
      <c r="C254">
        <f>VLOOKUP(A254,data!$I$4:$O$1521,7,0)</f>
        <v>87.13</v>
      </c>
      <c r="D254">
        <f>VLOOKUP(A254,data!$Q$4:$W$1083,7,0)</f>
        <v>120.71</v>
      </c>
      <c r="F254" s="5">
        <f t="shared" si="18"/>
        <v>39153</v>
      </c>
      <c r="G254">
        <f t="shared" si="15"/>
        <v>1.7006802721088073E-3</v>
      </c>
      <c r="H254">
        <f t="shared" si="16"/>
        <v>1.8349696119682013E-2</v>
      </c>
      <c r="I254">
        <f t="shared" si="17"/>
        <v>-1.2031429039122712E-2</v>
      </c>
    </row>
    <row r="255" spans="1:9" x14ac:dyDescent="0.3">
      <c r="A255" s="5">
        <f>data!Q348</f>
        <v>39146</v>
      </c>
      <c r="B255">
        <f>VLOOKUP(A255,data!$A$4:$G$1442,7,0)</f>
        <v>23.52</v>
      </c>
      <c r="C255">
        <f>VLOOKUP(A255,data!$I$4:$O$1521,7,0)</f>
        <v>85.56</v>
      </c>
      <c r="D255">
        <f>VLOOKUP(A255,data!$Q$4:$W$1083,7,0)</f>
        <v>122.18</v>
      </c>
      <c r="F255" s="5">
        <f t="shared" si="18"/>
        <v>39146</v>
      </c>
      <c r="G255">
        <f t="shared" si="15"/>
        <v>-1.7133305474300049E-2</v>
      </c>
      <c r="H255">
        <f t="shared" si="16"/>
        <v>2.9974720115565297E-2</v>
      </c>
      <c r="I255">
        <f t="shared" si="17"/>
        <v>1.5205650186954821E-2</v>
      </c>
    </row>
    <row r="256" spans="1:9" x14ac:dyDescent="0.3">
      <c r="A256" s="5">
        <f>data!Q349</f>
        <v>39139</v>
      </c>
      <c r="B256">
        <f>VLOOKUP(A256,data!$A$4:$G$1442,7,0)</f>
        <v>23.93</v>
      </c>
      <c r="C256">
        <f>VLOOKUP(A256,data!$I$4:$O$1521,7,0)</f>
        <v>83.07</v>
      </c>
      <c r="D256">
        <f>VLOOKUP(A256,data!$Q$4:$W$1083,7,0)</f>
        <v>120.35</v>
      </c>
      <c r="F256" s="5">
        <f t="shared" si="18"/>
        <v>39139</v>
      </c>
      <c r="G256">
        <f t="shared" si="15"/>
        <v>-3.9341629867523098E-2</v>
      </c>
      <c r="H256">
        <f t="shared" si="16"/>
        <v>-4.1094309130786127E-2</v>
      </c>
      <c r="I256">
        <f t="shared" si="17"/>
        <v>-4.5674411228292799E-2</v>
      </c>
    </row>
    <row r="257" spans="1:9" x14ac:dyDescent="0.3">
      <c r="A257" s="5">
        <f>data!Q350</f>
        <v>39133</v>
      </c>
      <c r="B257">
        <f>VLOOKUP(A257,data!$A$4:$G$1442,7,0)</f>
        <v>24.91</v>
      </c>
      <c r="C257">
        <f>VLOOKUP(A257,data!$I$4:$O$1521,7,0)</f>
        <v>86.63</v>
      </c>
      <c r="D257">
        <f>VLOOKUP(A257,data!$Q$4:$W$1083,7,0)</f>
        <v>126.11</v>
      </c>
      <c r="F257" s="5">
        <f t="shared" si="18"/>
        <v>39133</v>
      </c>
      <c r="G257">
        <f t="shared" si="15"/>
        <v>5.6519983851433418E-3</v>
      </c>
      <c r="H257">
        <f t="shared" si="16"/>
        <v>5.0060606060606007E-2</v>
      </c>
      <c r="I257">
        <f t="shared" si="17"/>
        <v>-2.9253636938646787E-3</v>
      </c>
    </row>
    <row r="258" spans="1:9" x14ac:dyDescent="0.3">
      <c r="A258" s="5">
        <f>data!Q351</f>
        <v>39125</v>
      </c>
      <c r="B258">
        <f>VLOOKUP(A258,data!$A$4:$G$1442,7,0)</f>
        <v>24.77</v>
      </c>
      <c r="C258">
        <f>VLOOKUP(A258,data!$I$4:$O$1521,7,0)</f>
        <v>82.5</v>
      </c>
      <c r="D258">
        <f>VLOOKUP(A258,data!$Q$4:$W$1083,7,0)</f>
        <v>126.48</v>
      </c>
      <c r="F258" s="5">
        <f t="shared" si="18"/>
        <v>39125</v>
      </c>
      <c r="G258">
        <f t="shared" si="15"/>
        <v>-5.2208835341365067E-3</v>
      </c>
      <c r="H258">
        <f t="shared" si="16"/>
        <v>1.8770066683131588E-2</v>
      </c>
      <c r="I258">
        <f t="shared" si="17"/>
        <v>1.2406947890818835E-2</v>
      </c>
    </row>
    <row r="259" spans="1:9" x14ac:dyDescent="0.3">
      <c r="A259" s="5">
        <f>data!Q352</f>
        <v>39118</v>
      </c>
      <c r="B259">
        <f>VLOOKUP(A259,data!$A$4:$G$1442,7,0)</f>
        <v>24.9</v>
      </c>
      <c r="C259">
        <f>VLOOKUP(A259,data!$I$4:$O$1521,7,0)</f>
        <v>80.98</v>
      </c>
      <c r="D259">
        <f>VLOOKUP(A259,data!$Q$4:$W$1083,7,0)</f>
        <v>124.93</v>
      </c>
      <c r="F259" s="5">
        <f t="shared" si="18"/>
        <v>39118</v>
      </c>
      <c r="G259">
        <f t="shared" si="15"/>
        <v>-3.9722329348245322E-2</v>
      </c>
      <c r="H259">
        <f t="shared" si="16"/>
        <v>-1.7471487503033217E-2</v>
      </c>
      <c r="I259">
        <f t="shared" si="17"/>
        <v>-5.9675366008911518E-3</v>
      </c>
    </row>
    <row r="260" spans="1:9" x14ac:dyDescent="0.3">
      <c r="A260" s="5">
        <f>data!Q353</f>
        <v>39111</v>
      </c>
      <c r="B260">
        <f>VLOOKUP(A260,data!$A$4:$G$1442,7,0)</f>
        <v>25.93</v>
      </c>
      <c r="C260">
        <f>VLOOKUP(A260,data!$I$4:$O$1521,7,0)</f>
        <v>82.42</v>
      </c>
      <c r="D260">
        <f>VLOOKUP(A260,data!$Q$4:$W$1083,7,0)</f>
        <v>125.68</v>
      </c>
      <c r="F260" s="5">
        <f t="shared" si="18"/>
        <v>39111</v>
      </c>
      <c r="G260">
        <f t="shared" si="15"/>
        <v>-1.3693419551160116E-2</v>
      </c>
      <c r="H260">
        <f t="shared" si="16"/>
        <v>-7.4662813102120001E-3</v>
      </c>
      <c r="I260">
        <f t="shared" si="17"/>
        <v>1.8806744487678401E-2</v>
      </c>
    </row>
    <row r="261" spans="1:9" x14ac:dyDescent="0.3">
      <c r="A261" s="5">
        <f>data!Q354</f>
        <v>39104</v>
      </c>
      <c r="B261">
        <f>VLOOKUP(A261,data!$A$4:$G$1442,7,0)</f>
        <v>26.29</v>
      </c>
      <c r="C261">
        <f>VLOOKUP(A261,data!$I$4:$O$1521,7,0)</f>
        <v>83.04</v>
      </c>
      <c r="D261">
        <f>VLOOKUP(A261,data!$Q$4:$W$1083,7,0)</f>
        <v>123.36</v>
      </c>
      <c r="F261" s="5">
        <f t="shared" si="18"/>
        <v>39104</v>
      </c>
      <c r="G261">
        <f t="shared" ref="G261:G324" si="19">(B261-B262)/B262</f>
        <v>-1.6092814371257477E-2</v>
      </c>
      <c r="H261">
        <f t="shared" ref="H261:H324" si="20">(C261-C262)/C262</f>
        <v>-3.5203903799233036E-2</v>
      </c>
      <c r="I261">
        <f t="shared" ref="I261:I324" si="21">(D261-D262)/D262</f>
        <v>-4.7599838644615039E-3</v>
      </c>
    </row>
    <row r="262" spans="1:9" x14ac:dyDescent="0.3">
      <c r="A262" s="5">
        <f>data!Q355</f>
        <v>39098</v>
      </c>
      <c r="B262">
        <f>VLOOKUP(A262,data!$A$4:$G$1442,7,0)</f>
        <v>26.72</v>
      </c>
      <c r="C262">
        <f>VLOOKUP(A262,data!$I$4:$O$1521,7,0)</f>
        <v>86.07</v>
      </c>
      <c r="D262">
        <f>VLOOKUP(A262,data!$Q$4:$W$1083,7,0)</f>
        <v>123.95</v>
      </c>
      <c r="F262" s="5">
        <f t="shared" si="18"/>
        <v>39098</v>
      </c>
      <c r="G262">
        <f t="shared" si="19"/>
        <v>-3.3569563595673203E-3</v>
      </c>
      <c r="H262">
        <f t="shared" si="20"/>
        <v>-6.4659856552923306E-2</v>
      </c>
      <c r="I262">
        <f t="shared" si="21"/>
        <v>-2.9761904761903988E-3</v>
      </c>
    </row>
    <row r="263" spans="1:9" x14ac:dyDescent="0.3">
      <c r="A263" s="5">
        <f>data!Q356</f>
        <v>39090</v>
      </c>
      <c r="B263">
        <f>VLOOKUP(A263,data!$A$4:$G$1442,7,0)</f>
        <v>26.81</v>
      </c>
      <c r="C263">
        <f>VLOOKUP(A263,data!$I$4:$O$1521,7,0)</f>
        <v>92.02</v>
      </c>
      <c r="D263">
        <f>VLOOKUP(A263,data!$Q$4:$W$1083,7,0)</f>
        <v>124.32</v>
      </c>
      <c r="F263" s="5">
        <f t="shared" si="18"/>
        <v>39090</v>
      </c>
      <c r="G263">
        <f t="shared" si="19"/>
        <v>5.3024351924587501E-2</v>
      </c>
      <c r="H263">
        <f t="shared" si="20"/>
        <v>0.11242746615087038</v>
      </c>
      <c r="I263">
        <f t="shared" si="21"/>
        <v>1.9183472700442607E-2</v>
      </c>
    </row>
    <row r="264" spans="1:9" x14ac:dyDescent="0.3">
      <c r="A264" s="5">
        <f>data!Q357</f>
        <v>39085</v>
      </c>
      <c r="B264">
        <f>VLOOKUP(A264,data!$A$4:$G$1442,7,0)</f>
        <v>25.46</v>
      </c>
      <c r="C264">
        <f>VLOOKUP(A264,data!$I$4:$O$1521,7,0)</f>
        <v>82.72</v>
      </c>
      <c r="D264">
        <f>VLOOKUP(A264,data!$Q$4:$W$1083,7,0)</f>
        <v>121.98</v>
      </c>
      <c r="F264" s="5">
        <f t="shared" si="18"/>
        <v>39085</v>
      </c>
      <c r="G264">
        <f t="shared" si="19"/>
        <v>-7.4074074074073192E-3</v>
      </c>
      <c r="H264">
        <f t="shared" si="20"/>
        <v>2.5451460429038145E-3</v>
      </c>
      <c r="I264">
        <f t="shared" si="21"/>
        <v>-7.5665120820111679E-3</v>
      </c>
    </row>
    <row r="265" spans="1:9" x14ac:dyDescent="0.3">
      <c r="A265" s="5">
        <f>data!Q358</f>
        <v>39077</v>
      </c>
      <c r="B265">
        <f>VLOOKUP(A265,data!$A$4:$G$1442,7,0)</f>
        <v>25.65</v>
      </c>
      <c r="C265">
        <f>VLOOKUP(A265,data!$I$4:$O$1521,7,0)</f>
        <v>82.51</v>
      </c>
      <c r="D265">
        <f>VLOOKUP(A265,data!$Q$4:$W$1083,7,0)</f>
        <v>122.91</v>
      </c>
      <c r="F265" s="5">
        <f t="shared" si="18"/>
        <v>39077</v>
      </c>
      <c r="G265">
        <f t="shared" si="19"/>
        <v>7.4626865671640896E-3</v>
      </c>
      <c r="H265">
        <f t="shared" si="20"/>
        <v>3.2149111833875497E-2</v>
      </c>
      <c r="I265">
        <f t="shared" si="21"/>
        <v>6.1394891944990182E-3</v>
      </c>
    </row>
    <row r="266" spans="1:9" x14ac:dyDescent="0.3">
      <c r="A266" s="5">
        <f>data!Q359</f>
        <v>39069</v>
      </c>
      <c r="B266">
        <f>VLOOKUP(A266,data!$A$4:$G$1442,7,0)</f>
        <v>25.46</v>
      </c>
      <c r="C266">
        <f>VLOOKUP(A266,data!$I$4:$O$1521,7,0)</f>
        <v>79.94</v>
      </c>
      <c r="D266">
        <f>VLOOKUP(A266,data!$Q$4:$W$1083,7,0)</f>
        <v>122.16</v>
      </c>
      <c r="F266" s="5">
        <f t="shared" si="18"/>
        <v>39069</v>
      </c>
      <c r="G266">
        <f t="shared" si="19"/>
        <v>-1.8125723100655567E-2</v>
      </c>
      <c r="H266">
        <f t="shared" si="20"/>
        <v>-6.2946899542843798E-2</v>
      </c>
      <c r="I266">
        <f t="shared" si="21"/>
        <v>-1.1170471102477009E-2</v>
      </c>
    </row>
    <row r="267" spans="1:9" x14ac:dyDescent="0.3">
      <c r="A267" s="5">
        <f>data!Q360</f>
        <v>39062</v>
      </c>
      <c r="B267">
        <f>VLOOKUP(A267,data!$A$4:$G$1442,7,0)</f>
        <v>25.93</v>
      </c>
      <c r="C267">
        <f>VLOOKUP(A267,data!$I$4:$O$1521,7,0)</f>
        <v>85.31</v>
      </c>
      <c r="D267">
        <f>VLOOKUP(A267,data!$Q$4:$W$1083,7,0)</f>
        <v>123.54</v>
      </c>
      <c r="F267" s="5">
        <f t="shared" si="18"/>
        <v>39062</v>
      </c>
      <c r="G267">
        <f t="shared" si="19"/>
        <v>2.6524148851939752E-2</v>
      </c>
      <c r="H267">
        <f t="shared" si="20"/>
        <v>-6.1742777260018773E-3</v>
      </c>
      <c r="I267">
        <f t="shared" si="21"/>
        <v>1.2125184335572702E-2</v>
      </c>
    </row>
    <row r="268" spans="1:9" x14ac:dyDescent="0.3">
      <c r="A268" s="5">
        <f>data!Q361</f>
        <v>39055</v>
      </c>
      <c r="B268">
        <f>VLOOKUP(A268,data!$A$4:$G$1442,7,0)</f>
        <v>25.26</v>
      </c>
      <c r="C268">
        <f>VLOOKUP(A268,data!$I$4:$O$1521,7,0)</f>
        <v>85.84</v>
      </c>
      <c r="D268">
        <f>VLOOKUP(A268,data!$Q$4:$W$1083,7,0)</f>
        <v>122.06</v>
      </c>
      <c r="F268" s="5">
        <f t="shared" si="18"/>
        <v>39055</v>
      </c>
      <c r="G268">
        <f t="shared" si="19"/>
        <v>9.5923261390888082E-3</v>
      </c>
      <c r="H268">
        <f t="shared" si="20"/>
        <v>-3.3442179934692028E-2</v>
      </c>
      <c r="I268">
        <f t="shared" si="21"/>
        <v>8.5936208891092894E-3</v>
      </c>
    </row>
    <row r="269" spans="1:9" x14ac:dyDescent="0.3">
      <c r="A269" s="5">
        <f>data!Q362</f>
        <v>39048</v>
      </c>
      <c r="B269">
        <f>VLOOKUP(A269,data!$A$4:$G$1442,7,0)</f>
        <v>25.02</v>
      </c>
      <c r="C269">
        <f>VLOOKUP(A269,data!$I$4:$O$1521,7,0)</f>
        <v>88.81</v>
      </c>
      <c r="D269">
        <f>VLOOKUP(A269,data!$Q$4:$W$1083,7,0)</f>
        <v>121.02</v>
      </c>
      <c r="F269" s="5">
        <f t="shared" si="18"/>
        <v>39048</v>
      </c>
      <c r="G269">
        <f t="shared" si="19"/>
        <v>-2.1509581540868232E-2</v>
      </c>
      <c r="H269">
        <f t="shared" si="20"/>
        <v>-3.4784560143626825E-3</v>
      </c>
      <c r="I269">
        <f t="shared" si="21"/>
        <v>-9.9058940069345004E-4</v>
      </c>
    </row>
    <row r="270" spans="1:9" x14ac:dyDescent="0.3">
      <c r="A270" s="5">
        <f>data!Q363</f>
        <v>39041</v>
      </c>
      <c r="B270">
        <f>VLOOKUP(A270,data!$A$4:$G$1442,7,0)</f>
        <v>25.57</v>
      </c>
      <c r="C270">
        <f>VLOOKUP(A270,data!$I$4:$O$1521,7,0)</f>
        <v>89.12</v>
      </c>
      <c r="D270">
        <f>VLOOKUP(A270,data!$Q$4:$W$1083,7,0)</f>
        <v>121.14</v>
      </c>
      <c r="F270" s="5">
        <f t="shared" si="18"/>
        <v>39041</v>
      </c>
      <c r="G270">
        <f t="shared" si="19"/>
        <v>1.2272367379255689E-2</v>
      </c>
      <c r="H270">
        <f t="shared" si="20"/>
        <v>6.7433225535992458E-2</v>
      </c>
      <c r="I270">
        <f t="shared" si="21"/>
        <v>-4.9504950495051381E-4</v>
      </c>
    </row>
    <row r="271" spans="1:9" x14ac:dyDescent="0.3">
      <c r="A271" s="5">
        <f>data!Q364</f>
        <v>39034</v>
      </c>
      <c r="B271">
        <f>VLOOKUP(A271,data!$A$4:$G$1442,7,0)</f>
        <v>25.26</v>
      </c>
      <c r="C271">
        <f>VLOOKUP(A271,data!$I$4:$O$1521,7,0)</f>
        <v>83.49</v>
      </c>
      <c r="D271">
        <f>VLOOKUP(A271,data!$Q$4:$W$1083,7,0)</f>
        <v>121.2</v>
      </c>
      <c r="F271" s="5">
        <f t="shared" si="18"/>
        <v>39034</v>
      </c>
      <c r="G271">
        <f t="shared" si="19"/>
        <v>9.1889732321214709E-3</v>
      </c>
      <c r="H271">
        <f t="shared" si="20"/>
        <v>3.2780801583374458E-2</v>
      </c>
      <c r="I271">
        <f t="shared" si="21"/>
        <v>1.5841086245914009E-2</v>
      </c>
    </row>
    <row r="272" spans="1:9" x14ac:dyDescent="0.3">
      <c r="A272" s="5">
        <f>data!Q365</f>
        <v>39027</v>
      </c>
      <c r="B272">
        <f>VLOOKUP(A272,data!$A$4:$G$1442,7,0)</f>
        <v>25.03</v>
      </c>
      <c r="C272">
        <f>VLOOKUP(A272,data!$I$4:$O$1521,7,0)</f>
        <v>80.84</v>
      </c>
      <c r="D272">
        <f>VLOOKUP(A272,data!$Q$4:$W$1083,7,0)</f>
        <v>119.31</v>
      </c>
      <c r="F272" s="5">
        <f t="shared" si="18"/>
        <v>39027</v>
      </c>
      <c r="G272">
        <f t="shared" si="19"/>
        <v>1.7479674796747956E-2</v>
      </c>
      <c r="H272">
        <f t="shared" si="20"/>
        <v>6.1728395061728433E-2</v>
      </c>
      <c r="I272">
        <f t="shared" si="21"/>
        <v>1.2388629613916064E-2</v>
      </c>
    </row>
    <row r="273" spans="1:9" x14ac:dyDescent="0.3">
      <c r="A273" s="5">
        <f>data!Q366</f>
        <v>39020</v>
      </c>
      <c r="B273">
        <f>VLOOKUP(A273,data!$A$4:$G$1442,7,0)</f>
        <v>24.6</v>
      </c>
      <c r="C273">
        <f>VLOOKUP(A273,data!$I$4:$O$1521,7,0)</f>
        <v>76.14</v>
      </c>
      <c r="D273">
        <f>VLOOKUP(A273,data!$Q$4:$W$1083,7,0)</f>
        <v>117.85</v>
      </c>
      <c r="F273" s="5">
        <f t="shared" si="18"/>
        <v>39020</v>
      </c>
      <c r="G273">
        <f t="shared" si="19"/>
        <v>1.401483924154987E-2</v>
      </c>
      <c r="H273">
        <f t="shared" si="20"/>
        <v>-2.6342710997442485E-2</v>
      </c>
      <c r="I273">
        <f t="shared" si="21"/>
        <v>-9.9134671931446431E-3</v>
      </c>
    </row>
    <row r="274" spans="1:9" x14ac:dyDescent="0.3">
      <c r="A274" s="5">
        <f>data!Q367</f>
        <v>39013</v>
      </c>
      <c r="B274">
        <f>VLOOKUP(A274,data!$A$4:$G$1442,7,0)</f>
        <v>24.26</v>
      </c>
      <c r="C274">
        <f>VLOOKUP(A274,data!$I$4:$O$1521,7,0)</f>
        <v>78.2</v>
      </c>
      <c r="D274">
        <f>VLOOKUP(A274,data!$Q$4:$W$1083,7,0)</f>
        <v>119.03</v>
      </c>
      <c r="F274" s="5">
        <f t="shared" si="18"/>
        <v>39013</v>
      </c>
      <c r="G274">
        <f t="shared" si="19"/>
        <v>-3.2867707477402751E-3</v>
      </c>
      <c r="H274">
        <f t="shared" si="20"/>
        <v>5.6584362139917403E-3</v>
      </c>
      <c r="I274">
        <f t="shared" si="21"/>
        <v>7.7893489120311717E-3</v>
      </c>
    </row>
    <row r="275" spans="1:9" x14ac:dyDescent="0.3">
      <c r="A275" s="5">
        <f>data!Q368</f>
        <v>39006</v>
      </c>
      <c r="B275">
        <f>VLOOKUP(A275,data!$A$4:$G$1442,7,0)</f>
        <v>24.34</v>
      </c>
      <c r="C275">
        <f>VLOOKUP(A275,data!$I$4:$O$1521,7,0)</f>
        <v>77.760000000000005</v>
      </c>
      <c r="D275">
        <f>VLOOKUP(A275,data!$Q$4:$W$1083,7,0)</f>
        <v>118.11</v>
      </c>
      <c r="F275" s="5">
        <f t="shared" si="18"/>
        <v>39006</v>
      </c>
      <c r="G275">
        <f t="shared" si="19"/>
        <v>2.0584602717167852E-3</v>
      </c>
      <c r="H275">
        <f t="shared" si="20"/>
        <v>6.5789473684210689E-2</v>
      </c>
      <c r="I275">
        <f t="shared" si="21"/>
        <v>1.526329178326063E-3</v>
      </c>
    </row>
    <row r="276" spans="1:9" x14ac:dyDescent="0.3">
      <c r="A276" s="5">
        <f>data!Q369</f>
        <v>38999</v>
      </c>
      <c r="B276">
        <f>VLOOKUP(A276,data!$A$4:$G$1442,7,0)</f>
        <v>24.29</v>
      </c>
      <c r="C276">
        <f>VLOOKUP(A276,data!$I$4:$O$1521,7,0)</f>
        <v>72.959999999999994</v>
      </c>
      <c r="D276">
        <f>VLOOKUP(A276,data!$Q$4:$W$1083,7,0)</f>
        <v>117.93</v>
      </c>
      <c r="F276" s="5">
        <f t="shared" si="18"/>
        <v>38999</v>
      </c>
      <c r="G276">
        <f t="shared" si="19"/>
        <v>1.8021793797150031E-2</v>
      </c>
      <c r="H276">
        <f t="shared" si="20"/>
        <v>1.0806317539484439E-2</v>
      </c>
      <c r="I276">
        <f t="shared" si="21"/>
        <v>1.2014073629108432E-2</v>
      </c>
    </row>
    <row r="277" spans="1:9" x14ac:dyDescent="0.3">
      <c r="A277" s="5">
        <f>data!Q370</f>
        <v>38992</v>
      </c>
      <c r="B277">
        <f>VLOOKUP(A277,data!$A$4:$G$1442,7,0)</f>
        <v>23.86</v>
      </c>
      <c r="C277">
        <f>VLOOKUP(A277,data!$I$4:$O$1521,7,0)</f>
        <v>72.180000000000007</v>
      </c>
      <c r="D277">
        <f>VLOOKUP(A277,data!$Q$4:$W$1083,7,0)</f>
        <v>116.53</v>
      </c>
      <c r="F277" s="5">
        <f t="shared" si="18"/>
        <v>38992</v>
      </c>
      <c r="G277">
        <f t="shared" si="19"/>
        <v>1.9222554463904282E-2</v>
      </c>
      <c r="H277">
        <f t="shared" si="20"/>
        <v>-3.5928943502070224E-2</v>
      </c>
      <c r="I277">
        <f t="shared" si="21"/>
        <v>1.0755486165322186E-2</v>
      </c>
    </row>
    <row r="278" spans="1:9" x14ac:dyDescent="0.3">
      <c r="A278" s="5">
        <f>data!Q371</f>
        <v>38985</v>
      </c>
      <c r="B278">
        <f>VLOOKUP(A278,data!$A$4:$G$1442,7,0)</f>
        <v>23.41</v>
      </c>
      <c r="C278">
        <f>VLOOKUP(A278,data!$I$4:$O$1521,7,0)</f>
        <v>74.87</v>
      </c>
      <c r="D278">
        <f>VLOOKUP(A278,data!$Q$4:$W$1083,7,0)</f>
        <v>115.29</v>
      </c>
      <c r="F278" s="5">
        <f t="shared" si="18"/>
        <v>38985</v>
      </c>
      <c r="G278">
        <f t="shared" si="19"/>
        <v>2.5854513584574929E-2</v>
      </c>
      <c r="H278">
        <f t="shared" si="20"/>
        <v>5.4507042253521189E-2</v>
      </c>
      <c r="I278">
        <f t="shared" si="21"/>
        <v>1.6039481801357253E-2</v>
      </c>
    </row>
    <row r="279" spans="1:9" x14ac:dyDescent="0.3">
      <c r="A279" s="5">
        <f>data!Q372</f>
        <v>38978</v>
      </c>
      <c r="B279">
        <f>VLOOKUP(A279,data!$A$4:$G$1442,7,0)</f>
        <v>22.82</v>
      </c>
      <c r="C279">
        <f>VLOOKUP(A279,data!$I$4:$O$1521,7,0)</f>
        <v>71</v>
      </c>
      <c r="D279">
        <f>VLOOKUP(A279,data!$Q$4:$W$1083,7,0)</f>
        <v>113.47</v>
      </c>
      <c r="F279" s="5">
        <f t="shared" si="18"/>
        <v>38978</v>
      </c>
      <c r="G279">
        <f t="shared" si="19"/>
        <v>-7.3945193562417648E-3</v>
      </c>
      <c r="H279">
        <f t="shared" si="20"/>
        <v>-1.4846676841959113E-2</v>
      </c>
      <c r="I279">
        <f t="shared" si="21"/>
        <v>-3.6877688998156266E-3</v>
      </c>
    </row>
    <row r="280" spans="1:9" x14ac:dyDescent="0.3">
      <c r="A280" s="5">
        <f>data!Q373</f>
        <v>38971</v>
      </c>
      <c r="B280">
        <f>VLOOKUP(A280,data!$A$4:$G$1442,7,0)</f>
        <v>22.99</v>
      </c>
      <c r="C280">
        <f>VLOOKUP(A280,data!$I$4:$O$1521,7,0)</f>
        <v>72.069999999999993</v>
      </c>
      <c r="D280">
        <f>VLOOKUP(A280,data!$Q$4:$W$1083,7,0)</f>
        <v>113.89</v>
      </c>
      <c r="F280" s="5">
        <f t="shared" si="18"/>
        <v>38971</v>
      </c>
      <c r="G280">
        <f t="shared" si="19"/>
        <v>4.8813868613138536E-2</v>
      </c>
      <c r="H280">
        <f t="shared" si="20"/>
        <v>2.1834680277895816E-2</v>
      </c>
      <c r="I280">
        <f t="shared" si="21"/>
        <v>1.7329164805716817E-2</v>
      </c>
    </row>
    <row r="281" spans="1:9" x14ac:dyDescent="0.3">
      <c r="A281" s="5">
        <f>data!Q374</f>
        <v>38965</v>
      </c>
      <c r="B281">
        <f>VLOOKUP(A281,data!$A$4:$G$1442,7,0)</f>
        <v>21.92</v>
      </c>
      <c r="C281">
        <f>VLOOKUP(A281,data!$I$4:$O$1521,7,0)</f>
        <v>70.53</v>
      </c>
      <c r="D281">
        <f>VLOOKUP(A281,data!$Q$4:$W$1083,7,0)</f>
        <v>111.95</v>
      </c>
      <c r="F281" s="5">
        <f t="shared" si="18"/>
        <v>38965</v>
      </c>
      <c r="G281">
        <f t="shared" si="19"/>
        <v>-9.0415913200723001E-3</v>
      </c>
      <c r="H281">
        <f t="shared" si="20"/>
        <v>6.060150375939851E-2</v>
      </c>
      <c r="I281">
        <f t="shared" si="21"/>
        <v>-8.6779420880191624E-3</v>
      </c>
    </row>
    <row r="282" spans="1:9" x14ac:dyDescent="0.3">
      <c r="A282" s="5">
        <f>data!Q375</f>
        <v>38957</v>
      </c>
      <c r="B282">
        <f>VLOOKUP(A282,data!$A$4:$G$1442,7,0)</f>
        <v>22.12</v>
      </c>
      <c r="C282">
        <f>VLOOKUP(A282,data!$I$4:$O$1521,7,0)</f>
        <v>66.5</v>
      </c>
      <c r="D282">
        <f>VLOOKUP(A282,data!$Q$4:$W$1083,7,0)</f>
        <v>112.93</v>
      </c>
      <c r="F282" s="5">
        <f t="shared" si="18"/>
        <v>38957</v>
      </c>
      <c r="G282">
        <f t="shared" si="19"/>
        <v>-4.5187528242196165E-4</v>
      </c>
      <c r="H282">
        <f t="shared" si="20"/>
        <v>-5.3843852826802189E-3</v>
      </c>
      <c r="I282">
        <f t="shared" si="21"/>
        <v>1.2371134020618643E-2</v>
      </c>
    </row>
    <row r="283" spans="1:9" x14ac:dyDescent="0.3">
      <c r="A283" s="5">
        <f>data!Q376</f>
        <v>38950</v>
      </c>
      <c r="B283">
        <f>VLOOKUP(A283,data!$A$4:$G$1442,7,0)</f>
        <v>22.13</v>
      </c>
      <c r="C283">
        <f>VLOOKUP(A283,data!$I$4:$O$1521,7,0)</f>
        <v>66.86</v>
      </c>
      <c r="D283">
        <f>VLOOKUP(A283,data!$Q$4:$W$1083,7,0)</f>
        <v>111.55</v>
      </c>
      <c r="F283" s="5">
        <f t="shared" si="18"/>
        <v>38950</v>
      </c>
      <c r="G283">
        <f t="shared" si="19"/>
        <v>2.2644927536232206E-3</v>
      </c>
      <c r="H283">
        <f t="shared" si="20"/>
        <v>1.2263436790310406E-2</v>
      </c>
      <c r="I283">
        <f t="shared" si="21"/>
        <v>-6.6785396260017815E-3</v>
      </c>
    </row>
    <row r="284" spans="1:9" x14ac:dyDescent="0.3">
      <c r="A284" s="5">
        <f>data!Q377</f>
        <v>38943</v>
      </c>
      <c r="B284">
        <f>VLOOKUP(A284,data!$A$4:$G$1442,7,0)</f>
        <v>22.08</v>
      </c>
      <c r="C284">
        <f>VLOOKUP(A284,data!$I$4:$O$1521,7,0)</f>
        <v>66.05</v>
      </c>
      <c r="D284">
        <f>VLOOKUP(A284,data!$Q$4:$W$1083,7,0)</f>
        <v>112.3</v>
      </c>
      <c r="F284" s="5">
        <f t="shared" si="18"/>
        <v>38943</v>
      </c>
      <c r="G284">
        <f t="shared" si="19"/>
        <v>5.9500959692898196E-2</v>
      </c>
      <c r="H284">
        <f t="shared" si="20"/>
        <v>6.7043618739903055E-2</v>
      </c>
      <c r="I284">
        <f t="shared" si="21"/>
        <v>2.8953637529778236E-2</v>
      </c>
    </row>
    <row r="285" spans="1:9" x14ac:dyDescent="0.3">
      <c r="A285" s="5">
        <f>data!Q378</f>
        <v>38936</v>
      </c>
      <c r="B285">
        <f>VLOOKUP(A285,data!$A$4:$G$1442,7,0)</f>
        <v>20.84</v>
      </c>
      <c r="C285">
        <f>VLOOKUP(A285,data!$I$4:$O$1521,7,0)</f>
        <v>61.9</v>
      </c>
      <c r="D285">
        <f>VLOOKUP(A285,data!$Q$4:$W$1083,7,0)</f>
        <v>109.14</v>
      </c>
      <c r="F285" s="5">
        <f t="shared" si="18"/>
        <v>38936</v>
      </c>
      <c r="G285">
        <f t="shared" si="19"/>
        <v>5.7915057915058398E-3</v>
      </c>
      <c r="H285">
        <f t="shared" si="20"/>
        <v>-6.8192081890712145E-2</v>
      </c>
      <c r="I285">
        <f t="shared" si="21"/>
        <v>-9.2592592592592241E-3</v>
      </c>
    </row>
    <row r="286" spans="1:9" x14ac:dyDescent="0.3">
      <c r="A286" s="5">
        <f>data!Q379</f>
        <v>38929</v>
      </c>
      <c r="B286">
        <f>VLOOKUP(A286,data!$A$4:$G$1442,7,0)</f>
        <v>20.72</v>
      </c>
      <c r="C286">
        <f>VLOOKUP(A286,data!$I$4:$O$1521,7,0)</f>
        <v>66.430000000000007</v>
      </c>
      <c r="D286">
        <f>VLOOKUP(A286,data!$Q$4:$W$1083,7,0)</f>
        <v>110.16</v>
      </c>
      <c r="F286" s="5">
        <f t="shared" si="18"/>
        <v>38929</v>
      </c>
      <c r="G286">
        <f t="shared" si="19"/>
        <v>1.9342359767891271E-3</v>
      </c>
      <c r="H286">
        <f t="shared" si="20"/>
        <v>4.1385797146888351E-2</v>
      </c>
      <c r="I286">
        <f t="shared" si="21"/>
        <v>1.6366612111292291E-3</v>
      </c>
    </row>
    <row r="287" spans="1:9" x14ac:dyDescent="0.3">
      <c r="A287" s="5">
        <f>data!Q380</f>
        <v>38922</v>
      </c>
      <c r="B287">
        <f>VLOOKUP(A287,data!$A$4:$G$1442,7,0)</f>
        <v>20.68</v>
      </c>
      <c r="C287">
        <f>VLOOKUP(A287,data!$I$4:$O$1521,7,0)</f>
        <v>63.79</v>
      </c>
      <c r="D287">
        <f>VLOOKUP(A287,data!$Q$4:$W$1083,7,0)</f>
        <v>109.98</v>
      </c>
      <c r="F287" s="5">
        <f t="shared" si="18"/>
        <v>38922</v>
      </c>
      <c r="G287">
        <f t="shared" si="19"/>
        <v>1.5717092337917498E-2</v>
      </c>
      <c r="H287">
        <f t="shared" si="20"/>
        <v>8.0270956816257441E-2</v>
      </c>
      <c r="I287">
        <f t="shared" si="21"/>
        <v>3.2579100553938582E-2</v>
      </c>
    </row>
    <row r="288" spans="1:9" x14ac:dyDescent="0.3">
      <c r="A288" s="5">
        <f>data!Q381</f>
        <v>38915</v>
      </c>
      <c r="B288">
        <f>VLOOKUP(A288,data!$A$4:$G$1442,7,0)</f>
        <v>20.36</v>
      </c>
      <c r="C288">
        <f>VLOOKUP(A288,data!$I$4:$O$1521,7,0)</f>
        <v>59.05</v>
      </c>
      <c r="D288">
        <f>VLOOKUP(A288,data!$Q$4:$W$1083,7,0)</f>
        <v>106.51</v>
      </c>
      <c r="F288" s="5">
        <f t="shared" si="18"/>
        <v>38915</v>
      </c>
      <c r="G288">
        <f t="shared" si="19"/>
        <v>7.101525512887942E-2</v>
      </c>
      <c r="H288">
        <f t="shared" si="20"/>
        <v>0.19825487012987003</v>
      </c>
      <c r="I288">
        <f t="shared" si="21"/>
        <v>3.4859619370642978E-3</v>
      </c>
    </row>
    <row r="289" spans="1:9" x14ac:dyDescent="0.3">
      <c r="A289" s="5">
        <f>data!Q382</f>
        <v>38908</v>
      </c>
      <c r="B289">
        <f>VLOOKUP(A289,data!$A$4:$G$1442,7,0)</f>
        <v>19.010000000000002</v>
      </c>
      <c r="C289">
        <f>VLOOKUP(A289,data!$I$4:$O$1521,7,0)</f>
        <v>49.28</v>
      </c>
      <c r="D289">
        <f>VLOOKUP(A289,data!$Q$4:$W$1083,7,0)</f>
        <v>106.14</v>
      </c>
      <c r="F289" s="5">
        <f t="shared" si="18"/>
        <v>38908</v>
      </c>
      <c r="G289">
        <f t="shared" si="19"/>
        <v>-4.3281328636134847E-2</v>
      </c>
      <c r="H289">
        <f t="shared" si="20"/>
        <v>-8.5374907201187844E-2</v>
      </c>
      <c r="I289">
        <f t="shared" si="21"/>
        <v>-2.4448529411764675E-2</v>
      </c>
    </row>
    <row r="290" spans="1:9" x14ac:dyDescent="0.3">
      <c r="A290" s="5">
        <f>data!Q383</f>
        <v>38901</v>
      </c>
      <c r="B290">
        <f>VLOOKUP(A290,data!$A$4:$G$1442,7,0)</f>
        <v>19.87</v>
      </c>
      <c r="C290">
        <f>VLOOKUP(A290,data!$I$4:$O$1521,7,0)</f>
        <v>53.88</v>
      </c>
      <c r="D290">
        <f>VLOOKUP(A290,data!$Q$4:$W$1083,7,0)</f>
        <v>108.8</v>
      </c>
      <c r="F290" s="5">
        <f t="shared" si="18"/>
        <v>38901</v>
      </c>
      <c r="G290">
        <f t="shared" si="19"/>
        <v>0</v>
      </c>
      <c r="H290">
        <f t="shared" si="20"/>
        <v>-3.2675044883303417E-2</v>
      </c>
      <c r="I290">
        <f t="shared" si="21"/>
        <v>-5.2116668190546524E-3</v>
      </c>
    </row>
    <row r="291" spans="1:9" x14ac:dyDescent="0.3">
      <c r="A291" s="5">
        <f>data!Q384</f>
        <v>38894</v>
      </c>
      <c r="B291">
        <f>VLOOKUP(A291,data!$A$4:$G$1442,7,0)</f>
        <v>19.87</v>
      </c>
      <c r="C291">
        <f>VLOOKUP(A291,data!$I$4:$O$1521,7,0)</f>
        <v>55.7</v>
      </c>
      <c r="D291">
        <f>VLOOKUP(A291,data!$Q$4:$W$1083,7,0)</f>
        <v>109.37</v>
      </c>
      <c r="F291" s="5">
        <f t="shared" si="18"/>
        <v>38894</v>
      </c>
      <c r="G291">
        <f t="shared" si="19"/>
        <v>3.5435122459614367E-2</v>
      </c>
      <c r="H291">
        <f t="shared" si="20"/>
        <v>-2.6564138413142188E-2</v>
      </c>
      <c r="I291">
        <f t="shared" si="21"/>
        <v>2.2818666417282311E-2</v>
      </c>
    </row>
    <row r="292" spans="1:9" x14ac:dyDescent="0.3">
      <c r="A292" s="5">
        <f>data!Q385</f>
        <v>38887</v>
      </c>
      <c r="B292">
        <f>VLOOKUP(A292,data!$A$4:$G$1442,7,0)</f>
        <v>19.190000000000001</v>
      </c>
      <c r="C292">
        <f>VLOOKUP(A292,data!$I$4:$O$1521,7,0)</f>
        <v>57.22</v>
      </c>
      <c r="D292">
        <f>VLOOKUP(A292,data!$Q$4:$W$1083,7,0)</f>
        <v>106.93</v>
      </c>
      <c r="F292" s="5">
        <f t="shared" si="18"/>
        <v>38887</v>
      </c>
      <c r="G292">
        <f t="shared" si="19"/>
        <v>1.8037135278514579E-2</v>
      </c>
      <c r="H292">
        <f t="shared" si="20"/>
        <v>2.2150768131475564E-2</v>
      </c>
      <c r="I292">
        <f t="shared" si="21"/>
        <v>-1.6805153580430642E-3</v>
      </c>
    </row>
    <row r="293" spans="1:9" x14ac:dyDescent="0.3">
      <c r="A293" s="5">
        <f>data!Q386</f>
        <v>38880</v>
      </c>
      <c r="B293">
        <f>VLOOKUP(A293,data!$A$4:$G$1442,7,0)</f>
        <v>18.850000000000001</v>
      </c>
      <c r="C293">
        <f>VLOOKUP(A293,data!$I$4:$O$1521,7,0)</f>
        <v>55.98</v>
      </c>
      <c r="D293">
        <f>VLOOKUP(A293,data!$Q$4:$W$1083,7,0)</f>
        <v>107.11</v>
      </c>
      <c r="F293" s="5">
        <f t="shared" si="18"/>
        <v>38880</v>
      </c>
      <c r="G293">
        <f t="shared" si="19"/>
        <v>8.0213903743316644E-3</v>
      </c>
      <c r="H293">
        <f t="shared" si="20"/>
        <v>-2.8293699010588483E-2</v>
      </c>
      <c r="I293">
        <f t="shared" si="21"/>
        <v>-1.2122342409548253E-3</v>
      </c>
    </row>
    <row r="294" spans="1:9" x14ac:dyDescent="0.3">
      <c r="A294" s="5">
        <f>data!Q387</f>
        <v>38873</v>
      </c>
      <c r="B294">
        <f>VLOOKUP(A294,data!$A$4:$G$1442,7,0)</f>
        <v>18.7</v>
      </c>
      <c r="C294">
        <f>VLOOKUP(A294,data!$I$4:$O$1521,7,0)</f>
        <v>57.61</v>
      </c>
      <c r="D294">
        <f>VLOOKUP(A294,data!$Q$4:$W$1083,7,0)</f>
        <v>107.24</v>
      </c>
      <c r="F294" s="5">
        <f t="shared" si="18"/>
        <v>38873</v>
      </c>
      <c r="G294">
        <f t="shared" si="19"/>
        <v>-3.6579082946934613E-2</v>
      </c>
      <c r="H294">
        <f t="shared" si="20"/>
        <v>-3.9353009838252448E-2</v>
      </c>
      <c r="I294">
        <f t="shared" si="21"/>
        <v>-2.8271112722000766E-2</v>
      </c>
    </row>
    <row r="295" spans="1:9" x14ac:dyDescent="0.3">
      <c r="A295" s="5">
        <f>data!Q388</f>
        <v>38867</v>
      </c>
      <c r="B295">
        <f>VLOOKUP(A295,data!$A$4:$G$1442,7,0)</f>
        <v>19.41</v>
      </c>
      <c r="C295">
        <f>VLOOKUP(A295,data!$I$4:$O$1521,7,0)</f>
        <v>59.97</v>
      </c>
      <c r="D295">
        <f>VLOOKUP(A295,data!$Q$4:$W$1083,7,0)</f>
        <v>110.36</v>
      </c>
      <c r="F295" s="5">
        <f t="shared" si="18"/>
        <v>38867</v>
      </c>
      <c r="G295">
        <f t="shared" si="19"/>
        <v>-4.053386060306477E-2</v>
      </c>
      <c r="H295">
        <f t="shared" si="20"/>
        <v>-2.9768645850186109E-2</v>
      </c>
      <c r="I295">
        <f t="shared" si="21"/>
        <v>4.8256396248748173E-3</v>
      </c>
    </row>
    <row r="296" spans="1:9" x14ac:dyDescent="0.3">
      <c r="A296" s="5">
        <f>data!Q389</f>
        <v>38859</v>
      </c>
      <c r="B296">
        <f>VLOOKUP(A296,data!$A$4:$G$1442,7,0)</f>
        <v>20.23</v>
      </c>
      <c r="C296">
        <f>VLOOKUP(A296,data!$I$4:$O$1521,7,0)</f>
        <v>61.81</v>
      </c>
      <c r="D296">
        <f>VLOOKUP(A296,data!$Q$4:$W$1083,7,0)</f>
        <v>109.83</v>
      </c>
      <c r="F296" s="5">
        <f t="shared" ref="F296:F359" si="22">A296</f>
        <v>38859</v>
      </c>
      <c r="G296">
        <f t="shared" si="19"/>
        <v>5.1455301455301562E-2</v>
      </c>
      <c r="H296">
        <f t="shared" si="20"/>
        <v>-1.482307937519923E-2</v>
      </c>
      <c r="I296">
        <f t="shared" si="21"/>
        <v>1.0023910244620227E-2</v>
      </c>
    </row>
    <row r="297" spans="1:9" x14ac:dyDescent="0.3">
      <c r="A297" s="5">
        <f>data!Q390</f>
        <v>38852</v>
      </c>
      <c r="B297">
        <f>VLOOKUP(A297,data!$A$4:$G$1442,7,0)</f>
        <v>19.239999999999998</v>
      </c>
      <c r="C297">
        <f>VLOOKUP(A297,data!$I$4:$O$1521,7,0)</f>
        <v>62.74</v>
      </c>
      <c r="D297">
        <f>VLOOKUP(A297,data!$Q$4:$W$1083,7,0)</f>
        <v>108.74</v>
      </c>
      <c r="F297" s="5">
        <f t="shared" si="22"/>
        <v>38852</v>
      </c>
      <c r="G297">
        <f t="shared" si="19"/>
        <v>-2.2854240731335847E-2</v>
      </c>
      <c r="H297">
        <f t="shared" si="20"/>
        <v>-4.7083839611178631E-2</v>
      </c>
      <c r="I297">
        <f t="shared" si="21"/>
        <v>-1.6550601428959016E-2</v>
      </c>
    </row>
    <row r="298" spans="1:9" x14ac:dyDescent="0.3">
      <c r="A298" s="5">
        <f>data!Q391</f>
        <v>38845</v>
      </c>
      <c r="B298">
        <f>VLOOKUP(A298,data!$A$4:$G$1442,7,0)</f>
        <v>19.690000000000001</v>
      </c>
      <c r="C298">
        <f>VLOOKUP(A298,data!$I$4:$O$1521,7,0)</f>
        <v>65.84</v>
      </c>
      <c r="D298">
        <f>VLOOKUP(A298,data!$Q$4:$W$1083,7,0)</f>
        <v>110.57</v>
      </c>
      <c r="F298" s="5">
        <f t="shared" si="22"/>
        <v>38845</v>
      </c>
      <c r="G298">
        <f t="shared" si="19"/>
        <v>-2.6211671612264967E-2</v>
      </c>
      <c r="H298">
        <f t="shared" si="20"/>
        <v>-5.8352402745995395E-2</v>
      </c>
      <c r="I298">
        <f t="shared" si="21"/>
        <v>-2.4783912506614943E-2</v>
      </c>
    </row>
    <row r="299" spans="1:9" x14ac:dyDescent="0.3">
      <c r="A299" s="5">
        <f>data!Q392</f>
        <v>38838</v>
      </c>
      <c r="B299">
        <f>VLOOKUP(A299,data!$A$4:$G$1442,7,0)</f>
        <v>20.22</v>
      </c>
      <c r="C299">
        <f>VLOOKUP(A299,data!$I$4:$O$1521,7,0)</f>
        <v>69.92</v>
      </c>
      <c r="D299">
        <f>VLOOKUP(A299,data!$Q$4:$W$1083,7,0)</f>
        <v>113.38</v>
      </c>
      <c r="F299" s="5">
        <f t="shared" si="22"/>
        <v>38838</v>
      </c>
      <c r="G299">
        <f t="shared" si="19"/>
        <v>-1.4619883040935708E-2</v>
      </c>
      <c r="H299">
        <f t="shared" si="20"/>
        <v>2.1326321939818992E-2</v>
      </c>
      <c r="I299">
        <f t="shared" si="21"/>
        <v>8.0014224751066097E-3</v>
      </c>
    </row>
    <row r="300" spans="1:9" x14ac:dyDescent="0.3">
      <c r="A300" s="5">
        <f>data!Q393</f>
        <v>38831</v>
      </c>
      <c r="B300">
        <f>VLOOKUP(A300,data!$A$4:$G$1442,7,0)</f>
        <v>20.52</v>
      </c>
      <c r="C300">
        <f>VLOOKUP(A300,data!$I$4:$O$1521,7,0)</f>
        <v>68.459999999999994</v>
      </c>
      <c r="D300">
        <f>VLOOKUP(A300,data!$Q$4:$W$1083,7,0)</f>
        <v>112.48</v>
      </c>
      <c r="F300" s="5">
        <f t="shared" si="22"/>
        <v>38831</v>
      </c>
      <c r="G300">
        <f t="shared" si="19"/>
        <v>-0.11053315994798442</v>
      </c>
      <c r="H300">
        <f t="shared" si="20"/>
        <v>4.9999999999999857E-2</v>
      </c>
      <c r="I300">
        <f t="shared" si="21"/>
        <v>2.4955436720142704E-3</v>
      </c>
    </row>
    <row r="301" spans="1:9" x14ac:dyDescent="0.3">
      <c r="A301" s="5">
        <f>data!Q394</f>
        <v>38824</v>
      </c>
      <c r="B301">
        <f>VLOOKUP(A301,data!$A$4:$G$1442,7,0)</f>
        <v>23.07</v>
      </c>
      <c r="C301">
        <f>VLOOKUP(A301,data!$I$4:$O$1521,7,0)</f>
        <v>65.2</v>
      </c>
      <c r="D301">
        <f>VLOOKUP(A301,data!$Q$4:$W$1083,7,0)</f>
        <v>112.2</v>
      </c>
      <c r="F301" s="5">
        <f t="shared" si="22"/>
        <v>38824</v>
      </c>
      <c r="G301">
        <f t="shared" si="19"/>
        <v>3.0434782608695777E-3</v>
      </c>
      <c r="H301">
        <f t="shared" si="20"/>
        <v>8.5073472544469775E-3</v>
      </c>
      <c r="I301">
        <f t="shared" si="21"/>
        <v>1.8888485288775864E-2</v>
      </c>
    </row>
    <row r="302" spans="1:9" x14ac:dyDescent="0.3">
      <c r="A302" s="5">
        <f>data!Q395</f>
        <v>38817</v>
      </c>
      <c r="B302">
        <f>VLOOKUP(A302,data!$A$4:$G$1442,7,0)</f>
        <v>23</v>
      </c>
      <c r="C302">
        <f>VLOOKUP(A302,data!$I$4:$O$1521,7,0)</f>
        <v>64.650000000000006</v>
      </c>
      <c r="D302">
        <f>VLOOKUP(A302,data!$Q$4:$W$1083,7,0)</f>
        <v>110.12</v>
      </c>
      <c r="F302" s="5">
        <f t="shared" si="22"/>
        <v>38817</v>
      </c>
      <c r="G302">
        <f t="shared" si="19"/>
        <v>-6.4794816414686218E-3</v>
      </c>
      <c r="H302">
        <f t="shared" si="20"/>
        <v>-4.7443642257256502E-2</v>
      </c>
      <c r="I302">
        <f t="shared" si="21"/>
        <v>-6.4062077054948454E-3</v>
      </c>
    </row>
    <row r="303" spans="1:9" x14ac:dyDescent="0.3">
      <c r="A303" s="5">
        <f>data!Q396</f>
        <v>38810</v>
      </c>
      <c r="B303">
        <f>VLOOKUP(A303,data!$A$4:$G$1442,7,0)</f>
        <v>23.15</v>
      </c>
      <c r="C303">
        <f>VLOOKUP(A303,data!$I$4:$O$1521,7,0)</f>
        <v>67.87</v>
      </c>
      <c r="D303">
        <f>VLOOKUP(A303,data!$Q$4:$W$1083,7,0)</f>
        <v>110.83</v>
      </c>
      <c r="F303" s="5">
        <f t="shared" si="22"/>
        <v>38810</v>
      </c>
      <c r="G303">
        <f t="shared" si="19"/>
        <v>1.2975778546711757E-3</v>
      </c>
      <c r="H303">
        <f t="shared" si="20"/>
        <v>0.1126229508196722</v>
      </c>
      <c r="I303">
        <f t="shared" si="21"/>
        <v>-2.1607994958134052E-3</v>
      </c>
    </row>
    <row r="304" spans="1:9" x14ac:dyDescent="0.3">
      <c r="A304" s="5">
        <f>data!Q397</f>
        <v>38803</v>
      </c>
      <c r="B304">
        <f>VLOOKUP(A304,data!$A$4:$G$1442,7,0)</f>
        <v>23.12</v>
      </c>
      <c r="C304">
        <f>VLOOKUP(A304,data!$I$4:$O$1521,7,0)</f>
        <v>61</v>
      </c>
      <c r="D304">
        <f>VLOOKUP(A304,data!$Q$4:$W$1083,7,0)</f>
        <v>111.07</v>
      </c>
      <c r="F304" s="5">
        <f t="shared" si="22"/>
        <v>38803</v>
      </c>
      <c r="G304">
        <f t="shared" si="19"/>
        <v>7.4074074074074823E-3</v>
      </c>
      <c r="H304">
        <f t="shared" si="20"/>
        <v>4.6132738809809594E-2</v>
      </c>
      <c r="I304">
        <f t="shared" si="21"/>
        <v>-2.9622980251347618E-3</v>
      </c>
    </row>
    <row r="305" spans="1:9" x14ac:dyDescent="0.3">
      <c r="A305" s="5">
        <f>data!Q398</f>
        <v>38796</v>
      </c>
      <c r="B305">
        <f>VLOOKUP(A305,data!$A$4:$G$1442,7,0)</f>
        <v>22.95</v>
      </c>
      <c r="C305">
        <f>VLOOKUP(A305,data!$I$4:$O$1521,7,0)</f>
        <v>58.31</v>
      </c>
      <c r="D305">
        <f>VLOOKUP(A305,data!$Q$4:$W$1083,7,0)</f>
        <v>111.4</v>
      </c>
      <c r="F305" s="5">
        <f t="shared" si="22"/>
        <v>38796</v>
      </c>
      <c r="G305">
        <f t="shared" si="19"/>
        <v>-1.7971758664955144E-2</v>
      </c>
      <c r="H305">
        <f t="shared" si="20"/>
        <v>-7.2825568452854164E-2</v>
      </c>
      <c r="I305">
        <f t="shared" si="21"/>
        <v>-3.1319910514540877E-3</v>
      </c>
    </row>
    <row r="306" spans="1:9" x14ac:dyDescent="0.3">
      <c r="A306" s="5">
        <f>data!Q399</f>
        <v>38789</v>
      </c>
      <c r="B306">
        <f>VLOOKUP(A306,data!$A$4:$G$1442,7,0)</f>
        <v>23.37</v>
      </c>
      <c r="C306">
        <f>VLOOKUP(A306,data!$I$4:$O$1521,7,0)</f>
        <v>62.89</v>
      </c>
      <c r="D306">
        <f>VLOOKUP(A306,data!$Q$4:$W$1083,7,0)</f>
        <v>111.75</v>
      </c>
      <c r="F306" s="5">
        <f t="shared" si="22"/>
        <v>38789</v>
      </c>
      <c r="G306">
        <f t="shared" si="19"/>
        <v>1.2126461671719409E-2</v>
      </c>
      <c r="H306">
        <f t="shared" si="20"/>
        <v>2.3267165636186131E-2</v>
      </c>
      <c r="I306">
        <f t="shared" si="21"/>
        <v>1.9802883737908394E-2</v>
      </c>
    </row>
    <row r="307" spans="1:9" x14ac:dyDescent="0.3">
      <c r="A307" s="5">
        <f>data!Q400</f>
        <v>38782</v>
      </c>
      <c r="B307">
        <f>VLOOKUP(A307,data!$A$4:$G$1442,7,0)</f>
        <v>23.09</v>
      </c>
      <c r="C307">
        <f>VLOOKUP(A307,data!$I$4:$O$1521,7,0)</f>
        <v>61.46</v>
      </c>
      <c r="D307">
        <f>VLOOKUP(A307,data!$Q$4:$W$1083,7,0)</f>
        <v>109.58</v>
      </c>
      <c r="F307" s="5">
        <f t="shared" si="22"/>
        <v>38782</v>
      </c>
      <c r="G307">
        <f t="shared" si="19"/>
        <v>9.1783216783217162E-3</v>
      </c>
      <c r="H307">
        <f t="shared" si="20"/>
        <v>-6.6808381415122964E-2</v>
      </c>
      <c r="I307">
        <f t="shared" si="21"/>
        <v>-1.2759752096245039E-3</v>
      </c>
    </row>
    <row r="308" spans="1:9" x14ac:dyDescent="0.3">
      <c r="A308" s="5">
        <f>data!Q401</f>
        <v>38775</v>
      </c>
      <c r="B308">
        <f>VLOOKUP(A308,data!$A$4:$G$1442,7,0)</f>
        <v>22.88</v>
      </c>
      <c r="C308">
        <f>VLOOKUP(A308,data!$I$4:$O$1521,7,0)</f>
        <v>65.86</v>
      </c>
      <c r="D308">
        <f>VLOOKUP(A308,data!$Q$4:$W$1083,7,0)</f>
        <v>109.72</v>
      </c>
      <c r="F308" s="5">
        <f t="shared" si="22"/>
        <v>38775</v>
      </c>
      <c r="G308">
        <f t="shared" si="19"/>
        <v>1.104728236853734E-2</v>
      </c>
      <c r="H308">
        <f t="shared" si="20"/>
        <v>-5.2374100719424471E-2</v>
      </c>
      <c r="I308">
        <f t="shared" si="21"/>
        <v>-5.077983315197699E-3</v>
      </c>
    </row>
    <row r="309" spans="1:9" x14ac:dyDescent="0.3">
      <c r="A309" s="5">
        <f>data!Q402</f>
        <v>38769</v>
      </c>
      <c r="B309">
        <f>VLOOKUP(A309,data!$A$4:$G$1442,7,0)</f>
        <v>22.63</v>
      </c>
      <c r="C309">
        <f>VLOOKUP(A309,data!$I$4:$O$1521,7,0)</f>
        <v>69.5</v>
      </c>
      <c r="D309">
        <f>VLOOKUP(A309,data!$Q$4:$W$1083,7,0)</f>
        <v>110.28</v>
      </c>
      <c r="F309" s="5">
        <f t="shared" si="22"/>
        <v>38769</v>
      </c>
      <c r="G309">
        <f t="shared" si="19"/>
        <v>-2.6443367122081212E-3</v>
      </c>
      <c r="H309">
        <f t="shared" si="20"/>
        <v>1.6676418958455244E-2</v>
      </c>
      <c r="I309">
        <f t="shared" si="21"/>
        <v>4.6460781634326785E-3</v>
      </c>
    </row>
    <row r="310" spans="1:9" x14ac:dyDescent="0.3">
      <c r="A310" s="5">
        <f>data!Q403</f>
        <v>38761</v>
      </c>
      <c r="B310">
        <f>VLOOKUP(A310,data!$A$4:$G$1442,7,0)</f>
        <v>22.69</v>
      </c>
      <c r="C310">
        <f>VLOOKUP(A310,data!$I$4:$O$1521,7,0)</f>
        <v>68.36</v>
      </c>
      <c r="D310">
        <f>VLOOKUP(A310,data!$Q$4:$W$1083,7,0)</f>
        <v>109.77</v>
      </c>
      <c r="F310" s="5">
        <f t="shared" si="22"/>
        <v>38761</v>
      </c>
      <c r="G310">
        <f t="shared" si="19"/>
        <v>3.9823008849557461E-3</v>
      </c>
      <c r="H310">
        <f t="shared" si="20"/>
        <v>4.4301863733577848E-2</v>
      </c>
      <c r="I310">
        <f t="shared" si="21"/>
        <v>1.7142327650111141E-2</v>
      </c>
    </row>
    <row r="311" spans="1:9" x14ac:dyDescent="0.3">
      <c r="A311" s="5">
        <f>data!Q404</f>
        <v>38754</v>
      </c>
      <c r="B311">
        <f>VLOOKUP(A311,data!$A$4:$G$1442,7,0)</f>
        <v>22.6</v>
      </c>
      <c r="C311">
        <f>VLOOKUP(A311,data!$I$4:$O$1521,7,0)</f>
        <v>65.459999999999994</v>
      </c>
      <c r="D311">
        <f>VLOOKUP(A311,data!$Q$4:$W$1083,7,0)</f>
        <v>107.92</v>
      </c>
      <c r="F311" s="5">
        <f t="shared" si="22"/>
        <v>38754</v>
      </c>
      <c r="G311">
        <f t="shared" si="19"/>
        <v>-3.0874785591766676E-2</v>
      </c>
      <c r="H311">
        <f t="shared" si="20"/>
        <v>-6.3251287922152288E-2</v>
      </c>
      <c r="I311">
        <f t="shared" si="21"/>
        <v>2.9739776951673551E-3</v>
      </c>
    </row>
    <row r="312" spans="1:9" x14ac:dyDescent="0.3">
      <c r="A312" s="5">
        <f>data!Q405</f>
        <v>38747</v>
      </c>
      <c r="B312">
        <f>VLOOKUP(A312,data!$A$4:$G$1442,7,0)</f>
        <v>23.32</v>
      </c>
      <c r="C312">
        <f>VLOOKUP(A312,data!$I$4:$O$1521,7,0)</f>
        <v>69.88</v>
      </c>
      <c r="D312">
        <f>VLOOKUP(A312,data!$Q$4:$W$1083,7,0)</f>
        <v>107.6</v>
      </c>
      <c r="F312" s="5">
        <f t="shared" si="22"/>
        <v>38747</v>
      </c>
      <c r="G312">
        <f t="shared" si="19"/>
        <v>-8.9247768805780208E-3</v>
      </c>
      <c r="H312">
        <f t="shared" si="20"/>
        <v>-2.4268379728765413E-3</v>
      </c>
      <c r="I312">
        <f t="shared" si="21"/>
        <v>-1.7710425415373487E-2</v>
      </c>
    </row>
    <row r="313" spans="1:9" x14ac:dyDescent="0.3">
      <c r="A313" s="5">
        <f>data!Q406</f>
        <v>38740</v>
      </c>
      <c r="B313">
        <f>VLOOKUP(A313,data!$A$4:$G$1442,7,0)</f>
        <v>23.53</v>
      </c>
      <c r="C313">
        <f>VLOOKUP(A313,data!$I$4:$O$1521,7,0)</f>
        <v>70.05</v>
      </c>
      <c r="D313">
        <f>VLOOKUP(A313,data!$Q$4:$W$1083,7,0)</f>
        <v>109.54</v>
      </c>
      <c r="F313" s="5">
        <f t="shared" si="22"/>
        <v>38740</v>
      </c>
      <c r="G313">
        <f t="shared" si="19"/>
        <v>5.2325581395348916E-2</v>
      </c>
      <c r="H313">
        <f t="shared" si="20"/>
        <v>-5.3378378378378416E-2</v>
      </c>
      <c r="I313">
        <f t="shared" si="21"/>
        <v>2.0400558919422562E-2</v>
      </c>
    </row>
    <row r="314" spans="1:9" x14ac:dyDescent="0.3">
      <c r="A314" s="5">
        <f>data!Q407</f>
        <v>38734</v>
      </c>
      <c r="B314">
        <f>VLOOKUP(A314,data!$A$4:$G$1442,7,0)</f>
        <v>22.36</v>
      </c>
      <c r="C314">
        <f>VLOOKUP(A314,data!$I$4:$O$1521,7,0)</f>
        <v>74</v>
      </c>
      <c r="D314">
        <f>VLOOKUP(A314,data!$Q$4:$W$1083,7,0)</f>
        <v>107.35</v>
      </c>
      <c r="F314" s="5">
        <f t="shared" si="22"/>
        <v>38734</v>
      </c>
      <c r="G314">
        <f t="shared" si="19"/>
        <v>-2.8670721112076462E-2</v>
      </c>
      <c r="H314">
        <f t="shared" si="20"/>
        <v>-0.11100432484382503</v>
      </c>
      <c r="I314">
        <f t="shared" si="21"/>
        <v>-2.0975832193342557E-2</v>
      </c>
    </row>
    <row r="315" spans="1:9" x14ac:dyDescent="0.3">
      <c r="A315" s="5">
        <f>data!Q408</f>
        <v>38726</v>
      </c>
      <c r="B315">
        <f>VLOOKUP(A315,data!$A$4:$G$1442,7,0)</f>
        <v>23.02</v>
      </c>
      <c r="C315">
        <f>VLOOKUP(A315,data!$I$4:$O$1521,7,0)</f>
        <v>83.24</v>
      </c>
      <c r="D315">
        <f>VLOOKUP(A315,data!$Q$4:$W$1083,7,0)</f>
        <v>109.65</v>
      </c>
      <c r="F315" s="5">
        <f t="shared" si="22"/>
        <v>38726</v>
      </c>
      <c r="G315">
        <f t="shared" si="19"/>
        <v>1.0092145677928935E-2</v>
      </c>
      <c r="H315">
        <f t="shared" si="20"/>
        <v>0.12168171405470964</v>
      </c>
      <c r="I315">
        <f t="shared" si="21"/>
        <v>1.8273184102330091E-3</v>
      </c>
    </row>
    <row r="316" spans="1:9" x14ac:dyDescent="0.3">
      <c r="A316" s="5">
        <f>data!Q409</f>
        <v>38720</v>
      </c>
      <c r="B316">
        <f>VLOOKUP(A316,data!$A$4:$G$1442,7,0)</f>
        <v>22.79</v>
      </c>
      <c r="C316">
        <f>VLOOKUP(A316,data!$I$4:$O$1521,7,0)</f>
        <v>74.209999999999994</v>
      </c>
      <c r="D316">
        <f>VLOOKUP(A316,data!$Q$4:$W$1083,7,0)</f>
        <v>109.45</v>
      </c>
      <c r="F316" s="5">
        <f t="shared" si="22"/>
        <v>38720</v>
      </c>
      <c r="G316">
        <f t="shared" si="19"/>
        <v>2.9358626919602466E-2</v>
      </c>
      <c r="H316">
        <f t="shared" si="20"/>
        <v>6.1355835240274485E-2</v>
      </c>
      <c r="I316">
        <f t="shared" si="21"/>
        <v>3.1573986804901116E-2</v>
      </c>
    </row>
    <row r="317" spans="1:9" x14ac:dyDescent="0.3">
      <c r="A317" s="5">
        <f>data!Q410</f>
        <v>38713</v>
      </c>
      <c r="B317">
        <f>VLOOKUP(A317,data!$A$4:$G$1442,7,0)</f>
        <v>22.14</v>
      </c>
      <c r="C317">
        <f>VLOOKUP(A317,data!$I$4:$O$1521,7,0)</f>
        <v>69.92</v>
      </c>
      <c r="D317">
        <f>VLOOKUP(A317,data!$Q$4:$W$1083,7,0)</f>
        <v>106.1</v>
      </c>
      <c r="F317" s="5">
        <f t="shared" si="22"/>
        <v>38713</v>
      </c>
      <c r="G317">
        <f t="shared" si="19"/>
        <v>-1.8617021276595664E-2</v>
      </c>
      <c r="H317">
        <f t="shared" si="20"/>
        <v>-1.9904681805438768E-2</v>
      </c>
      <c r="I317">
        <f t="shared" si="21"/>
        <v>-1.7774486206258117E-2</v>
      </c>
    </row>
    <row r="318" spans="1:9" x14ac:dyDescent="0.3">
      <c r="A318" s="5">
        <f>data!Q411</f>
        <v>38705</v>
      </c>
      <c r="B318">
        <f>VLOOKUP(A318,data!$A$4:$G$1442,7,0)</f>
        <v>22.56</v>
      </c>
      <c r="C318">
        <f>VLOOKUP(A318,data!$I$4:$O$1521,7,0)</f>
        <v>71.34</v>
      </c>
      <c r="D318">
        <f>VLOOKUP(A318,data!$Q$4:$W$1083,7,0)</f>
        <v>108.02</v>
      </c>
      <c r="F318" s="5">
        <f t="shared" si="22"/>
        <v>38705</v>
      </c>
      <c r="G318">
        <f t="shared" si="19"/>
        <v>-9.6575943810361022E-3</v>
      </c>
      <c r="H318">
        <f t="shared" si="20"/>
        <v>3.152111046847899E-2</v>
      </c>
      <c r="I318">
        <f t="shared" si="21"/>
        <v>3.157503714710152E-3</v>
      </c>
    </row>
    <row r="319" spans="1:9" x14ac:dyDescent="0.3">
      <c r="A319" s="5">
        <f>data!Q412</f>
        <v>38698</v>
      </c>
      <c r="B319">
        <f>VLOOKUP(A319,data!$A$4:$G$1442,7,0)</f>
        <v>22.78</v>
      </c>
      <c r="C319">
        <f>VLOOKUP(A319,data!$I$4:$O$1521,7,0)</f>
        <v>69.16</v>
      </c>
      <c r="D319">
        <f>VLOOKUP(A319,data!$Q$4:$W$1083,7,0)</f>
        <v>107.68</v>
      </c>
      <c r="F319" s="5">
        <f t="shared" si="22"/>
        <v>38698</v>
      </c>
      <c r="G319">
        <f t="shared" si="19"/>
        <v>-2.8985507246376798E-2</v>
      </c>
      <c r="H319">
        <f t="shared" si="20"/>
        <v>-4.3297828192004555E-2</v>
      </c>
      <c r="I319">
        <f t="shared" si="21"/>
        <v>5.6032872618603713E-3</v>
      </c>
    </row>
    <row r="320" spans="1:9" x14ac:dyDescent="0.3">
      <c r="A320" s="5">
        <f>data!Q413</f>
        <v>38691</v>
      </c>
      <c r="B320">
        <f>VLOOKUP(A320,data!$A$4:$G$1442,7,0)</f>
        <v>23.46</v>
      </c>
      <c r="C320">
        <f>VLOOKUP(A320,data!$I$4:$O$1521,7,0)</f>
        <v>72.290000000000006</v>
      </c>
      <c r="D320">
        <f>VLOOKUP(A320,data!$Q$4:$W$1083,7,0)</f>
        <v>107.08</v>
      </c>
      <c r="F320" s="5">
        <f t="shared" si="22"/>
        <v>38691</v>
      </c>
      <c r="G320">
        <f t="shared" si="19"/>
        <v>-1.09612141652613E-2</v>
      </c>
      <c r="H320">
        <f t="shared" si="20"/>
        <v>2.3357870894677318E-2</v>
      </c>
      <c r="I320">
        <f t="shared" si="21"/>
        <v>-4.1848786385195094E-3</v>
      </c>
    </row>
    <row r="321" spans="1:9" x14ac:dyDescent="0.3">
      <c r="A321" s="5">
        <f>data!Q414</f>
        <v>38684</v>
      </c>
      <c r="B321">
        <f>VLOOKUP(A321,data!$A$4:$G$1442,7,0)</f>
        <v>23.72</v>
      </c>
      <c r="C321">
        <f>VLOOKUP(A321,data!$I$4:$O$1521,7,0)</f>
        <v>70.64</v>
      </c>
      <c r="D321">
        <f>VLOOKUP(A321,data!$Q$4:$W$1083,7,0)</f>
        <v>107.53</v>
      </c>
      <c r="F321" s="5">
        <f t="shared" si="22"/>
        <v>38684</v>
      </c>
      <c r="G321">
        <f t="shared" si="19"/>
        <v>8.9323692045936744E-3</v>
      </c>
      <c r="H321">
        <f t="shared" si="20"/>
        <v>4.74495848161329E-2</v>
      </c>
      <c r="I321">
        <f t="shared" si="21"/>
        <v>-2.1343726800297324E-3</v>
      </c>
    </row>
    <row r="322" spans="1:9" x14ac:dyDescent="0.3">
      <c r="A322" s="5">
        <f>data!Q415</f>
        <v>38677</v>
      </c>
      <c r="B322">
        <f>VLOOKUP(A322,data!$A$4:$G$1442,7,0)</f>
        <v>23.51</v>
      </c>
      <c r="C322">
        <f>VLOOKUP(A322,data!$I$4:$O$1521,7,0)</f>
        <v>67.44</v>
      </c>
      <c r="D322">
        <f>VLOOKUP(A322,data!$Q$4:$W$1083,7,0)</f>
        <v>107.76</v>
      </c>
      <c r="F322" s="5">
        <f t="shared" si="22"/>
        <v>38677</v>
      </c>
      <c r="G322">
        <f t="shared" si="19"/>
        <v>-1.0938157341186286E-2</v>
      </c>
      <c r="H322">
        <f t="shared" si="20"/>
        <v>7.4056378404204468E-2</v>
      </c>
      <c r="I322">
        <f t="shared" si="21"/>
        <v>1.5932874516828625E-2</v>
      </c>
    </row>
    <row r="323" spans="1:9" x14ac:dyDescent="0.3">
      <c r="A323" s="5">
        <f>data!Q416</f>
        <v>38670</v>
      </c>
      <c r="B323">
        <f>VLOOKUP(A323,data!$A$4:$G$1442,7,0)</f>
        <v>23.77</v>
      </c>
      <c r="C323">
        <f>VLOOKUP(A323,data!$I$4:$O$1521,7,0)</f>
        <v>62.79</v>
      </c>
      <c r="D323">
        <f>VLOOKUP(A323,data!$Q$4:$W$1083,7,0)</f>
        <v>106.07</v>
      </c>
      <c r="F323" s="5">
        <f t="shared" si="22"/>
        <v>38670</v>
      </c>
      <c r="G323">
        <f t="shared" si="19"/>
        <v>3.2132001736864889E-2</v>
      </c>
      <c r="H323">
        <f t="shared" si="20"/>
        <v>4.9122807017543818E-2</v>
      </c>
      <c r="I323">
        <f t="shared" si="21"/>
        <v>1.1057096558955263E-2</v>
      </c>
    </row>
    <row r="324" spans="1:9" x14ac:dyDescent="0.3">
      <c r="A324" s="5">
        <f>data!Q417</f>
        <v>38663</v>
      </c>
      <c r="B324">
        <f>VLOOKUP(A324,data!$A$4:$G$1442,7,0)</f>
        <v>23.03</v>
      </c>
      <c r="C324">
        <f>VLOOKUP(A324,data!$I$4:$O$1521,7,0)</f>
        <v>59.85</v>
      </c>
      <c r="D324">
        <f>VLOOKUP(A324,data!$Q$4:$W$1083,7,0)</f>
        <v>104.91</v>
      </c>
      <c r="F324" s="5">
        <f t="shared" si="22"/>
        <v>38663</v>
      </c>
      <c r="G324">
        <f t="shared" si="19"/>
        <v>2.310084406930251E-2</v>
      </c>
      <c r="H324">
        <f t="shared" si="20"/>
        <v>6.3897763578275191E-3</v>
      </c>
      <c r="I324">
        <f t="shared" si="21"/>
        <v>1.3525263259588362E-2</v>
      </c>
    </row>
    <row r="325" spans="1:9" x14ac:dyDescent="0.3">
      <c r="A325" s="5">
        <f>data!Q418</f>
        <v>38656</v>
      </c>
      <c r="B325">
        <f>VLOOKUP(A325,data!$A$4:$G$1442,7,0)</f>
        <v>22.51</v>
      </c>
      <c r="C325">
        <f>VLOOKUP(A325,data!$I$4:$O$1521,7,0)</f>
        <v>59.47</v>
      </c>
      <c r="D325">
        <f>VLOOKUP(A325,data!$Q$4:$W$1083,7,0)</f>
        <v>103.51</v>
      </c>
      <c r="F325" s="5">
        <f t="shared" si="22"/>
        <v>38656</v>
      </c>
      <c r="G325">
        <f t="shared" ref="G325:G388" si="23">(B325-B326)/B326</f>
        <v>4.4063079777365628E-2</v>
      </c>
      <c r="H325">
        <f t="shared" ref="H325:H388" si="24">(C325-C326)/C326</f>
        <v>0.12271096847272041</v>
      </c>
      <c r="I325">
        <f t="shared" ref="I325:I388" si="25">(D325-D326)/D326</f>
        <v>1.9300837026095599E-2</v>
      </c>
    </row>
    <row r="326" spans="1:9" x14ac:dyDescent="0.3">
      <c r="A326" s="5">
        <f>data!Q419</f>
        <v>38649</v>
      </c>
      <c r="B326">
        <f>VLOOKUP(A326,data!$A$4:$G$1442,7,0)</f>
        <v>21.56</v>
      </c>
      <c r="C326">
        <f>VLOOKUP(A326,data!$I$4:$O$1521,7,0)</f>
        <v>52.97</v>
      </c>
      <c r="D326">
        <f>VLOOKUP(A326,data!$Q$4:$W$1083,7,0)</f>
        <v>101.55</v>
      </c>
      <c r="F326" s="5">
        <f t="shared" si="22"/>
        <v>38649</v>
      </c>
      <c r="G326">
        <f t="shared" si="23"/>
        <v>3.0592734225621268E-2</v>
      </c>
      <c r="H326">
        <f t="shared" si="24"/>
        <v>-2.1429891003140654E-2</v>
      </c>
      <c r="I326">
        <f t="shared" si="25"/>
        <v>1.4181563966843122E-2</v>
      </c>
    </row>
    <row r="327" spans="1:9" x14ac:dyDescent="0.3">
      <c r="A327" s="5">
        <f>data!Q420</f>
        <v>38642</v>
      </c>
      <c r="B327">
        <f>VLOOKUP(A327,data!$A$4:$G$1442,7,0)</f>
        <v>20.92</v>
      </c>
      <c r="C327">
        <f>VLOOKUP(A327,data!$I$4:$O$1521,7,0)</f>
        <v>54.13</v>
      </c>
      <c r="D327">
        <f>VLOOKUP(A327,data!$Q$4:$W$1083,7,0)</f>
        <v>100.13</v>
      </c>
      <c r="F327" s="5">
        <f t="shared" si="22"/>
        <v>38642</v>
      </c>
      <c r="G327">
        <f t="shared" si="23"/>
        <v>4.3206913106098614E-3</v>
      </c>
      <c r="H327">
        <f t="shared" si="24"/>
        <v>3.0654988575780643E-2</v>
      </c>
      <c r="I327">
        <f t="shared" si="25"/>
        <v>-4.5730191867979714E-3</v>
      </c>
    </row>
    <row r="328" spans="1:9" x14ac:dyDescent="0.3">
      <c r="A328" s="5">
        <f>data!Q421</f>
        <v>38635</v>
      </c>
      <c r="B328">
        <f>VLOOKUP(A328,data!$A$4:$G$1442,7,0)</f>
        <v>20.83</v>
      </c>
      <c r="C328">
        <f>VLOOKUP(A328,data!$I$4:$O$1521,7,0)</f>
        <v>52.52</v>
      </c>
      <c r="D328">
        <f>VLOOKUP(A328,data!$Q$4:$W$1083,7,0)</f>
        <v>100.59</v>
      </c>
      <c r="F328" s="5">
        <f t="shared" si="22"/>
        <v>38635</v>
      </c>
      <c r="G328">
        <f t="shared" si="23"/>
        <v>3.3718689788052375E-3</v>
      </c>
      <c r="H328">
        <f t="shared" si="24"/>
        <v>5.2715975145319754E-2</v>
      </c>
      <c r="I328">
        <f t="shared" si="25"/>
        <v>-7.8903244895946068E-3</v>
      </c>
    </row>
    <row r="329" spans="1:9" x14ac:dyDescent="0.3">
      <c r="A329" s="5">
        <f>data!Q422</f>
        <v>38628</v>
      </c>
      <c r="B329">
        <f>VLOOKUP(A329,data!$A$4:$G$1442,7,0)</f>
        <v>20.76</v>
      </c>
      <c r="C329">
        <f>VLOOKUP(A329,data!$I$4:$O$1521,7,0)</f>
        <v>49.89</v>
      </c>
      <c r="D329">
        <f>VLOOKUP(A329,data!$Q$4:$W$1083,7,0)</f>
        <v>101.39</v>
      </c>
      <c r="F329" s="5">
        <f t="shared" si="22"/>
        <v>38628</v>
      </c>
      <c r="G329">
        <f t="shared" si="23"/>
        <v>-4.419889502762419E-2</v>
      </c>
      <c r="H329">
        <f t="shared" si="24"/>
        <v>-4.3153049482163405E-2</v>
      </c>
      <c r="I329">
        <f t="shared" si="25"/>
        <v>-2.7900287631831226E-2</v>
      </c>
    </row>
    <row r="330" spans="1:9" x14ac:dyDescent="0.3">
      <c r="A330" s="5">
        <f>data!Q423</f>
        <v>38621</v>
      </c>
      <c r="B330">
        <f>VLOOKUP(A330,data!$A$4:$G$1442,7,0)</f>
        <v>21.72</v>
      </c>
      <c r="C330">
        <f>VLOOKUP(A330,data!$I$4:$O$1521,7,0)</f>
        <v>52.14</v>
      </c>
      <c r="D330">
        <f>VLOOKUP(A330,data!$Q$4:$W$1083,7,0)</f>
        <v>104.3</v>
      </c>
      <c r="F330" s="5">
        <f t="shared" si="22"/>
        <v>38621</v>
      </c>
      <c r="G330">
        <f t="shared" si="23"/>
        <v>1.7806935332708482E-2</v>
      </c>
      <c r="H330">
        <f t="shared" si="24"/>
        <v>7.730962504831824E-3</v>
      </c>
      <c r="I330">
        <f t="shared" si="25"/>
        <v>1.3211579560909263E-2</v>
      </c>
    </row>
    <row r="331" spans="1:9" x14ac:dyDescent="0.3">
      <c r="A331" s="5">
        <f>data!Q424</f>
        <v>38614</v>
      </c>
      <c r="B331">
        <f>VLOOKUP(A331,data!$A$4:$G$1442,7,0)</f>
        <v>21.34</v>
      </c>
      <c r="C331">
        <f>VLOOKUP(A331,data!$I$4:$O$1521,7,0)</f>
        <v>51.74</v>
      </c>
      <c r="D331">
        <f>VLOOKUP(A331,data!$Q$4:$W$1083,7,0)</f>
        <v>102.94</v>
      </c>
      <c r="F331" s="5">
        <f t="shared" si="22"/>
        <v>38614</v>
      </c>
      <c r="G331">
        <f t="shared" si="23"/>
        <v>-3.0440708768741557E-2</v>
      </c>
      <c r="H331">
        <f t="shared" si="24"/>
        <v>3.8955823293172792E-2</v>
      </c>
      <c r="I331">
        <f t="shared" si="25"/>
        <v>-1.6716018721940968E-2</v>
      </c>
    </row>
    <row r="332" spans="1:9" x14ac:dyDescent="0.3">
      <c r="A332" s="5">
        <f>data!Q425</f>
        <v>38607</v>
      </c>
      <c r="B332">
        <f>VLOOKUP(A332,data!$A$4:$G$1442,7,0)</f>
        <v>22.01</v>
      </c>
      <c r="C332">
        <f>VLOOKUP(A332,data!$I$4:$O$1521,7,0)</f>
        <v>49.8</v>
      </c>
      <c r="D332">
        <f>VLOOKUP(A332,data!$Q$4:$W$1083,7,0)</f>
        <v>104.69</v>
      </c>
      <c r="F332" s="5">
        <f t="shared" si="22"/>
        <v>38607</v>
      </c>
      <c r="G332">
        <f t="shared" si="23"/>
        <v>-1.9162210338680912E-2</v>
      </c>
      <c r="H332">
        <f t="shared" si="24"/>
        <v>-2.0040080160320926E-3</v>
      </c>
      <c r="I332">
        <f t="shared" si="25"/>
        <v>-4.5640391746696206E-3</v>
      </c>
    </row>
    <row r="333" spans="1:9" x14ac:dyDescent="0.3">
      <c r="A333" s="5">
        <f>data!Q426</f>
        <v>38601</v>
      </c>
      <c r="B333">
        <f>VLOOKUP(A333,data!$A$4:$G$1442,7,0)</f>
        <v>22.44</v>
      </c>
      <c r="C333">
        <f>VLOOKUP(A333,data!$I$4:$O$1521,7,0)</f>
        <v>49.9</v>
      </c>
      <c r="D333">
        <f>VLOOKUP(A333,data!$Q$4:$W$1083,7,0)</f>
        <v>105.17</v>
      </c>
      <c r="F333" s="5">
        <f t="shared" si="22"/>
        <v>38601</v>
      </c>
      <c r="G333">
        <f t="shared" si="23"/>
        <v>-1.6220955721174813E-2</v>
      </c>
      <c r="H333">
        <f t="shared" si="24"/>
        <v>0.11012235817575074</v>
      </c>
      <c r="I333">
        <f t="shared" si="25"/>
        <v>1.9089147286821692E-2</v>
      </c>
    </row>
    <row r="334" spans="1:9" x14ac:dyDescent="0.3">
      <c r="A334" s="5">
        <f>data!Q427</f>
        <v>38593</v>
      </c>
      <c r="B334">
        <f>VLOOKUP(A334,data!$A$4:$G$1442,7,0)</f>
        <v>22.81</v>
      </c>
      <c r="C334">
        <f>VLOOKUP(A334,data!$I$4:$O$1521,7,0)</f>
        <v>44.95</v>
      </c>
      <c r="D334">
        <f>VLOOKUP(A334,data!$Q$4:$W$1083,7,0)</f>
        <v>103.2</v>
      </c>
      <c r="F334" s="5">
        <f t="shared" si="22"/>
        <v>38593</v>
      </c>
      <c r="G334">
        <f t="shared" si="23"/>
        <v>1.7566974088712845E-3</v>
      </c>
      <c r="H334">
        <f t="shared" si="24"/>
        <v>1.0566546762590064E-2</v>
      </c>
      <c r="I334">
        <f t="shared" si="25"/>
        <v>1.2459531050721043E-2</v>
      </c>
    </row>
    <row r="335" spans="1:9" x14ac:dyDescent="0.3">
      <c r="A335" s="5">
        <f>data!Q428</f>
        <v>38586</v>
      </c>
      <c r="B335">
        <f>VLOOKUP(A335,data!$A$4:$G$1442,7,0)</f>
        <v>22.77</v>
      </c>
      <c r="C335">
        <f>VLOOKUP(A335,data!$I$4:$O$1521,7,0)</f>
        <v>44.48</v>
      </c>
      <c r="D335">
        <f>VLOOKUP(A335,data!$Q$4:$W$1083,7,0)</f>
        <v>101.93</v>
      </c>
      <c r="F335" s="5">
        <f t="shared" si="22"/>
        <v>38586</v>
      </c>
      <c r="G335">
        <f t="shared" si="23"/>
        <v>9.3085106382979101E-3</v>
      </c>
      <c r="H335">
        <f t="shared" si="24"/>
        <v>-2.0192954902401483E-3</v>
      </c>
      <c r="I335">
        <f t="shared" si="25"/>
        <v>-1.3930540775853706E-2</v>
      </c>
    </row>
    <row r="336" spans="1:9" x14ac:dyDescent="0.3">
      <c r="A336" s="5">
        <f>data!Q429</f>
        <v>38579</v>
      </c>
      <c r="B336">
        <f>VLOOKUP(A336,data!$A$4:$G$1442,7,0)</f>
        <v>22.56</v>
      </c>
      <c r="C336">
        <f>VLOOKUP(A336,data!$I$4:$O$1521,7,0)</f>
        <v>44.57</v>
      </c>
      <c r="D336">
        <f>VLOOKUP(A336,data!$Q$4:$W$1083,7,0)</f>
        <v>103.37</v>
      </c>
      <c r="F336" s="5">
        <f t="shared" si="22"/>
        <v>38579</v>
      </c>
      <c r="G336">
        <f t="shared" si="23"/>
        <v>-9.2226613965744782E-3</v>
      </c>
      <c r="H336">
        <f t="shared" si="24"/>
        <v>-5.7996877091233108E-3</v>
      </c>
      <c r="I336">
        <f t="shared" si="25"/>
        <v>-4.81370944449793E-3</v>
      </c>
    </row>
    <row r="337" spans="1:9" x14ac:dyDescent="0.3">
      <c r="A337" s="5">
        <f>data!Q430</f>
        <v>38572</v>
      </c>
      <c r="B337">
        <f>VLOOKUP(A337,data!$A$4:$G$1442,7,0)</f>
        <v>22.77</v>
      </c>
      <c r="C337">
        <f>VLOOKUP(A337,data!$I$4:$O$1521,7,0)</f>
        <v>44.83</v>
      </c>
      <c r="D337">
        <f>VLOOKUP(A337,data!$Q$4:$W$1083,7,0)</f>
        <v>103.87</v>
      </c>
      <c r="F337" s="5">
        <f t="shared" si="22"/>
        <v>38572</v>
      </c>
      <c r="G337">
        <f t="shared" si="23"/>
        <v>-2.5673940949935876E-2</v>
      </c>
      <c r="H337">
        <f t="shared" si="24"/>
        <v>7.2231523558957095E-2</v>
      </c>
      <c r="I337">
        <f t="shared" si="25"/>
        <v>1.446201311222577E-3</v>
      </c>
    </row>
    <row r="338" spans="1:9" x14ac:dyDescent="0.3">
      <c r="A338" s="5">
        <f>data!Q431</f>
        <v>38565</v>
      </c>
      <c r="B338">
        <f>VLOOKUP(A338,data!$A$4:$G$1442,7,0)</f>
        <v>23.37</v>
      </c>
      <c r="C338">
        <f>VLOOKUP(A338,data!$I$4:$O$1521,7,0)</f>
        <v>41.81</v>
      </c>
      <c r="D338">
        <f>VLOOKUP(A338,data!$Q$4:$W$1083,7,0)</f>
        <v>103.72</v>
      </c>
      <c r="F338" s="5">
        <f t="shared" si="22"/>
        <v>38565</v>
      </c>
      <c r="G338">
        <f t="shared" si="23"/>
        <v>8.3951762523191212E-2</v>
      </c>
      <c r="H338">
        <f t="shared" si="24"/>
        <v>7.9556412729027345E-3</v>
      </c>
      <c r="I338">
        <f t="shared" si="25"/>
        <v>-6.8939103791650601E-3</v>
      </c>
    </row>
    <row r="339" spans="1:9" x14ac:dyDescent="0.3">
      <c r="A339" s="5">
        <f>data!Q432</f>
        <v>38558</v>
      </c>
      <c r="B339">
        <f>VLOOKUP(A339,data!$A$4:$G$1442,7,0)</f>
        <v>21.56</v>
      </c>
      <c r="C339">
        <f>VLOOKUP(A339,data!$I$4:$O$1521,7,0)</f>
        <v>41.48</v>
      </c>
      <c r="D339">
        <f>VLOOKUP(A339,data!$Q$4:$W$1083,7,0)</f>
        <v>104.44</v>
      </c>
      <c r="F339" s="5">
        <f t="shared" si="22"/>
        <v>38558</v>
      </c>
      <c r="G339">
        <f t="shared" si="23"/>
        <v>-2.7752081406106507E-3</v>
      </c>
      <c r="H339">
        <f t="shared" si="24"/>
        <v>-3.0614629586352006E-2</v>
      </c>
      <c r="I339">
        <f t="shared" si="25"/>
        <v>1.5343306482546661E-3</v>
      </c>
    </row>
    <row r="340" spans="1:9" x14ac:dyDescent="0.3">
      <c r="A340" s="5">
        <f>data!Q433</f>
        <v>38551</v>
      </c>
      <c r="B340">
        <f>VLOOKUP(A340,data!$A$4:$G$1442,7,0)</f>
        <v>21.62</v>
      </c>
      <c r="C340">
        <f>VLOOKUP(A340,data!$I$4:$O$1521,7,0)</f>
        <v>42.79</v>
      </c>
      <c r="D340">
        <f>VLOOKUP(A340,data!$Q$4:$W$1083,7,0)</f>
        <v>104.28</v>
      </c>
      <c r="F340" s="5">
        <f t="shared" si="22"/>
        <v>38551</v>
      </c>
      <c r="G340">
        <f t="shared" si="23"/>
        <v>-4.14555504375863E-3</v>
      </c>
      <c r="H340">
        <f t="shared" si="24"/>
        <v>5.8896312793862975E-2</v>
      </c>
      <c r="I340">
        <f t="shared" si="25"/>
        <v>5.7870370370369821E-3</v>
      </c>
    </row>
    <row r="341" spans="1:9" x14ac:dyDescent="0.3">
      <c r="A341" s="5">
        <f>data!Q434</f>
        <v>38544</v>
      </c>
      <c r="B341">
        <f>VLOOKUP(A341,data!$A$4:$G$1442,7,0)</f>
        <v>21.71</v>
      </c>
      <c r="C341">
        <f>VLOOKUP(A341,data!$I$4:$O$1521,7,0)</f>
        <v>40.409999999999997</v>
      </c>
      <c r="D341">
        <f>VLOOKUP(A341,data!$Q$4:$W$1083,7,0)</f>
        <v>103.68</v>
      </c>
      <c r="F341" s="5">
        <f t="shared" si="22"/>
        <v>38544</v>
      </c>
      <c r="G341">
        <f t="shared" si="23"/>
        <v>2.7935606060606053E-2</v>
      </c>
      <c r="H341">
        <f t="shared" si="24"/>
        <v>8.6290322580644993E-2</v>
      </c>
      <c r="I341">
        <f t="shared" si="25"/>
        <v>1.2500000000000011E-2</v>
      </c>
    </row>
    <row r="342" spans="1:9" x14ac:dyDescent="0.3">
      <c r="A342" s="5">
        <f>data!Q435</f>
        <v>38538</v>
      </c>
      <c r="B342">
        <f>VLOOKUP(A342,data!$A$4:$G$1442,7,0)</f>
        <v>21.12</v>
      </c>
      <c r="C342">
        <f>VLOOKUP(A342,data!$I$4:$O$1521,7,0)</f>
        <v>37.200000000000003</v>
      </c>
      <c r="D342">
        <f>VLOOKUP(A342,data!$Q$4:$W$1083,7,0)</f>
        <v>102.4</v>
      </c>
      <c r="F342" s="5">
        <f t="shared" si="22"/>
        <v>38538</v>
      </c>
      <c r="G342">
        <f t="shared" si="23"/>
        <v>1.5384615384615398E-2</v>
      </c>
      <c r="H342">
        <f t="shared" si="24"/>
        <v>4.7887323943662054E-2</v>
      </c>
      <c r="I342">
        <f t="shared" si="25"/>
        <v>1.4966795519873179E-2</v>
      </c>
    </row>
    <row r="343" spans="1:9" x14ac:dyDescent="0.3">
      <c r="A343" s="5">
        <f>data!Q436</f>
        <v>38530</v>
      </c>
      <c r="B343">
        <f>VLOOKUP(A343,data!$A$4:$G$1442,7,0)</f>
        <v>20.8</v>
      </c>
      <c r="C343">
        <f>VLOOKUP(A343,data!$I$4:$O$1521,7,0)</f>
        <v>35.5</v>
      </c>
      <c r="D343">
        <f>VLOOKUP(A343,data!$Q$4:$W$1083,7,0)</f>
        <v>100.89</v>
      </c>
      <c r="F343" s="5">
        <f t="shared" si="22"/>
        <v>38530</v>
      </c>
      <c r="G343">
        <f t="shared" si="23"/>
        <v>-1.3282732447817724E-2</v>
      </c>
      <c r="H343">
        <f t="shared" si="24"/>
        <v>-3.3224400871459663E-2</v>
      </c>
      <c r="I343">
        <f t="shared" si="25"/>
        <v>4.5803046898336523E-3</v>
      </c>
    </row>
    <row r="344" spans="1:9" x14ac:dyDescent="0.3">
      <c r="A344" s="5">
        <f>data!Q437</f>
        <v>38523</v>
      </c>
      <c r="B344">
        <f>VLOOKUP(A344,data!$A$4:$G$1442,7,0)</f>
        <v>21.08</v>
      </c>
      <c r="C344">
        <f>VLOOKUP(A344,data!$I$4:$O$1521,7,0)</f>
        <v>36.72</v>
      </c>
      <c r="D344">
        <f>VLOOKUP(A344,data!$Q$4:$W$1083,7,0)</f>
        <v>100.43</v>
      </c>
      <c r="F344" s="5">
        <f t="shared" si="22"/>
        <v>38523</v>
      </c>
      <c r="G344">
        <f t="shared" si="23"/>
        <v>0</v>
      </c>
      <c r="H344">
        <f t="shared" si="24"/>
        <v>-1.4492753623188383E-2</v>
      </c>
      <c r="I344">
        <f t="shared" si="25"/>
        <v>-1.962124170245989E-2</v>
      </c>
    </row>
    <row r="345" spans="1:9" x14ac:dyDescent="0.3">
      <c r="A345" s="5">
        <f>data!Q438</f>
        <v>38516</v>
      </c>
      <c r="B345">
        <f>VLOOKUP(A345,data!$A$4:$G$1442,7,0)</f>
        <v>21.08</v>
      </c>
      <c r="C345">
        <f>VLOOKUP(A345,data!$I$4:$O$1521,7,0)</f>
        <v>37.26</v>
      </c>
      <c r="D345">
        <f>VLOOKUP(A345,data!$Q$4:$W$1083,7,0)</f>
        <v>102.44</v>
      </c>
      <c r="F345" s="5">
        <f t="shared" si="22"/>
        <v>38516</v>
      </c>
      <c r="G345">
        <f t="shared" si="23"/>
        <v>-1.541335824381139E-2</v>
      </c>
      <c r="H345">
        <f t="shared" si="24"/>
        <v>6.9767441860465115E-2</v>
      </c>
      <c r="I345">
        <f t="shared" si="25"/>
        <v>1.3755566551212278E-2</v>
      </c>
    </row>
    <row r="346" spans="1:9" x14ac:dyDescent="0.3">
      <c r="A346" s="5">
        <f>data!Q439</f>
        <v>38509</v>
      </c>
      <c r="B346">
        <f>VLOOKUP(A346,data!$A$4:$G$1442,7,0)</f>
        <v>21.41</v>
      </c>
      <c r="C346">
        <f>VLOOKUP(A346,data!$I$4:$O$1521,7,0)</f>
        <v>34.83</v>
      </c>
      <c r="D346">
        <f>VLOOKUP(A346,data!$Q$4:$W$1083,7,0)</f>
        <v>101.05</v>
      </c>
      <c r="F346" s="5">
        <f t="shared" si="22"/>
        <v>38509</v>
      </c>
      <c r="G346">
        <f t="shared" si="23"/>
        <v>0</v>
      </c>
      <c r="H346">
        <f t="shared" si="24"/>
        <v>-6.3457918795375087E-2</v>
      </c>
      <c r="I346">
        <f t="shared" si="25"/>
        <v>3.960003960003172E-4</v>
      </c>
    </row>
    <row r="347" spans="1:9" x14ac:dyDescent="0.3">
      <c r="A347" s="5">
        <f>data!Q440</f>
        <v>38503</v>
      </c>
      <c r="B347">
        <f>VLOOKUP(A347,data!$A$4:$G$1442,7,0)</f>
        <v>21.41</v>
      </c>
      <c r="C347">
        <f>VLOOKUP(A347,data!$I$4:$O$1521,7,0)</f>
        <v>37.19</v>
      </c>
      <c r="D347">
        <f>VLOOKUP(A347,data!$Q$4:$W$1083,7,0)</f>
        <v>101.01</v>
      </c>
      <c r="F347" s="5">
        <f t="shared" si="22"/>
        <v>38503</v>
      </c>
      <c r="G347">
        <f t="shared" si="23"/>
        <v>-2.4601366742596772E-2</v>
      </c>
      <c r="H347">
        <f t="shared" si="24"/>
        <v>-5.7287705956907603E-2</v>
      </c>
      <c r="I347">
        <f t="shared" si="25"/>
        <v>-7.913740231476733E-4</v>
      </c>
    </row>
    <row r="348" spans="1:9" x14ac:dyDescent="0.3">
      <c r="A348" s="5">
        <f>data!Q441</f>
        <v>38495</v>
      </c>
      <c r="B348">
        <f>VLOOKUP(A348,data!$A$4:$G$1442,7,0)</f>
        <v>21.95</v>
      </c>
      <c r="C348">
        <f>VLOOKUP(A348,data!$I$4:$O$1521,7,0)</f>
        <v>39.450000000000003</v>
      </c>
      <c r="D348">
        <f>VLOOKUP(A348,data!$Q$4:$W$1083,7,0)</f>
        <v>101.09</v>
      </c>
      <c r="F348" s="5">
        <f t="shared" si="22"/>
        <v>38495</v>
      </c>
      <c r="G348">
        <f t="shared" si="23"/>
        <v>1.292108906322093E-2</v>
      </c>
      <c r="H348">
        <f t="shared" si="24"/>
        <v>8.0230010952902511E-2</v>
      </c>
      <c r="I348">
        <f t="shared" si="25"/>
        <v>9.4867185939684733E-3</v>
      </c>
    </row>
    <row r="349" spans="1:9" x14ac:dyDescent="0.3">
      <c r="A349" s="5">
        <f>data!Q442</f>
        <v>38488</v>
      </c>
      <c r="B349">
        <f>VLOOKUP(A349,data!$A$4:$G$1442,7,0)</f>
        <v>21.67</v>
      </c>
      <c r="C349">
        <f>VLOOKUP(A349,data!$I$4:$O$1521,7,0)</f>
        <v>36.520000000000003</v>
      </c>
      <c r="D349">
        <f>VLOOKUP(A349,data!$Q$4:$W$1083,7,0)</f>
        <v>100.14</v>
      </c>
      <c r="F349" s="5">
        <f t="shared" si="22"/>
        <v>38488</v>
      </c>
      <c r="G349">
        <f t="shared" si="23"/>
        <v>2.0725388601036329E-2</v>
      </c>
      <c r="H349">
        <f t="shared" si="24"/>
        <v>7.9834417504435332E-2</v>
      </c>
      <c r="I349">
        <f t="shared" si="25"/>
        <v>2.9399671052631571E-2</v>
      </c>
    </row>
    <row r="350" spans="1:9" x14ac:dyDescent="0.3">
      <c r="A350" s="5">
        <f>data!Q443</f>
        <v>38481</v>
      </c>
      <c r="B350">
        <f>VLOOKUP(A350,data!$A$4:$G$1442,7,0)</f>
        <v>21.23</v>
      </c>
      <c r="C350">
        <f>VLOOKUP(A350,data!$I$4:$O$1521,7,0)</f>
        <v>33.82</v>
      </c>
      <c r="D350">
        <f>VLOOKUP(A350,data!$Q$4:$W$1083,7,0)</f>
        <v>97.28</v>
      </c>
      <c r="F350" s="5">
        <f t="shared" si="22"/>
        <v>38481</v>
      </c>
      <c r="G350">
        <f t="shared" si="23"/>
        <v>3.3081285444234538E-3</v>
      </c>
      <c r="H350">
        <f t="shared" si="24"/>
        <v>-6.6261733848702334E-2</v>
      </c>
      <c r="I350">
        <f t="shared" si="25"/>
        <v>-1.1683429848623444E-2</v>
      </c>
    </row>
    <row r="351" spans="1:9" x14ac:dyDescent="0.3">
      <c r="A351" s="5">
        <f>data!Q444</f>
        <v>38474</v>
      </c>
      <c r="B351">
        <f>VLOOKUP(A351,data!$A$4:$G$1442,7,0)</f>
        <v>21.16</v>
      </c>
      <c r="C351">
        <f>VLOOKUP(A351,data!$I$4:$O$1521,7,0)</f>
        <v>36.22</v>
      </c>
      <c r="D351">
        <f>VLOOKUP(A351,data!$Q$4:$W$1083,7,0)</f>
        <v>98.43</v>
      </c>
      <c r="F351" s="5">
        <f t="shared" si="22"/>
        <v>38474</v>
      </c>
      <c r="G351">
        <f t="shared" si="23"/>
        <v>-3.2972209138012378E-3</v>
      </c>
      <c r="H351">
        <f t="shared" si="24"/>
        <v>3.2791559737667481E-2</v>
      </c>
      <c r="I351">
        <f t="shared" si="25"/>
        <v>1.1509608467783419E-2</v>
      </c>
    </row>
    <row r="352" spans="1:9" x14ac:dyDescent="0.3">
      <c r="A352" s="5">
        <f>data!Q445</f>
        <v>38467</v>
      </c>
      <c r="B352">
        <f>VLOOKUP(A352,data!$A$4:$G$1442,7,0)</f>
        <v>21.23</v>
      </c>
      <c r="C352">
        <f>VLOOKUP(A352,data!$I$4:$O$1521,7,0)</f>
        <v>35.07</v>
      </c>
      <c r="D352">
        <f>VLOOKUP(A352,data!$Q$4:$W$1083,7,0)</f>
        <v>97.31</v>
      </c>
      <c r="F352" s="5">
        <f t="shared" si="22"/>
        <v>38467</v>
      </c>
      <c r="G352">
        <f t="shared" si="23"/>
        <v>1.2881679389312957E-2</v>
      </c>
      <c r="H352">
        <f t="shared" si="24"/>
        <v>1.5638575152041676E-2</v>
      </c>
      <c r="I352">
        <f t="shared" si="25"/>
        <v>1.5438452037876255E-3</v>
      </c>
    </row>
    <row r="353" spans="1:9" x14ac:dyDescent="0.3">
      <c r="A353" s="5">
        <f>data!Q446</f>
        <v>38460</v>
      </c>
      <c r="B353">
        <f>VLOOKUP(A353,data!$A$4:$G$1442,7,0)</f>
        <v>20.96</v>
      </c>
      <c r="C353">
        <f>VLOOKUP(A353,data!$I$4:$O$1521,7,0)</f>
        <v>34.53</v>
      </c>
      <c r="D353">
        <f>VLOOKUP(A353,data!$Q$4:$W$1083,7,0)</f>
        <v>97.16</v>
      </c>
      <c r="F353" s="5">
        <f t="shared" si="22"/>
        <v>38460</v>
      </c>
      <c r="G353">
        <f t="shared" si="23"/>
        <v>2.0944958597174851E-2</v>
      </c>
      <c r="H353">
        <f t="shared" si="24"/>
        <v>4.3630017452006564E-3</v>
      </c>
      <c r="I353">
        <f t="shared" si="25"/>
        <v>1.2505210504376854E-2</v>
      </c>
    </row>
    <row r="354" spans="1:9" x14ac:dyDescent="0.3">
      <c r="A354" s="5">
        <f>data!Q447</f>
        <v>38453</v>
      </c>
      <c r="B354">
        <f>VLOOKUP(A354,data!$A$4:$G$1442,7,0)</f>
        <v>20.53</v>
      </c>
      <c r="C354">
        <f>VLOOKUP(A354,data!$I$4:$O$1521,7,0)</f>
        <v>34.380000000000003</v>
      </c>
      <c r="D354">
        <f>VLOOKUP(A354,data!$Q$4:$W$1083,7,0)</f>
        <v>95.96</v>
      </c>
      <c r="F354" s="5">
        <f t="shared" si="22"/>
        <v>38453</v>
      </c>
      <c r="G354">
        <f t="shared" si="23"/>
        <v>-1.9111323459149478E-2</v>
      </c>
      <c r="H354">
        <f t="shared" si="24"/>
        <v>-0.19181946403385042</v>
      </c>
      <c r="I354">
        <f t="shared" si="25"/>
        <v>-3.2661290322580736E-2</v>
      </c>
    </row>
    <row r="355" spans="1:9" x14ac:dyDescent="0.3">
      <c r="A355" s="5">
        <f>data!Q448</f>
        <v>38446</v>
      </c>
      <c r="B355">
        <f>VLOOKUP(A355,data!$A$4:$G$1442,7,0)</f>
        <v>20.93</v>
      </c>
      <c r="C355">
        <f>VLOOKUP(A355,data!$I$4:$O$1521,7,0)</f>
        <v>42.54</v>
      </c>
      <c r="D355">
        <f>VLOOKUP(A355,data!$Q$4:$W$1083,7,0)</f>
        <v>99.2</v>
      </c>
      <c r="F355" s="5">
        <f t="shared" si="22"/>
        <v>38446</v>
      </c>
      <c r="G355">
        <f t="shared" si="23"/>
        <v>3.4090909090909158E-2</v>
      </c>
      <c r="H355">
        <f t="shared" si="24"/>
        <v>6.9650490319336081E-2</v>
      </c>
      <c r="I355">
        <f t="shared" si="25"/>
        <v>4.862236628849311E-3</v>
      </c>
    </row>
    <row r="356" spans="1:9" x14ac:dyDescent="0.3">
      <c r="A356" s="5">
        <f>data!Q449</f>
        <v>38439</v>
      </c>
      <c r="B356">
        <f>VLOOKUP(A356,data!$A$4:$G$1442,7,0)</f>
        <v>20.239999999999998</v>
      </c>
      <c r="C356">
        <f>VLOOKUP(A356,data!$I$4:$O$1521,7,0)</f>
        <v>39.770000000000003</v>
      </c>
      <c r="D356">
        <f>VLOOKUP(A356,data!$Q$4:$W$1083,7,0)</f>
        <v>98.72</v>
      </c>
      <c r="F356" s="5">
        <f t="shared" si="22"/>
        <v>38439</v>
      </c>
      <c r="G356">
        <f t="shared" si="23"/>
        <v>-6.381934216985889E-3</v>
      </c>
      <c r="H356">
        <f t="shared" si="24"/>
        <v>-3.7744979433825196E-2</v>
      </c>
      <c r="I356">
        <f t="shared" si="25"/>
        <v>2.4370430544272429E-3</v>
      </c>
    </row>
    <row r="357" spans="1:9" x14ac:dyDescent="0.3">
      <c r="A357" s="5">
        <f>data!Q450</f>
        <v>38432</v>
      </c>
      <c r="B357">
        <f>VLOOKUP(A357,data!$A$4:$G$1442,7,0)</f>
        <v>20.37</v>
      </c>
      <c r="C357">
        <f>VLOOKUP(A357,data!$I$4:$O$1521,7,0)</f>
        <v>41.33</v>
      </c>
      <c r="D357">
        <f>VLOOKUP(A357,data!$Q$4:$W$1083,7,0)</f>
        <v>98.48</v>
      </c>
      <c r="F357" s="5">
        <f t="shared" si="22"/>
        <v>38432</v>
      </c>
      <c r="G357">
        <f t="shared" si="23"/>
        <v>-1.4705882352939992E-3</v>
      </c>
      <c r="H357">
        <f t="shared" si="24"/>
        <v>-1.0770703685974218E-2</v>
      </c>
      <c r="I357">
        <f t="shared" si="25"/>
        <v>-1.1741093828399414E-2</v>
      </c>
    </row>
    <row r="358" spans="1:9" x14ac:dyDescent="0.3">
      <c r="A358" s="5">
        <f>data!Q451</f>
        <v>38425</v>
      </c>
      <c r="B358">
        <f>VLOOKUP(A358,data!$A$4:$G$1442,7,0)</f>
        <v>20.399999999999999</v>
      </c>
      <c r="C358">
        <f>VLOOKUP(A358,data!$I$4:$O$1521,7,0)</f>
        <v>41.78</v>
      </c>
      <c r="D358">
        <f>VLOOKUP(A358,data!$Q$4:$W$1083,7,0)</f>
        <v>99.65</v>
      </c>
      <c r="F358" s="5">
        <f t="shared" si="22"/>
        <v>38425</v>
      </c>
      <c r="G358">
        <f t="shared" si="23"/>
        <v>-3.0878859857482285E-2</v>
      </c>
      <c r="H358">
        <f t="shared" si="24"/>
        <v>6.6905005107252419E-2</v>
      </c>
      <c r="I358">
        <f t="shared" si="25"/>
        <v>-1.1506794960817345E-2</v>
      </c>
    </row>
    <row r="359" spans="1:9" x14ac:dyDescent="0.3">
      <c r="A359" s="5">
        <f>data!Q452</f>
        <v>38418</v>
      </c>
      <c r="B359">
        <f>VLOOKUP(A359,data!$A$4:$G$1442,7,0)</f>
        <v>21.05</v>
      </c>
      <c r="C359">
        <f>VLOOKUP(A359,data!$I$4:$O$1521,7,0)</f>
        <v>39.159999999999997</v>
      </c>
      <c r="D359">
        <f>VLOOKUP(A359,data!$Q$4:$W$1083,7,0)</f>
        <v>100.81</v>
      </c>
      <c r="F359" s="5">
        <f t="shared" si="22"/>
        <v>38418</v>
      </c>
      <c r="G359">
        <f t="shared" si="23"/>
        <v>-3.3143939393939525E-3</v>
      </c>
      <c r="H359">
        <f t="shared" si="24"/>
        <v>-5.9332212346865379E-2</v>
      </c>
      <c r="I359">
        <f t="shared" si="25"/>
        <v>-1.907171353507827E-2</v>
      </c>
    </row>
    <row r="360" spans="1:9" x14ac:dyDescent="0.3">
      <c r="A360" s="5">
        <f>data!Q453</f>
        <v>38411</v>
      </c>
      <c r="B360">
        <f>VLOOKUP(A360,data!$A$4:$G$1442,7,0)</f>
        <v>21.12</v>
      </c>
      <c r="C360">
        <f>VLOOKUP(A360,data!$I$4:$O$1521,7,0)</f>
        <v>41.63</v>
      </c>
      <c r="D360">
        <f>VLOOKUP(A360,data!$Q$4:$W$1083,7,0)</f>
        <v>102.77</v>
      </c>
      <c r="F360" s="5">
        <f t="shared" ref="F360:F409" si="26">A360</f>
        <v>38411</v>
      </c>
      <c r="G360">
        <f t="shared" si="23"/>
        <v>-3.3034450212364457E-3</v>
      </c>
      <c r="H360">
        <f t="shared" si="24"/>
        <v>-3.7901548416917043E-2</v>
      </c>
      <c r="I360">
        <f t="shared" si="25"/>
        <v>1.0719905586152529E-2</v>
      </c>
    </row>
    <row r="361" spans="1:9" x14ac:dyDescent="0.3">
      <c r="A361" s="5">
        <f>data!Q454</f>
        <v>38405</v>
      </c>
      <c r="B361">
        <f>VLOOKUP(A361,data!$A$4:$G$1442,7,0)</f>
        <v>21.19</v>
      </c>
      <c r="C361">
        <f>VLOOKUP(A361,data!$I$4:$O$1521,7,0)</f>
        <v>43.27</v>
      </c>
      <c r="D361">
        <f>VLOOKUP(A361,data!$Q$4:$W$1083,7,0)</f>
        <v>101.68</v>
      </c>
      <c r="F361" s="5">
        <f t="shared" si="26"/>
        <v>38405</v>
      </c>
      <c r="G361">
        <f t="shared" si="23"/>
        <v>-8.8868101028998E-3</v>
      </c>
      <c r="H361">
        <f t="shared" si="24"/>
        <v>2.5112532575219195E-2</v>
      </c>
      <c r="I361">
        <f t="shared" si="25"/>
        <v>8.6300962206130802E-3</v>
      </c>
    </row>
    <row r="362" spans="1:9" x14ac:dyDescent="0.3">
      <c r="A362" s="5">
        <f>data!Q455</f>
        <v>38397</v>
      </c>
      <c r="B362">
        <f>VLOOKUP(A362,data!$A$4:$G$1442,7,0)</f>
        <v>21.38</v>
      </c>
      <c r="C362">
        <f>VLOOKUP(A362,data!$I$4:$O$1521,7,0)</f>
        <v>42.21</v>
      </c>
      <c r="D362">
        <f>VLOOKUP(A362,data!$Q$4:$W$1083,7,0)</f>
        <v>100.81</v>
      </c>
      <c r="F362" s="5">
        <f t="shared" si="26"/>
        <v>38397</v>
      </c>
      <c r="G362">
        <f t="shared" si="23"/>
        <v>-1.6106764841233384E-2</v>
      </c>
      <c r="H362">
        <f t="shared" si="24"/>
        <v>6.8878197011901718E-2</v>
      </c>
      <c r="I362">
        <f t="shared" si="25"/>
        <v>-3.1642440423216966E-3</v>
      </c>
    </row>
    <row r="363" spans="1:9" x14ac:dyDescent="0.3">
      <c r="A363" s="5">
        <f>data!Q456</f>
        <v>38390</v>
      </c>
      <c r="B363">
        <f>VLOOKUP(A363,data!$A$4:$G$1442,7,0)</f>
        <v>21.73</v>
      </c>
      <c r="C363">
        <f>VLOOKUP(A363,data!$I$4:$O$1521,7,0)</f>
        <v>39.49</v>
      </c>
      <c r="D363">
        <f>VLOOKUP(A363,data!$Q$4:$W$1083,7,0)</f>
        <v>101.13</v>
      </c>
      <c r="F363" s="5">
        <f t="shared" si="26"/>
        <v>38390</v>
      </c>
      <c r="G363">
        <f t="shared" si="23"/>
        <v>-1.3169845594913677E-2</v>
      </c>
      <c r="H363">
        <f t="shared" si="24"/>
        <v>2.9994783515910235E-2</v>
      </c>
      <c r="I363">
        <f t="shared" si="25"/>
        <v>4.4696066746125205E-3</v>
      </c>
    </row>
    <row r="364" spans="1:9" x14ac:dyDescent="0.3">
      <c r="A364" s="5">
        <f>data!Q457</f>
        <v>38383</v>
      </c>
      <c r="B364">
        <f>VLOOKUP(A364,data!$A$4:$G$1442,7,0)</f>
        <v>22.02</v>
      </c>
      <c r="C364">
        <f>VLOOKUP(A364,data!$I$4:$O$1521,7,0)</f>
        <v>38.340000000000003</v>
      </c>
      <c r="D364">
        <f>VLOOKUP(A364,data!$Q$4:$W$1083,7,0)</f>
        <v>100.68</v>
      </c>
      <c r="F364" s="5">
        <f t="shared" si="26"/>
        <v>38383</v>
      </c>
      <c r="G364">
        <f t="shared" si="23"/>
        <v>5.4794520547945666E-3</v>
      </c>
      <c r="H364">
        <f t="shared" si="24"/>
        <v>6.5888240200166939E-2</v>
      </c>
      <c r="I364">
        <f t="shared" si="25"/>
        <v>2.3899115224244975E-2</v>
      </c>
    </row>
    <row r="365" spans="1:9" x14ac:dyDescent="0.3">
      <c r="A365" s="5">
        <f>data!Q458</f>
        <v>38376</v>
      </c>
      <c r="B365">
        <f>VLOOKUP(A365,data!$A$4:$G$1442,7,0)</f>
        <v>21.9</v>
      </c>
      <c r="C365">
        <f>VLOOKUP(A365,data!$I$4:$O$1521,7,0)</f>
        <v>35.97</v>
      </c>
      <c r="D365">
        <f>VLOOKUP(A365,data!$Q$4:$W$1083,7,0)</f>
        <v>98.33</v>
      </c>
      <c r="F365" s="5">
        <f t="shared" si="26"/>
        <v>38376</v>
      </c>
      <c r="G365">
        <f t="shared" si="23"/>
        <v>2.0503261882572121E-2</v>
      </c>
      <c r="H365">
        <f t="shared" si="24"/>
        <v>4.929988331388558E-2</v>
      </c>
      <c r="I365">
        <f t="shared" si="25"/>
        <v>5.5220370180999283E-3</v>
      </c>
    </row>
    <row r="366" spans="1:9" x14ac:dyDescent="0.3">
      <c r="A366" s="5">
        <f>data!Q459</f>
        <v>38370</v>
      </c>
      <c r="B366">
        <f>VLOOKUP(A366,data!$A$4:$G$1442,7,0)</f>
        <v>21.46</v>
      </c>
      <c r="C366">
        <f>VLOOKUP(A366,data!$I$4:$O$1521,7,0)</f>
        <v>34.28</v>
      </c>
      <c r="D366">
        <f>VLOOKUP(A366,data!$Q$4:$W$1083,7,0)</f>
        <v>97.79</v>
      </c>
      <c r="F366" s="5">
        <f t="shared" si="26"/>
        <v>38370</v>
      </c>
      <c r="G366">
        <f t="shared" si="23"/>
        <v>-1.7848970251716272E-2</v>
      </c>
      <c r="H366">
        <f t="shared" si="24"/>
        <v>4.1007615700058746E-3</v>
      </c>
      <c r="I366">
        <f t="shared" si="25"/>
        <v>-1.2321987678012309E-2</v>
      </c>
    </row>
    <row r="367" spans="1:9" x14ac:dyDescent="0.3">
      <c r="A367" s="5">
        <f>data!Q460</f>
        <v>38362</v>
      </c>
      <c r="B367">
        <f>VLOOKUP(A367,data!$A$4:$G$1442,7,0)</f>
        <v>21.85</v>
      </c>
      <c r="C367">
        <f>VLOOKUP(A367,data!$I$4:$O$1521,7,0)</f>
        <v>34.14</v>
      </c>
      <c r="D367">
        <f>VLOOKUP(A367,data!$Q$4:$W$1083,7,0)</f>
        <v>99.01</v>
      </c>
      <c r="F367" s="5">
        <f t="shared" si="26"/>
        <v>38362</v>
      </c>
      <c r="G367">
        <f t="shared" si="23"/>
        <v>-2.0618556701030809E-2</v>
      </c>
      <c r="H367">
        <f t="shared" si="24"/>
        <v>1.3959013959013925E-2</v>
      </c>
      <c r="I367">
        <f t="shared" si="25"/>
        <v>-1.7140552530752339E-3</v>
      </c>
    </row>
    <row r="368" spans="1:9" x14ac:dyDescent="0.3">
      <c r="A368" s="5">
        <f>data!Q461</f>
        <v>38355</v>
      </c>
      <c r="B368">
        <f>VLOOKUP(A368,data!$A$4:$G$1442,7,0)</f>
        <v>22.31</v>
      </c>
      <c r="C368">
        <f>VLOOKUP(A368,data!$I$4:$O$1521,7,0)</f>
        <v>33.67</v>
      </c>
      <c r="D368">
        <f>VLOOKUP(A368,data!$Q$4:$W$1083,7,0)</f>
        <v>99.18</v>
      </c>
      <c r="F368" s="5">
        <f t="shared" si="26"/>
        <v>38355</v>
      </c>
      <c r="G368">
        <f t="shared" si="23"/>
        <v>-1.7897091722596284E-3</v>
      </c>
      <c r="H368">
        <f t="shared" si="24"/>
        <v>7.5031928480204388E-2</v>
      </c>
      <c r="I368">
        <f t="shared" si="25"/>
        <v>-2.0057306590257753E-2</v>
      </c>
    </row>
    <row r="369" spans="1:9" x14ac:dyDescent="0.3">
      <c r="A369" s="5">
        <f>data!Q462</f>
        <v>38348</v>
      </c>
      <c r="B369">
        <f>VLOOKUP(A369,data!$A$4:$G$1442,7,0)</f>
        <v>22.35</v>
      </c>
      <c r="C369">
        <f>VLOOKUP(A369,data!$I$4:$O$1521,7,0)</f>
        <v>31.32</v>
      </c>
      <c r="D369">
        <f>VLOOKUP(A369,data!$Q$4:$W$1083,7,0)</f>
        <v>101.21</v>
      </c>
      <c r="F369" s="5">
        <f t="shared" si="26"/>
        <v>38348</v>
      </c>
      <c r="G369">
        <f t="shared" si="23"/>
        <v>-1.1061946902654867E-2</v>
      </c>
      <c r="H369">
        <f t="shared" si="24"/>
        <v>6.1034371988436002E-3</v>
      </c>
      <c r="I369">
        <f t="shared" si="25"/>
        <v>7.9106101058042414E-4</v>
      </c>
    </row>
    <row r="370" spans="1:9" x14ac:dyDescent="0.3">
      <c r="A370" s="5">
        <f>data!Q463</f>
        <v>38341</v>
      </c>
      <c r="B370">
        <f>VLOOKUP(A370,data!$A$4:$G$1442,7,0)</f>
        <v>22.6</v>
      </c>
      <c r="C370">
        <f>VLOOKUP(A370,data!$I$4:$O$1521,7,0)</f>
        <v>31.13</v>
      </c>
      <c r="D370">
        <f>VLOOKUP(A370,data!$Q$4:$W$1083,7,0)</f>
        <v>101.13</v>
      </c>
      <c r="F370" s="5">
        <f t="shared" si="26"/>
        <v>38341</v>
      </c>
      <c r="G370">
        <f t="shared" si="23"/>
        <v>2.2172949002217607E-3</v>
      </c>
      <c r="H370">
        <f t="shared" si="24"/>
        <v>-1.4873417721519063E-2</v>
      </c>
      <c r="I370">
        <f t="shared" si="25"/>
        <v>1.1097780443911213E-2</v>
      </c>
    </row>
    <row r="371" spans="1:9" x14ac:dyDescent="0.3">
      <c r="A371" s="5">
        <f>data!Q464</f>
        <v>38334</v>
      </c>
      <c r="B371">
        <f>VLOOKUP(A371,data!$A$4:$G$1442,7,0)</f>
        <v>22.55</v>
      </c>
      <c r="C371">
        <f>VLOOKUP(A371,data!$I$4:$O$1521,7,0)</f>
        <v>31.6</v>
      </c>
      <c r="D371">
        <f>VLOOKUP(A371,data!$Q$4:$W$1083,7,0)</f>
        <v>100.02</v>
      </c>
      <c r="F371" s="5">
        <f t="shared" si="26"/>
        <v>38334</v>
      </c>
      <c r="G371">
        <f t="shared" si="23"/>
        <v>-4.4150110375275001E-3</v>
      </c>
      <c r="H371">
        <f t="shared" si="24"/>
        <v>-2.5252525252524713E-3</v>
      </c>
      <c r="I371">
        <f t="shared" si="25"/>
        <v>5.7315233785821332E-3</v>
      </c>
    </row>
    <row r="372" spans="1:9" x14ac:dyDescent="0.3">
      <c r="A372" s="5">
        <f>data!Q465</f>
        <v>38327</v>
      </c>
      <c r="B372">
        <f>VLOOKUP(A372,data!$A$4:$G$1442,7,0)</f>
        <v>22.65</v>
      </c>
      <c r="C372">
        <f>VLOOKUP(A372,data!$I$4:$O$1521,7,0)</f>
        <v>31.68</v>
      </c>
      <c r="D372">
        <f>VLOOKUP(A372,data!$Q$4:$W$1083,7,0)</f>
        <v>99.45</v>
      </c>
      <c r="F372" s="5">
        <f t="shared" si="26"/>
        <v>38327</v>
      </c>
      <c r="G372">
        <f t="shared" si="23"/>
        <v>-5.7067603160668376E-3</v>
      </c>
      <c r="H372">
        <f t="shared" si="24"/>
        <v>3.9370078740157459E-2</v>
      </c>
      <c r="I372">
        <f t="shared" si="25"/>
        <v>6.0368246302447198E-4</v>
      </c>
    </row>
    <row r="373" spans="1:9" x14ac:dyDescent="0.3">
      <c r="A373" s="5">
        <f>data!Q466</f>
        <v>38320</v>
      </c>
      <c r="B373">
        <f>VLOOKUP(A373,data!$A$4:$G$1442,7,0)</f>
        <v>22.78</v>
      </c>
      <c r="C373">
        <f>VLOOKUP(A373,data!$I$4:$O$1521,7,0)</f>
        <v>30.48</v>
      </c>
      <c r="D373">
        <f>VLOOKUP(A373,data!$Q$4:$W$1083,7,0)</f>
        <v>99.39</v>
      </c>
      <c r="F373" s="5">
        <f t="shared" si="26"/>
        <v>38320</v>
      </c>
      <c r="G373">
        <f t="shared" si="23"/>
        <v>2.3820224719101175E-2</v>
      </c>
      <c r="H373">
        <f t="shared" si="24"/>
        <v>-2.899012424338962E-2</v>
      </c>
      <c r="I373">
        <f t="shared" si="25"/>
        <v>7.6034063260340635E-3</v>
      </c>
    </row>
    <row r="374" spans="1:9" x14ac:dyDescent="0.3">
      <c r="A374" s="5">
        <f>data!Q467</f>
        <v>38313</v>
      </c>
      <c r="B374">
        <f>VLOOKUP(A374,data!$A$4:$G$1442,7,0)</f>
        <v>22.25</v>
      </c>
      <c r="C374">
        <f>VLOOKUP(A374,data!$I$4:$O$1521,7,0)</f>
        <v>31.39</v>
      </c>
      <c r="D374">
        <f>VLOOKUP(A374,data!$Q$4:$W$1083,7,0)</f>
        <v>98.64</v>
      </c>
      <c r="F374" s="5">
        <f t="shared" si="26"/>
        <v>38313</v>
      </c>
      <c r="G374">
        <f t="shared" si="23"/>
        <v>-9.7908322207387131E-3</v>
      </c>
      <c r="H374">
        <f t="shared" si="24"/>
        <v>0.16995900111815143</v>
      </c>
      <c r="I374">
        <f t="shared" si="25"/>
        <v>7.9705702023298713E-3</v>
      </c>
    </row>
    <row r="375" spans="1:9" x14ac:dyDescent="0.3">
      <c r="A375" s="5">
        <f>data!Q468</f>
        <v>38306</v>
      </c>
      <c r="B375">
        <f>VLOOKUP(A375,data!$A$4:$G$1442,7,0)</f>
        <v>22.47</v>
      </c>
      <c r="C375">
        <f>VLOOKUP(A375,data!$I$4:$O$1521,7,0)</f>
        <v>26.83</v>
      </c>
      <c r="D375">
        <f>VLOOKUP(A375,data!$Q$4:$W$1083,7,0)</f>
        <v>97.86</v>
      </c>
      <c r="F375" s="5">
        <f t="shared" si="26"/>
        <v>38306</v>
      </c>
      <c r="G375">
        <f t="shared" si="23"/>
        <v>-1.3333333333333838E-3</v>
      </c>
      <c r="H375">
        <f t="shared" si="24"/>
        <v>-5.9281215264912991E-3</v>
      </c>
      <c r="I375">
        <f t="shared" si="25"/>
        <v>-8.6110829703170341E-3</v>
      </c>
    </row>
    <row r="376" spans="1:9" x14ac:dyDescent="0.3">
      <c r="A376" s="5">
        <f>data!Q469</f>
        <v>38299</v>
      </c>
      <c r="B376">
        <f>VLOOKUP(A376,data!$A$4:$G$1442,7,0)</f>
        <v>22.5</v>
      </c>
      <c r="C376">
        <f>VLOOKUP(A376,data!$I$4:$O$1521,7,0)</f>
        <v>26.99</v>
      </c>
      <c r="D376">
        <f>VLOOKUP(A376,data!$Q$4:$W$1083,7,0)</f>
        <v>98.71</v>
      </c>
      <c r="F376" s="5">
        <f t="shared" si="26"/>
        <v>38299</v>
      </c>
      <c r="G376">
        <f t="shared" si="23"/>
        <v>2.2727272727272728E-2</v>
      </c>
      <c r="H376">
        <f t="shared" si="24"/>
        <v>1.4280345734686171E-2</v>
      </c>
      <c r="I376">
        <f t="shared" si="25"/>
        <v>1.2825774676790479E-2</v>
      </c>
    </row>
    <row r="377" spans="1:9" x14ac:dyDescent="0.3">
      <c r="A377" s="5">
        <f>data!Q470</f>
        <v>38292</v>
      </c>
      <c r="B377">
        <f>VLOOKUP(A377,data!$A$4:$G$1442,7,0)</f>
        <v>22</v>
      </c>
      <c r="C377">
        <f>VLOOKUP(A377,data!$I$4:$O$1521,7,0)</f>
        <v>26.61</v>
      </c>
      <c r="D377">
        <f>VLOOKUP(A377,data!$Q$4:$W$1083,7,0)</f>
        <v>97.46</v>
      </c>
      <c r="F377" s="5">
        <f t="shared" si="26"/>
        <v>38292</v>
      </c>
      <c r="G377">
        <f t="shared" si="23"/>
        <v>4.8118151500714704E-2</v>
      </c>
      <c r="H377">
        <f t="shared" si="24"/>
        <v>4.4348508634222877E-2</v>
      </c>
      <c r="I377">
        <f t="shared" si="25"/>
        <v>3.6036993728074847E-2</v>
      </c>
    </row>
    <row r="378" spans="1:9" x14ac:dyDescent="0.3">
      <c r="A378" s="5">
        <f>data!Q471</f>
        <v>38285</v>
      </c>
      <c r="B378">
        <f>VLOOKUP(A378,data!$A$4:$G$1442,7,0)</f>
        <v>20.99</v>
      </c>
      <c r="C378">
        <f>VLOOKUP(A378,data!$I$4:$O$1521,7,0)</f>
        <v>25.48</v>
      </c>
      <c r="D378">
        <f>VLOOKUP(A378,data!$Q$4:$W$1083,7,0)</f>
        <v>94.07</v>
      </c>
      <c r="F378" s="5">
        <f t="shared" si="26"/>
        <v>38285</v>
      </c>
      <c r="G378">
        <f t="shared" si="23"/>
        <v>8.1652257444763763E-3</v>
      </c>
      <c r="H378">
        <f t="shared" si="24"/>
        <v>0.10542299349240779</v>
      </c>
      <c r="I378">
        <f t="shared" si="25"/>
        <v>2.9212253829321525E-2</v>
      </c>
    </row>
    <row r="379" spans="1:9" x14ac:dyDescent="0.3">
      <c r="A379" s="5">
        <f>data!Q472</f>
        <v>38278</v>
      </c>
      <c r="B379">
        <f>VLOOKUP(A379,data!$A$4:$G$1442,7,0)</f>
        <v>20.82</v>
      </c>
      <c r="C379">
        <f>VLOOKUP(A379,data!$I$4:$O$1521,7,0)</f>
        <v>23.05</v>
      </c>
      <c r="D379">
        <f>VLOOKUP(A379,data!$Q$4:$W$1083,7,0)</f>
        <v>91.4</v>
      </c>
      <c r="F379" s="5">
        <f t="shared" si="26"/>
        <v>38278</v>
      </c>
      <c r="G379">
        <f t="shared" si="23"/>
        <v>-9.0433127082342347E-3</v>
      </c>
      <c r="H379">
        <f t="shared" si="24"/>
        <v>4.1572525982828817E-2</v>
      </c>
      <c r="I379">
        <f t="shared" si="25"/>
        <v>-1.146441704520861E-2</v>
      </c>
    </row>
    <row r="380" spans="1:9" x14ac:dyDescent="0.3">
      <c r="A380" s="5">
        <f>data!Q473</f>
        <v>38271</v>
      </c>
      <c r="B380">
        <f>VLOOKUP(A380,data!$A$4:$G$1442,7,0)</f>
        <v>21.01</v>
      </c>
      <c r="C380">
        <f>VLOOKUP(A380,data!$I$4:$O$1521,7,0)</f>
        <v>22.13</v>
      </c>
      <c r="D380">
        <f>VLOOKUP(A380,data!$Q$4:$W$1083,7,0)</f>
        <v>92.46</v>
      </c>
      <c r="F380" s="5">
        <f t="shared" si="26"/>
        <v>38271</v>
      </c>
      <c r="G380">
        <f t="shared" si="23"/>
        <v>0</v>
      </c>
      <c r="H380">
        <f t="shared" si="24"/>
        <v>0.16535018430753032</v>
      </c>
      <c r="I380">
        <f t="shared" si="25"/>
        <v>-1.1017221093165058E-2</v>
      </c>
    </row>
    <row r="381" spans="1:9" x14ac:dyDescent="0.3">
      <c r="A381" s="5">
        <f>data!Q474</f>
        <v>38264</v>
      </c>
      <c r="B381">
        <f>VLOOKUP(A381,data!$A$4:$G$1442,7,0)</f>
        <v>21.01</v>
      </c>
      <c r="C381">
        <f>VLOOKUP(A381,data!$I$4:$O$1521,7,0)</f>
        <v>18.989999999999998</v>
      </c>
      <c r="D381">
        <f>VLOOKUP(A381,data!$Q$4:$W$1083,7,0)</f>
        <v>93.49</v>
      </c>
      <c r="F381" s="5">
        <f t="shared" si="26"/>
        <v>38264</v>
      </c>
      <c r="G381">
        <f t="shared" si="23"/>
        <v>-8.9622641509432884E-3</v>
      </c>
      <c r="H381">
        <f t="shared" si="24"/>
        <v>1.0106382978723284E-2</v>
      </c>
      <c r="I381">
        <f t="shared" si="25"/>
        <v>-1.0059296908089823E-2</v>
      </c>
    </row>
    <row r="382" spans="1:9" x14ac:dyDescent="0.3">
      <c r="A382" s="5">
        <f>data!Q475</f>
        <v>38257</v>
      </c>
      <c r="B382">
        <f>VLOOKUP(A382,data!$A$4:$G$1442,7,0)</f>
        <v>21.2</v>
      </c>
      <c r="C382">
        <f>VLOOKUP(A382,data!$I$4:$O$1521,7,0)</f>
        <v>18.8</v>
      </c>
      <c r="D382">
        <f>VLOOKUP(A382,data!$Q$4:$W$1083,7,0)</f>
        <v>94.44</v>
      </c>
      <c r="F382" s="5">
        <f t="shared" si="26"/>
        <v>38257</v>
      </c>
      <c r="G382">
        <f t="shared" si="23"/>
        <v>3.5156249999999944E-2</v>
      </c>
      <c r="H382">
        <f t="shared" si="24"/>
        <v>3.6955322669608479E-2</v>
      </c>
      <c r="I382">
        <f t="shared" si="25"/>
        <v>1.9650183545670406E-2</v>
      </c>
    </row>
    <row r="383" spans="1:9" x14ac:dyDescent="0.3">
      <c r="A383" s="5">
        <f>data!Q476</f>
        <v>38250</v>
      </c>
      <c r="B383">
        <f>VLOOKUP(A383,data!$A$4:$G$1442,7,0)</f>
        <v>20.48</v>
      </c>
      <c r="C383">
        <f>VLOOKUP(A383,data!$I$4:$O$1521,7,0)</f>
        <v>18.13</v>
      </c>
      <c r="D383">
        <f>VLOOKUP(A383,data!$Q$4:$W$1083,7,0)</f>
        <v>92.62</v>
      </c>
      <c r="F383" s="5">
        <f t="shared" si="26"/>
        <v>38250</v>
      </c>
      <c r="G383">
        <f t="shared" si="23"/>
        <v>-8.2324455205810242E-3</v>
      </c>
      <c r="H383">
        <f t="shared" si="24"/>
        <v>3.875968992248078E-3</v>
      </c>
      <c r="I383">
        <f t="shared" si="25"/>
        <v>-1.499521429331061E-2</v>
      </c>
    </row>
    <row r="384" spans="1:9" x14ac:dyDescent="0.3">
      <c r="A384" s="5">
        <f>data!Q477</f>
        <v>38243</v>
      </c>
      <c r="B384">
        <f>VLOOKUP(A384,data!$A$4:$G$1442,7,0)</f>
        <v>20.65</v>
      </c>
      <c r="C384">
        <f>VLOOKUP(A384,data!$I$4:$O$1521,7,0)</f>
        <v>18.059999999999999</v>
      </c>
      <c r="D384">
        <f>VLOOKUP(A384,data!$Q$4:$W$1083,7,0)</f>
        <v>94.03</v>
      </c>
      <c r="F384" s="5">
        <f t="shared" si="26"/>
        <v>38243</v>
      </c>
      <c r="G384">
        <f t="shared" si="23"/>
        <v>9.6946194861849606E-4</v>
      </c>
      <c r="H384">
        <f t="shared" si="24"/>
        <v>3.555045871559618E-2</v>
      </c>
      <c r="I384">
        <f t="shared" si="25"/>
        <v>5.0235143223599709E-3</v>
      </c>
    </row>
    <row r="385" spans="1:9" x14ac:dyDescent="0.3">
      <c r="A385" s="5">
        <f>data!Q478</f>
        <v>38237</v>
      </c>
      <c r="B385">
        <f>VLOOKUP(A385,data!$A$4:$G$1442,7,0)</f>
        <v>20.63</v>
      </c>
      <c r="C385">
        <f>VLOOKUP(A385,data!$I$4:$O$1521,7,0)</f>
        <v>17.440000000000001</v>
      </c>
      <c r="D385">
        <f>VLOOKUP(A385,data!$Q$4:$W$1083,7,0)</f>
        <v>93.56</v>
      </c>
      <c r="F385" s="5">
        <f t="shared" si="26"/>
        <v>38237</v>
      </c>
      <c r="G385">
        <f t="shared" si="23"/>
        <v>1.3759213759213639E-2</v>
      </c>
      <c r="H385">
        <f t="shared" si="24"/>
        <v>1.8096906012843101E-2</v>
      </c>
      <c r="I385">
        <f t="shared" si="25"/>
        <v>8.4069842638499793E-3</v>
      </c>
    </row>
    <row r="386" spans="1:9" x14ac:dyDescent="0.3">
      <c r="A386" s="5">
        <f>data!Q479</f>
        <v>38229</v>
      </c>
      <c r="B386">
        <f>VLOOKUP(A386,data!$A$4:$G$1442,7,0)</f>
        <v>20.350000000000001</v>
      </c>
      <c r="C386">
        <f>VLOOKUP(A386,data!$I$4:$O$1521,7,0)</f>
        <v>17.13</v>
      </c>
      <c r="D386">
        <f>VLOOKUP(A386,data!$Q$4:$W$1083,7,0)</f>
        <v>92.78</v>
      </c>
      <c r="F386" s="5">
        <f t="shared" si="26"/>
        <v>38229</v>
      </c>
      <c r="G386">
        <f t="shared" si="23"/>
        <v>-1.2615235322658807E-2</v>
      </c>
      <c r="H386">
        <f t="shared" si="24"/>
        <v>2.5748502994011959E-2</v>
      </c>
      <c r="I386">
        <f t="shared" si="25"/>
        <v>5.9633524883443258E-3</v>
      </c>
    </row>
    <row r="387" spans="1:9" x14ac:dyDescent="0.3">
      <c r="A387" s="5">
        <f>data!Q480</f>
        <v>38222</v>
      </c>
      <c r="B387">
        <f>VLOOKUP(A387,data!$A$4:$G$1442,7,0)</f>
        <v>20.61</v>
      </c>
      <c r="C387">
        <f>VLOOKUP(A387,data!$I$4:$O$1521,7,0)</f>
        <v>16.7</v>
      </c>
      <c r="D387">
        <f>VLOOKUP(A387,data!$Q$4:$W$1083,7,0)</f>
        <v>92.23</v>
      </c>
      <c r="F387" s="5">
        <f t="shared" si="26"/>
        <v>38222</v>
      </c>
      <c r="G387">
        <f t="shared" si="23"/>
        <v>1.2278978388998036E-2</v>
      </c>
      <c r="H387">
        <f t="shared" si="24"/>
        <v>0.11481975967957268</v>
      </c>
      <c r="I387">
        <f t="shared" si="25"/>
        <v>8.7498632833861653E-3</v>
      </c>
    </row>
    <row r="388" spans="1:9" x14ac:dyDescent="0.3">
      <c r="A388" s="5">
        <f>data!Q481</f>
        <v>38215</v>
      </c>
      <c r="B388">
        <f>VLOOKUP(A388,data!$A$4:$G$1442,7,0)</f>
        <v>20.36</v>
      </c>
      <c r="C388">
        <f>VLOOKUP(A388,data!$I$4:$O$1521,7,0)</f>
        <v>14.98</v>
      </c>
      <c r="D388">
        <f>VLOOKUP(A388,data!$Q$4:$W$1083,7,0)</f>
        <v>91.43</v>
      </c>
      <c r="F388" s="5">
        <f t="shared" si="26"/>
        <v>38215</v>
      </c>
      <c r="G388">
        <f t="shared" si="23"/>
        <v>6.9238377843719376E-3</v>
      </c>
      <c r="H388">
        <f t="shared" si="24"/>
        <v>-1.3333333333333049E-3</v>
      </c>
      <c r="I388">
        <f t="shared" si="25"/>
        <v>3.0777903043968477E-2</v>
      </c>
    </row>
    <row r="389" spans="1:9" x14ac:dyDescent="0.3">
      <c r="A389" s="5">
        <f>data!Q482</f>
        <v>38208</v>
      </c>
      <c r="B389">
        <f>VLOOKUP(A389,data!$A$4:$G$1442,7,0)</f>
        <v>20.22</v>
      </c>
      <c r="C389">
        <f>VLOOKUP(A389,data!$I$4:$O$1521,7,0)</f>
        <v>15</v>
      </c>
      <c r="D389">
        <f>VLOOKUP(A389,data!$Q$4:$W$1083,7,0)</f>
        <v>88.7</v>
      </c>
      <c r="F389" s="5">
        <f t="shared" si="26"/>
        <v>38208</v>
      </c>
      <c r="G389">
        <f t="shared" ref="G389:G408" si="27">(B389-B390)/B390</f>
        <v>-4.4313146233382504E-3</v>
      </c>
      <c r="H389">
        <f t="shared" ref="H389:H408" si="28">(C389-C390)/C390</f>
        <v>3.5911602209944722E-2</v>
      </c>
      <c r="I389">
        <f t="shared" ref="I389:I408" si="29">(D389-D390)/D390</f>
        <v>3.1667043655281739E-3</v>
      </c>
    </row>
    <row r="390" spans="1:9" x14ac:dyDescent="0.3">
      <c r="A390" s="5">
        <f>data!Q483</f>
        <v>38201</v>
      </c>
      <c r="B390">
        <f>VLOOKUP(A390,data!$A$4:$G$1442,7,0)</f>
        <v>20.309999999999999</v>
      </c>
      <c r="C390">
        <f>VLOOKUP(A390,data!$I$4:$O$1521,7,0)</f>
        <v>14.48</v>
      </c>
      <c r="D390">
        <f>VLOOKUP(A390,data!$Q$4:$W$1083,7,0)</f>
        <v>88.42</v>
      </c>
      <c r="F390" s="5">
        <f t="shared" si="26"/>
        <v>38201</v>
      </c>
      <c r="G390">
        <f t="shared" si="27"/>
        <v>-4.7373358348968178E-2</v>
      </c>
      <c r="H390">
        <f t="shared" si="28"/>
        <v>-7.946598855689764E-2</v>
      </c>
      <c r="I390">
        <f t="shared" si="29"/>
        <v>-3.5979066724814622E-2</v>
      </c>
    </row>
    <row r="391" spans="1:9" x14ac:dyDescent="0.3">
      <c r="A391" s="5">
        <f>data!Q484</f>
        <v>38194</v>
      </c>
      <c r="B391">
        <f>VLOOKUP(A391,data!$A$4:$G$1442,7,0)</f>
        <v>21.32</v>
      </c>
      <c r="C391">
        <f>VLOOKUP(A391,data!$I$4:$O$1521,7,0)</f>
        <v>15.73</v>
      </c>
      <c r="D391">
        <f>VLOOKUP(A391,data!$Q$4:$W$1083,7,0)</f>
        <v>91.72</v>
      </c>
      <c r="F391" s="5">
        <f t="shared" si="26"/>
        <v>38194</v>
      </c>
      <c r="G391">
        <f t="shared" si="27"/>
        <v>1.620591039084842E-2</v>
      </c>
      <c r="H391">
        <f t="shared" si="28"/>
        <v>5.3583389149363746E-2</v>
      </c>
      <c r="I391">
        <f t="shared" si="29"/>
        <v>1.7189752689364502E-2</v>
      </c>
    </row>
    <row r="392" spans="1:9" x14ac:dyDescent="0.3">
      <c r="A392" s="5">
        <f>data!Q485</f>
        <v>38187</v>
      </c>
      <c r="B392">
        <f>VLOOKUP(A392,data!$A$4:$G$1442,7,0)</f>
        <v>20.98</v>
      </c>
      <c r="C392">
        <f>VLOOKUP(A392,data!$I$4:$O$1521,7,0)</f>
        <v>14.93</v>
      </c>
      <c r="D392">
        <f>VLOOKUP(A392,data!$Q$4:$W$1083,7,0)</f>
        <v>90.17</v>
      </c>
      <c r="F392" s="5">
        <f t="shared" si="26"/>
        <v>38187</v>
      </c>
      <c r="G392">
        <f t="shared" si="27"/>
        <v>1.9931939718035981E-2</v>
      </c>
      <c r="H392">
        <f t="shared" si="28"/>
        <v>-4.6615581098339749E-2</v>
      </c>
      <c r="I392">
        <f t="shared" si="29"/>
        <v>-1.5826238812486387E-2</v>
      </c>
    </row>
    <row r="393" spans="1:9" x14ac:dyDescent="0.3">
      <c r="A393" s="5">
        <f>data!Q486</f>
        <v>38180</v>
      </c>
      <c r="B393">
        <f>VLOOKUP(A393,data!$A$4:$G$1442,7,0)</f>
        <v>20.57</v>
      </c>
      <c r="C393">
        <f>VLOOKUP(A393,data!$I$4:$O$1521,7,0)</f>
        <v>15.66</v>
      </c>
      <c r="D393">
        <f>VLOOKUP(A393,data!$Q$4:$W$1083,7,0)</f>
        <v>91.62</v>
      </c>
      <c r="F393" s="5">
        <f t="shared" si="26"/>
        <v>38180</v>
      </c>
      <c r="G393">
        <f t="shared" si="27"/>
        <v>-1.3429256594724274E-2</v>
      </c>
      <c r="H393">
        <f t="shared" si="28"/>
        <v>7.2602739726027432E-2</v>
      </c>
      <c r="I393">
        <f t="shared" si="29"/>
        <v>-9.0850097339388852E-3</v>
      </c>
    </row>
    <row r="394" spans="1:9" x14ac:dyDescent="0.3">
      <c r="A394" s="5">
        <f>data!Q487</f>
        <v>38174</v>
      </c>
      <c r="B394">
        <f>VLOOKUP(A394,data!$A$4:$G$1442,7,0)</f>
        <v>20.85</v>
      </c>
      <c r="C394">
        <f>VLOOKUP(A394,data!$I$4:$O$1521,7,0)</f>
        <v>14.6</v>
      </c>
      <c r="D394">
        <f>VLOOKUP(A394,data!$Q$4:$W$1083,7,0)</f>
        <v>92.46</v>
      </c>
      <c r="F394" s="5">
        <f t="shared" si="26"/>
        <v>38174</v>
      </c>
      <c r="G394">
        <f t="shared" si="27"/>
        <v>-2.4789522918615418E-2</v>
      </c>
      <c r="H394">
        <f t="shared" si="28"/>
        <v>-3.375248180013235E-2</v>
      </c>
      <c r="I394">
        <f t="shared" si="29"/>
        <v>-1.0170217321485953E-2</v>
      </c>
    </row>
    <row r="395" spans="1:9" x14ac:dyDescent="0.3">
      <c r="A395" s="5">
        <f>data!Q488</f>
        <v>38166</v>
      </c>
      <c r="B395">
        <f>VLOOKUP(A395,data!$A$4:$G$1442,7,0)</f>
        <v>21.38</v>
      </c>
      <c r="C395">
        <f>VLOOKUP(A395,data!$I$4:$O$1521,7,0)</f>
        <v>15.11</v>
      </c>
      <c r="D395">
        <f>VLOOKUP(A395,data!$Q$4:$W$1083,7,0)</f>
        <v>93.41</v>
      </c>
      <c r="F395" s="5">
        <f t="shared" si="26"/>
        <v>38166</v>
      </c>
      <c r="G395">
        <f t="shared" si="27"/>
        <v>0</v>
      </c>
      <c r="H395">
        <f t="shared" si="28"/>
        <v>-7.8096400244051317E-2</v>
      </c>
      <c r="I395">
        <f t="shared" si="29"/>
        <v>-8.4916675512153404E-3</v>
      </c>
    </row>
    <row r="396" spans="1:9" x14ac:dyDescent="0.3">
      <c r="A396" s="5">
        <f>data!Q489</f>
        <v>38159</v>
      </c>
      <c r="B396">
        <f>VLOOKUP(A396,data!$A$4:$G$1442,7,0)</f>
        <v>21.38</v>
      </c>
      <c r="C396">
        <f>VLOOKUP(A396,data!$I$4:$O$1521,7,0)</f>
        <v>16.39</v>
      </c>
      <c r="D396">
        <f>VLOOKUP(A396,data!$Q$4:$W$1083,7,0)</f>
        <v>94.21</v>
      </c>
      <c r="F396" s="5">
        <f t="shared" si="26"/>
        <v>38159</v>
      </c>
      <c r="G396">
        <f t="shared" si="27"/>
        <v>7.5400565504241349E-3</v>
      </c>
      <c r="H396">
        <f t="shared" si="28"/>
        <v>2.4375000000000036E-2</v>
      </c>
      <c r="I396">
        <f t="shared" si="29"/>
        <v>1.9142826757417059E-3</v>
      </c>
    </row>
    <row r="397" spans="1:9" x14ac:dyDescent="0.3">
      <c r="A397" s="5">
        <f>data!Q490</f>
        <v>38152</v>
      </c>
      <c r="B397">
        <f>VLOOKUP(A397,data!$A$4:$G$1442,7,0)</f>
        <v>21.22</v>
      </c>
      <c r="C397">
        <f>VLOOKUP(A397,data!$I$4:$O$1521,7,0)</f>
        <v>16</v>
      </c>
      <c r="D397">
        <f>VLOOKUP(A397,data!$Q$4:$W$1083,7,0)</f>
        <v>94.03</v>
      </c>
      <c r="F397" s="5">
        <f t="shared" si="26"/>
        <v>38152</v>
      </c>
      <c r="G397">
        <f t="shared" si="27"/>
        <v>5.941088367448815E-2</v>
      </c>
      <c r="H397">
        <f t="shared" si="28"/>
        <v>7.0234113712374632E-2</v>
      </c>
      <c r="I397">
        <f t="shared" si="29"/>
        <v>-2.6516758591429782E-3</v>
      </c>
    </row>
    <row r="398" spans="1:9" x14ac:dyDescent="0.3">
      <c r="A398" s="5">
        <f>data!Q491</f>
        <v>38145</v>
      </c>
      <c r="B398">
        <f>VLOOKUP(A398,data!$A$4:$G$1442,7,0)</f>
        <v>20.03</v>
      </c>
      <c r="C398">
        <f>VLOOKUP(A398,data!$I$4:$O$1521,7,0)</f>
        <v>14.95</v>
      </c>
      <c r="D398">
        <f>VLOOKUP(A398,data!$Q$4:$W$1083,7,0)</f>
        <v>94.28</v>
      </c>
      <c r="F398" s="5">
        <f t="shared" si="26"/>
        <v>38145</v>
      </c>
      <c r="G398">
        <f t="shared" si="27"/>
        <v>3.141091658084446E-2</v>
      </c>
      <c r="H398">
        <f t="shared" si="28"/>
        <v>6.785714285714281E-2</v>
      </c>
      <c r="I398">
        <f t="shared" si="29"/>
        <v>1.2022327179046851E-2</v>
      </c>
    </row>
    <row r="399" spans="1:9" x14ac:dyDescent="0.3">
      <c r="A399" s="5">
        <f>data!Q492</f>
        <v>38139</v>
      </c>
      <c r="B399">
        <f>VLOOKUP(A399,data!$A$4:$G$1442,7,0)</f>
        <v>19.420000000000002</v>
      </c>
      <c r="C399">
        <f>VLOOKUP(A399,data!$I$4:$O$1521,7,0)</f>
        <v>14</v>
      </c>
      <c r="D399">
        <f>VLOOKUP(A399,data!$Q$4:$W$1083,7,0)</f>
        <v>93.16</v>
      </c>
      <c r="F399" s="5">
        <f t="shared" si="26"/>
        <v>38139</v>
      </c>
      <c r="G399">
        <f t="shared" si="27"/>
        <v>-1.069791136016288E-2</v>
      </c>
      <c r="H399">
        <f t="shared" si="28"/>
        <v>2.63929618768328E-2</v>
      </c>
      <c r="I399">
        <f t="shared" si="29"/>
        <v>1.0745755426605878E-3</v>
      </c>
    </row>
    <row r="400" spans="1:9" x14ac:dyDescent="0.3">
      <c r="A400" s="5">
        <f>data!Q493</f>
        <v>38131</v>
      </c>
      <c r="B400">
        <f>VLOOKUP(A400,data!$A$4:$G$1442,7,0)</f>
        <v>19.63</v>
      </c>
      <c r="C400">
        <f>VLOOKUP(A400,data!$I$4:$O$1521,7,0)</f>
        <v>13.64</v>
      </c>
      <c r="D400">
        <f>VLOOKUP(A400,data!$Q$4:$W$1083,7,0)</f>
        <v>93.06</v>
      </c>
      <c r="F400" s="5">
        <f t="shared" si="26"/>
        <v>38131</v>
      </c>
      <c r="G400">
        <f t="shared" si="27"/>
        <v>1.2899896800825594E-2</v>
      </c>
      <c r="H400">
        <f t="shared" si="28"/>
        <v>3.4901365705614633E-2</v>
      </c>
      <c r="I400">
        <f t="shared" si="29"/>
        <v>2.7833001988071523E-2</v>
      </c>
    </row>
    <row r="401" spans="1:9" x14ac:dyDescent="0.3">
      <c r="A401" s="5">
        <f>data!Q494</f>
        <v>38124</v>
      </c>
      <c r="B401">
        <f>VLOOKUP(A401,data!$A$4:$G$1442,7,0)</f>
        <v>19.38</v>
      </c>
      <c r="C401">
        <f>VLOOKUP(A401,data!$I$4:$O$1521,7,0)</f>
        <v>13.18</v>
      </c>
      <c r="D401">
        <f>VLOOKUP(A401,data!$Q$4:$W$1083,7,0)</f>
        <v>90.54</v>
      </c>
      <c r="F401" s="5">
        <f t="shared" si="26"/>
        <v>38124</v>
      </c>
      <c r="G401">
        <f t="shared" si="27"/>
        <v>1.5503875968990999E-3</v>
      </c>
      <c r="H401">
        <f t="shared" si="28"/>
        <v>1.5197568389057428E-3</v>
      </c>
      <c r="I401">
        <f t="shared" si="29"/>
        <v>-2.094125427091345E-3</v>
      </c>
    </row>
    <row r="402" spans="1:9" x14ac:dyDescent="0.3">
      <c r="A402" s="5">
        <f>data!Q495</f>
        <v>38117</v>
      </c>
      <c r="B402">
        <f>VLOOKUP(A402,data!$A$4:$G$1442,7,0)</f>
        <v>19.350000000000001</v>
      </c>
      <c r="C402">
        <f>VLOOKUP(A402,data!$I$4:$O$1521,7,0)</f>
        <v>13.16</v>
      </c>
      <c r="D402">
        <f>VLOOKUP(A402,data!$Q$4:$W$1083,7,0)</f>
        <v>90.73</v>
      </c>
      <c r="F402" s="5">
        <f t="shared" si="26"/>
        <v>38117</v>
      </c>
      <c r="G402">
        <f t="shared" si="27"/>
        <v>3.1104199066875208E-3</v>
      </c>
      <c r="H402">
        <f t="shared" si="28"/>
        <v>1.4649190439475674E-2</v>
      </c>
      <c r="I402">
        <f t="shared" si="29"/>
        <v>6.6174037719204004E-4</v>
      </c>
    </row>
    <row r="403" spans="1:9" x14ac:dyDescent="0.3">
      <c r="A403" s="5">
        <f>data!Q496</f>
        <v>38110</v>
      </c>
      <c r="B403">
        <f>VLOOKUP(A403,data!$A$4:$G$1442,7,0)</f>
        <v>19.29</v>
      </c>
      <c r="C403">
        <f>VLOOKUP(A403,data!$I$4:$O$1521,7,0)</f>
        <v>12.97</v>
      </c>
      <c r="D403">
        <f>VLOOKUP(A403,data!$Q$4:$W$1083,7,0)</f>
        <v>90.67</v>
      </c>
      <c r="F403" s="5">
        <f t="shared" si="26"/>
        <v>38110</v>
      </c>
      <c r="G403">
        <f t="shared" si="27"/>
        <v>-1.3803680981595071E-2</v>
      </c>
      <c r="H403">
        <f t="shared" si="28"/>
        <v>3.4290271132376517E-2</v>
      </c>
      <c r="I403">
        <f t="shared" si="29"/>
        <v>-8.9627281670127141E-3</v>
      </c>
    </row>
    <row r="404" spans="1:9" x14ac:dyDescent="0.3">
      <c r="A404" s="5">
        <f>data!Q497</f>
        <v>38103</v>
      </c>
      <c r="B404">
        <f>VLOOKUP(A404,data!$A$4:$G$1442,7,0)</f>
        <v>19.559999999999999</v>
      </c>
      <c r="C404">
        <f>VLOOKUP(A404,data!$I$4:$O$1521,7,0)</f>
        <v>12.54</v>
      </c>
      <c r="D404">
        <f>VLOOKUP(A404,data!$Q$4:$W$1083,7,0)</f>
        <v>91.49</v>
      </c>
      <c r="F404" s="5">
        <f t="shared" si="26"/>
        <v>38103</v>
      </c>
      <c r="G404">
        <f t="shared" si="27"/>
        <v>-5.0946142649199451E-2</v>
      </c>
      <c r="H404">
        <f t="shared" si="28"/>
        <v>-6.9042316258351999E-2</v>
      </c>
      <c r="I404">
        <f t="shared" si="29"/>
        <v>-2.969561989606545E-2</v>
      </c>
    </row>
    <row r="405" spans="1:9" x14ac:dyDescent="0.3">
      <c r="A405" s="5">
        <f>data!Q498</f>
        <v>38096</v>
      </c>
      <c r="B405">
        <f>VLOOKUP(A405,data!$A$4:$G$1442,7,0)</f>
        <v>20.61</v>
      </c>
      <c r="C405">
        <f>VLOOKUP(A405,data!$I$4:$O$1521,7,0)</f>
        <v>13.47</v>
      </c>
      <c r="D405">
        <f>VLOOKUP(A405,data!$Q$4:$W$1083,7,0)</f>
        <v>94.29</v>
      </c>
      <c r="F405" s="5">
        <f t="shared" si="26"/>
        <v>38096</v>
      </c>
      <c r="G405">
        <f t="shared" si="27"/>
        <v>9.4530005310674528E-2</v>
      </c>
      <c r="H405">
        <f t="shared" si="28"/>
        <v>-5.0739957716701825E-2</v>
      </c>
      <c r="I405">
        <f t="shared" si="29"/>
        <v>4.5812912848924659E-3</v>
      </c>
    </row>
    <row r="406" spans="1:9" x14ac:dyDescent="0.3">
      <c r="A406" s="5">
        <f>data!Q499</f>
        <v>38089</v>
      </c>
      <c r="B406">
        <f>VLOOKUP(A406,data!$A$4:$G$1442,7,0)</f>
        <v>18.829999999999998</v>
      </c>
      <c r="C406">
        <f>VLOOKUP(A406,data!$I$4:$O$1521,7,0)</f>
        <v>14.19</v>
      </c>
      <c r="D406">
        <f>VLOOKUP(A406,data!$Q$4:$W$1083,7,0)</f>
        <v>93.86</v>
      </c>
      <c r="F406" s="5">
        <f t="shared" si="26"/>
        <v>38089</v>
      </c>
      <c r="G406">
        <f t="shared" si="27"/>
        <v>-1.258521237545894E-2</v>
      </c>
      <c r="H406">
        <f t="shared" si="28"/>
        <v>5.9746079163554809E-2</v>
      </c>
      <c r="I406">
        <f t="shared" si="29"/>
        <v>-4.665959703075268E-3</v>
      </c>
    </row>
    <row r="407" spans="1:9" x14ac:dyDescent="0.3">
      <c r="A407" s="5">
        <f>data!Q500</f>
        <v>38082</v>
      </c>
      <c r="B407">
        <f>VLOOKUP(A407,data!$A$4:$G$1442,7,0)</f>
        <v>19.07</v>
      </c>
      <c r="C407">
        <f>VLOOKUP(A407,data!$I$4:$O$1521,7,0)</f>
        <v>13.39</v>
      </c>
      <c r="D407">
        <f>VLOOKUP(A407,data!$Q$4:$W$1083,7,0)</f>
        <v>94.3</v>
      </c>
      <c r="F407" s="5">
        <f t="shared" si="26"/>
        <v>38082</v>
      </c>
      <c r="G407">
        <f t="shared" si="27"/>
        <v>-1.4470284237726156E-2</v>
      </c>
      <c r="H407">
        <f t="shared" si="28"/>
        <v>1.4958863126403404E-3</v>
      </c>
      <c r="I407">
        <f t="shared" si="29"/>
        <v>-2.3275497249259296E-3</v>
      </c>
    </row>
    <row r="408" spans="1:9" x14ac:dyDescent="0.3">
      <c r="A408" s="5">
        <f>data!Q501</f>
        <v>38075</v>
      </c>
      <c r="B408">
        <f>VLOOKUP(A408,data!$A$4:$G$1442,7,0)</f>
        <v>19.350000000000001</v>
      </c>
      <c r="C408">
        <f>VLOOKUP(A408,data!$I$4:$O$1521,7,0)</f>
        <v>13.37</v>
      </c>
      <c r="D408">
        <f>VLOOKUP(A408,data!$Q$4:$W$1083,7,0)</f>
        <v>94.52</v>
      </c>
      <c r="F408" s="5">
        <f t="shared" si="26"/>
        <v>38075</v>
      </c>
      <c r="G408">
        <f t="shared" si="27"/>
        <v>3.3101975440469888E-2</v>
      </c>
      <c r="H408">
        <f t="shared" si="28"/>
        <v>1.6730038022813601E-2</v>
      </c>
      <c r="I408">
        <f t="shared" si="29"/>
        <v>3.2441288913162197E-2</v>
      </c>
    </row>
    <row r="409" spans="1:9" x14ac:dyDescent="0.3">
      <c r="A409" s="5">
        <f>data!Q502</f>
        <v>38068</v>
      </c>
      <c r="B409">
        <f>VLOOKUP(A409,data!$A$4:$G$1442,7,0)</f>
        <v>18.73</v>
      </c>
      <c r="C409">
        <f>VLOOKUP(A409,data!$I$4:$O$1521,7,0)</f>
        <v>13.15</v>
      </c>
      <c r="D409">
        <f>VLOOKUP(A409,data!$Q$4:$W$1083,7,0)</f>
        <v>91.55</v>
      </c>
      <c r="F409" s="5">
        <f t="shared" si="26"/>
        <v>38068</v>
      </c>
    </row>
  </sheetData>
  <mergeCells count="2">
    <mergeCell ref="B2:D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statistical functions (details)</vt:lpstr>
      <vt:lpstr>Q3</vt:lpstr>
      <vt:lpstr>statistical functions (orig)</vt:lpstr>
      <vt:lpstr>data</vt:lpstr>
      <vt:lpstr>lookups</vt:lpstr>
      <vt:lpstr>data!AAPL</vt:lpstr>
      <vt:lpstr>data!MSFT</vt:lpstr>
      <vt:lpstr>data!SPY_1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mpoddar</dc:creator>
  <cp:lastModifiedBy>Marco Sammon</cp:lastModifiedBy>
  <dcterms:created xsi:type="dcterms:W3CDTF">2013-10-09T08:10:02Z</dcterms:created>
  <dcterms:modified xsi:type="dcterms:W3CDTF">2018-02-21T15:49:05Z</dcterms:modified>
</cp:coreProperties>
</file>