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9001"/>
  <workbookPr/>
  <mc:AlternateContent xmlns:mc="http://schemas.openxmlformats.org/markup-compatibility/2006">
    <mc:Choice Requires="x15">
      <x15ac:absPath xmlns:x15ac="http://schemas.microsoft.com/office/spreadsheetml/2010/11/ac" url="C:\Users\mcsam\Dropbox\Fin 1\fin1reviewsessions\"/>
    </mc:Choice>
  </mc:AlternateContent>
  <bookViews>
    <workbookView xWindow="0" yWindow="0" windowWidth="30720" windowHeight="13368" xr2:uid="{00000000-000D-0000-FFFF-FFFF00000000}"/>
  </bookViews>
  <sheets>
    <sheet name="Q6 SOlutions" sheetId="11" r:id="rId1"/>
  </sheets>
  <calcPr calcId="17102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66" i="11" l="1"/>
  <c r="G66" i="11"/>
  <c r="D66" i="11"/>
  <c r="C66" i="11"/>
  <c r="B66" i="11"/>
  <c r="B65" i="11"/>
  <c r="D65" i="11"/>
  <c r="C65" i="11"/>
  <c r="H63" i="11"/>
  <c r="G63" i="11"/>
  <c r="H62" i="11"/>
  <c r="G62" i="11"/>
  <c r="H61" i="11"/>
  <c r="G61" i="11"/>
  <c r="H60" i="11"/>
  <c r="G60" i="11"/>
  <c r="H59" i="11"/>
  <c r="G59" i="11"/>
  <c r="H58" i="11"/>
  <c r="G58" i="11"/>
  <c r="H57" i="11"/>
  <c r="G57" i="11"/>
  <c r="H56" i="11"/>
  <c r="G56" i="11"/>
  <c r="H55" i="11"/>
  <c r="G55" i="11"/>
  <c r="H54" i="11"/>
  <c r="G54" i="11"/>
  <c r="H53" i="11"/>
  <c r="G53" i="11"/>
  <c r="H52" i="11"/>
  <c r="G52" i="11"/>
  <c r="H51" i="11"/>
  <c r="G51" i="11"/>
  <c r="H50" i="11"/>
  <c r="G50" i="11"/>
  <c r="H49" i="11"/>
  <c r="G49" i="11"/>
  <c r="H48" i="11"/>
  <c r="G48" i="11"/>
  <c r="H47" i="11"/>
  <c r="G47" i="11"/>
  <c r="H46" i="11"/>
  <c r="G46" i="11"/>
  <c r="H45" i="11"/>
  <c r="G45" i="11"/>
  <c r="H44" i="11"/>
  <c r="G44" i="11"/>
  <c r="H43" i="11"/>
  <c r="G43" i="11"/>
  <c r="H42" i="11"/>
  <c r="G42" i="11"/>
  <c r="H41" i="11"/>
  <c r="G41" i="11"/>
  <c r="H40" i="11"/>
  <c r="G40" i="11"/>
  <c r="H39" i="11"/>
  <c r="G39" i="11"/>
  <c r="H38" i="11"/>
  <c r="G38" i="11"/>
  <c r="H37" i="11"/>
  <c r="G37" i="11"/>
  <c r="H36" i="11"/>
  <c r="G36" i="11"/>
  <c r="H35" i="11"/>
  <c r="G35" i="11"/>
  <c r="H34" i="11"/>
  <c r="G34" i="11"/>
  <c r="H33" i="11"/>
  <c r="G33" i="11"/>
  <c r="H32" i="11"/>
  <c r="G32" i="11"/>
  <c r="H31" i="11"/>
  <c r="G31" i="11"/>
  <c r="H30" i="11"/>
  <c r="G30" i="11"/>
  <c r="H29" i="11"/>
  <c r="G29" i="11"/>
  <c r="H28" i="11"/>
  <c r="G28" i="11"/>
  <c r="H27" i="11"/>
  <c r="G27" i="11"/>
  <c r="H26" i="11"/>
  <c r="G26" i="11"/>
  <c r="H25" i="11"/>
  <c r="G25" i="11"/>
  <c r="H24" i="11"/>
  <c r="G24" i="11"/>
  <c r="H23" i="11"/>
  <c r="G23" i="11"/>
  <c r="H22" i="11"/>
  <c r="G22" i="11"/>
  <c r="H21" i="11"/>
  <c r="G21" i="11"/>
  <c r="H20" i="11"/>
  <c r="G20" i="11"/>
  <c r="H19" i="11"/>
  <c r="G19" i="11"/>
  <c r="H18" i="11"/>
  <c r="G18" i="11"/>
  <c r="H17" i="11"/>
  <c r="G17" i="11"/>
  <c r="H16" i="11"/>
  <c r="G16" i="11"/>
  <c r="H15" i="11"/>
  <c r="G15" i="11"/>
  <c r="H14" i="11"/>
  <c r="G14" i="11"/>
  <c r="H13" i="11"/>
  <c r="G13" i="11"/>
  <c r="H12" i="11"/>
  <c r="G12" i="11"/>
  <c r="H11" i="11"/>
  <c r="G11" i="11"/>
  <c r="H10" i="11"/>
  <c r="G10" i="11"/>
  <c r="H9" i="11"/>
  <c r="H65" i="11" s="1"/>
  <c r="G9" i="11"/>
  <c r="G65" i="11" s="1"/>
  <c r="H8" i="11"/>
  <c r="G8" i="11"/>
  <c r="H7" i="11"/>
  <c r="G7" i="11"/>
  <c r="G4" i="11"/>
  <c r="H4" i="11"/>
  <c r="G5" i="11"/>
  <c r="H5" i="11"/>
  <c r="G6" i="11"/>
  <c r="H6" i="11"/>
  <c r="G72" i="11"/>
  <c r="G73" i="11" s="1"/>
  <c r="G74" i="11" s="1"/>
</calcChain>
</file>

<file path=xl/sharedStrings.xml><?xml version="1.0" encoding="utf-8"?>
<sst xmlns="http://schemas.openxmlformats.org/spreadsheetml/2006/main" count="21" uniqueCount="19">
  <si>
    <t>a)</t>
  </si>
  <si>
    <t>b)</t>
  </si>
  <si>
    <t>c)</t>
  </si>
  <si>
    <t>Average</t>
  </si>
  <si>
    <t>Standard Deviation</t>
  </si>
  <si>
    <t>Date</t>
  </si>
  <si>
    <t>Historical Monthly Actual Returns</t>
  </si>
  <si>
    <t>Historical Monthly Excess Returns</t>
  </si>
  <si>
    <t>IBM</t>
  </si>
  <si>
    <t>Value Weighted Market Index</t>
  </si>
  <si>
    <t>Treasury 5 year Maturity</t>
  </si>
  <si>
    <t>The correct way to answer the question is to use excess returns and the VW market index</t>
  </si>
  <si>
    <t>Using VW Index with Excess Returns</t>
  </si>
  <si>
    <t>You must use the value weighted index and excess returns</t>
  </si>
  <si>
    <t>Beta with VW Market</t>
  </si>
  <si>
    <t>Market Risk as a Percentage</t>
  </si>
  <si>
    <t>Firm Specific Risk as a Percentage</t>
  </si>
  <si>
    <t>The level of firm specific risk is not a valid test of the CAPM</t>
  </si>
  <si>
    <t>Need to work with excess returns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</si>
</sst>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0" fillId="0" borderId="0" xfId="0" applyFill="1"/>
    <xf numFmtId="0" fontId="0" fillId="3" borderId="0" xfId="0" applyFill="1"/>
    <xf numFmtId="10" fontId="0" fillId="0" borderId="0" xfId="0" applyNumberFormat="1"/>
    <xf numFmtId="0" fontId="0" fillId="4" borderId="3" xfId="0" applyFill="1" applyBorder="1" applyAlignment="1">
      <alignment horizontal="center" vertical="center" wrapText="1"/>
    </xf>
    <xf numFmtId="10" fontId="0" fillId="0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1" applyNumberFormat="1" applyFont="1"/>
    <xf numFmtId="0" fontId="0" fillId="4" borderId="4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4" borderId="5" xfId="0" applyFill="1" applyBorder="1" applyAlignment="1">
      <alignment horizontal="center" vertical="center" wrapText="1"/>
    </xf>
    <xf numFmtId="14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2" fontId="0" fillId="0" borderId="0" xfId="0" applyNumberFormat="1"/>
    <xf numFmtId="10" fontId="3" fillId="5" borderId="0" xfId="1" applyNumberFormat="1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 wrapText="1"/>
    </xf>
    <xf numFmtId="10" fontId="3" fillId="5" borderId="0" xfId="1" applyNumberFormat="1" applyFont="1" applyFill="1" applyAlignment="1">
      <alignment vertical="center"/>
    </xf>
    <xf numFmtId="0" fontId="2" fillId="6" borderId="0" xfId="0" applyFont="1" applyFill="1" applyAlignment="1">
      <alignment horizontal="center" vertical="center"/>
    </xf>
    <xf numFmtId="10" fontId="0" fillId="6" borderId="0" xfId="0" applyNumberFormat="1" applyFill="1" applyAlignment="1">
      <alignment vertical="center"/>
    </xf>
    <xf numFmtId="10" fontId="0" fillId="6" borderId="0" xfId="0" applyNumberFormat="1" applyFill="1" applyAlignment="1">
      <alignment horizontal="center" vertical="center"/>
    </xf>
    <xf numFmtId="0" fontId="0" fillId="7" borderId="1" xfId="0" applyFill="1" applyBorder="1" applyAlignment="1">
      <alignment horizontal="center" vertical="center" wrapText="1"/>
    </xf>
    <xf numFmtId="0" fontId="0" fillId="7" borderId="2" xfId="0" applyFill="1" applyBorder="1" applyAlignment="1">
      <alignment horizontal="center" vertical="center" wrapText="1"/>
    </xf>
    <xf numFmtId="0" fontId="0" fillId="2" borderId="0" xfId="0" applyFill="1" applyAlignment="1">
      <alignment horizontal="center"/>
    </xf>
    <xf numFmtId="0" fontId="0" fillId="7" borderId="5" xfId="0" applyFill="1" applyBorder="1" applyAlignment="1">
      <alignment horizontal="center" wrapText="1"/>
    </xf>
    <xf numFmtId="0" fontId="0" fillId="7" borderId="6" xfId="0" applyFill="1" applyBorder="1" applyAlignment="1">
      <alignment horizontal="center" wrapText="1"/>
    </xf>
    <xf numFmtId="0" fontId="0" fillId="7" borderId="5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1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6"/>
  <sheetViews>
    <sheetView tabSelected="1" workbookViewId="0">
      <selection activeCell="G2" sqref="G2:H2"/>
    </sheetView>
  </sheetViews>
  <sheetFormatPr defaultColWidth="8.88671875" defaultRowHeight="13.2" x14ac:dyDescent="0.25"/>
  <cols>
    <col min="1" max="1" width="11.44140625" customWidth="1"/>
    <col min="3" max="3" width="14.6640625" customWidth="1"/>
    <col min="4" max="4" width="17" customWidth="1"/>
    <col min="5" max="5" width="13" customWidth="1"/>
    <col min="8" max="8" width="13" customWidth="1"/>
    <col min="9" max="9" width="13.109375" customWidth="1"/>
  </cols>
  <sheetData>
    <row r="1" spans="1:8" ht="13.8" thickBot="1" x14ac:dyDescent="0.3">
      <c r="G1" s="28" t="s">
        <v>18</v>
      </c>
    </row>
    <row r="2" spans="1:8" ht="26.25" customHeight="1" thickBot="1" x14ac:dyDescent="0.3">
      <c r="A2" s="20" t="s">
        <v>5</v>
      </c>
      <c r="B2" s="25" t="s">
        <v>6</v>
      </c>
      <c r="C2" s="26"/>
      <c r="D2" s="27"/>
      <c r="G2" s="23" t="s">
        <v>7</v>
      </c>
      <c r="H2" s="24"/>
    </row>
    <row r="3" spans="1:8" ht="40.200000000000003" thickBot="1" x14ac:dyDescent="0.3">
      <c r="A3" s="21"/>
      <c r="B3" s="8" t="s">
        <v>8</v>
      </c>
      <c r="C3" s="8" t="s">
        <v>9</v>
      </c>
      <c r="D3" s="4" t="s">
        <v>10</v>
      </c>
      <c r="F3" s="9"/>
      <c r="G3" s="10" t="s">
        <v>8</v>
      </c>
      <c r="H3" s="4" t="s">
        <v>9</v>
      </c>
    </row>
    <row r="4" spans="1:8" x14ac:dyDescent="0.25">
      <c r="A4" s="11">
        <v>39904</v>
      </c>
      <c r="B4" s="5">
        <v>2.2692725298588456E-2</v>
      </c>
      <c r="C4" s="5">
        <v>8.9006022355537784E-3</v>
      </c>
      <c r="D4" s="5">
        <v>3.3058903246372395E-3</v>
      </c>
      <c r="F4" s="6"/>
      <c r="G4" s="12">
        <f t="shared" ref="G4:G35" si="0">+B4-$D4</f>
        <v>1.9386834973951217E-2</v>
      </c>
      <c r="H4" s="12">
        <f t="shared" ref="H4:H35" si="1">+C4-$D4</f>
        <v>5.5947119109165389E-3</v>
      </c>
    </row>
    <row r="5" spans="1:8" x14ac:dyDescent="0.25">
      <c r="A5" s="11">
        <v>39934</v>
      </c>
      <c r="B5" s="5">
        <v>3.5141734791379164E-2</v>
      </c>
      <c r="C5" s="5">
        <v>5.3081426656431674E-2</v>
      </c>
      <c r="D5" s="5">
        <v>3.5466588636137164E-3</v>
      </c>
      <c r="F5" s="6"/>
      <c r="G5" s="12">
        <f t="shared" si="0"/>
        <v>3.1595075927765448E-2</v>
      </c>
      <c r="H5" s="12">
        <f t="shared" si="1"/>
        <v>4.9534767792817957E-2</v>
      </c>
    </row>
    <row r="6" spans="1:8" x14ac:dyDescent="0.25">
      <c r="A6" s="11">
        <v>39965</v>
      </c>
      <c r="B6" s="5">
        <v>-1.7538461538461503E-2</v>
      </c>
      <c r="C6" s="5">
        <v>1.9583523728705643E-4</v>
      </c>
      <c r="D6" s="5">
        <v>3.5226105855981071E-3</v>
      </c>
      <c r="F6" s="6"/>
      <c r="G6" s="12">
        <f t="shared" si="0"/>
        <v>-2.106107212405961E-2</v>
      </c>
      <c r="H6" s="12">
        <f t="shared" si="1"/>
        <v>-3.3267753483110507E-3</v>
      </c>
    </row>
    <row r="7" spans="1:8" x14ac:dyDescent="0.25">
      <c r="A7" s="11">
        <v>39995</v>
      </c>
      <c r="B7" s="5">
        <v>0.12944983818770206</v>
      </c>
      <c r="C7" s="5">
        <v>7.4141756950789617E-2</v>
      </c>
      <c r="D7" s="5">
        <v>3.5226105855981071E-3</v>
      </c>
      <c r="F7" s="6"/>
      <c r="G7" s="12">
        <f t="shared" si="0"/>
        <v>0.12592722760210395</v>
      </c>
      <c r="H7" s="12">
        <f t="shared" si="1"/>
        <v>7.061914636519151E-2</v>
      </c>
    </row>
    <row r="8" spans="1:8" x14ac:dyDescent="0.25">
      <c r="A8" s="11">
        <v>40028</v>
      </c>
      <c r="B8" s="5">
        <v>5.6382290415011305E-3</v>
      </c>
      <c r="C8" s="5">
        <v>3.3560173370599911E-2</v>
      </c>
      <c r="D8" s="5">
        <v>3.4183280638138136E-3</v>
      </c>
      <c r="F8" s="6"/>
      <c r="G8" s="12">
        <f t="shared" si="0"/>
        <v>2.2199009776873169E-3</v>
      </c>
      <c r="H8" s="12">
        <f t="shared" si="1"/>
        <v>3.0141845306786097E-2</v>
      </c>
    </row>
    <row r="9" spans="1:8" x14ac:dyDescent="0.25">
      <c r="A9" s="11">
        <v>40057</v>
      </c>
      <c r="B9" s="5">
        <v>1.3235294117647012E-2</v>
      </c>
      <c r="C9" s="5">
        <v>3.5723383825517763E-2</v>
      </c>
      <c r="D9" s="5">
        <v>3.3139261897998651E-3</v>
      </c>
      <c r="F9" s="6"/>
      <c r="G9" s="12">
        <f t="shared" si="0"/>
        <v>9.9213679278471467E-3</v>
      </c>
      <c r="H9" s="12">
        <f t="shared" si="1"/>
        <v>3.2409457635717898E-2</v>
      </c>
    </row>
    <row r="10" spans="1:8" x14ac:dyDescent="0.25">
      <c r="A10" s="11">
        <v>40087</v>
      </c>
      <c r="B10" s="5">
        <v>8.3454281567489907E-3</v>
      </c>
      <c r="C10" s="5">
        <v>-1.9761985847807084E-2</v>
      </c>
      <c r="D10" s="5">
        <v>3.4664732719604796E-3</v>
      </c>
      <c r="F10" s="6"/>
      <c r="G10" s="12">
        <f t="shared" si="0"/>
        <v>4.8789548847885111E-3</v>
      </c>
      <c r="H10" s="12">
        <f t="shared" si="1"/>
        <v>-2.3228459119767564E-2</v>
      </c>
    </row>
    <row r="11" spans="1:8" x14ac:dyDescent="0.25">
      <c r="A11" s="11">
        <v>40119</v>
      </c>
      <c r="B11" s="5">
        <v>5.2267002518891603E-2</v>
      </c>
      <c r="C11" s="5">
        <v>5.7363996950366314E-2</v>
      </c>
      <c r="D11" s="5">
        <v>3.4263540299781514E-3</v>
      </c>
      <c r="F11" s="6"/>
      <c r="G11" s="12">
        <f t="shared" si="0"/>
        <v>4.8840648488913452E-2</v>
      </c>
      <c r="H11" s="12">
        <f t="shared" si="1"/>
        <v>5.3937642920388162E-2</v>
      </c>
    </row>
    <row r="12" spans="1:8" x14ac:dyDescent="0.25">
      <c r="A12" s="11">
        <v>40148</v>
      </c>
      <c r="B12" s="5">
        <v>3.6077626741899627E-2</v>
      </c>
      <c r="C12" s="5">
        <v>1.7770597738287375E-2</v>
      </c>
      <c r="D12" s="5">
        <v>3.7867936638156241E-3</v>
      </c>
      <c r="F12" s="6"/>
      <c r="G12" s="12">
        <f t="shared" si="0"/>
        <v>3.2290833078084002E-2</v>
      </c>
      <c r="H12" s="12">
        <f t="shared" si="1"/>
        <v>1.3983804074471751E-2</v>
      </c>
    </row>
    <row r="13" spans="1:8" x14ac:dyDescent="0.25">
      <c r="A13" s="11">
        <v>40182</v>
      </c>
      <c r="B13" s="5">
        <v>-6.5021866490634461E-2</v>
      </c>
      <c r="C13" s="5">
        <v>-3.6974262397991176E-2</v>
      </c>
      <c r="D13" s="5">
        <v>3.6828128357737633E-3</v>
      </c>
      <c r="F13" s="6"/>
      <c r="G13" s="12">
        <f t="shared" si="0"/>
        <v>-6.8704679326408225E-2</v>
      </c>
      <c r="H13" s="12">
        <f t="shared" si="1"/>
        <v>-4.0657075233764939E-2</v>
      </c>
    </row>
    <row r="14" spans="1:8" x14ac:dyDescent="0.25">
      <c r="A14" s="11">
        <v>40210</v>
      </c>
      <c r="B14" s="5">
        <v>4.3597211190539165E-2</v>
      </c>
      <c r="C14" s="5">
        <v>2.8513693463827261E-2</v>
      </c>
      <c r="D14" s="5">
        <v>3.6988176007033413E-3</v>
      </c>
      <c r="F14" s="6"/>
      <c r="G14" s="12">
        <f t="shared" si="0"/>
        <v>3.9898393589835823E-2</v>
      </c>
      <c r="H14" s="12">
        <f t="shared" si="1"/>
        <v>2.481487586312392E-2</v>
      </c>
    </row>
    <row r="15" spans="1:8" x14ac:dyDescent="0.25">
      <c r="A15" s="11">
        <v>40238</v>
      </c>
      <c r="B15" s="5">
        <v>8.5412262156447927E-3</v>
      </c>
      <c r="C15" s="5">
        <v>5.8796367554255768E-2</v>
      </c>
      <c r="D15" s="5">
        <v>3.8507230235700352E-3</v>
      </c>
      <c r="F15" s="6"/>
      <c r="G15" s="12">
        <f t="shared" si="0"/>
        <v>4.6905031920747575E-3</v>
      </c>
      <c r="H15" s="12">
        <f t="shared" si="1"/>
        <v>5.4945644530685733E-2</v>
      </c>
    </row>
    <row r="16" spans="1:8" x14ac:dyDescent="0.25">
      <c r="A16" s="11">
        <v>40269</v>
      </c>
      <c r="B16" s="5">
        <v>5.8695287606909119E-3</v>
      </c>
      <c r="C16" s="5">
        <v>1.4759327193589966E-2</v>
      </c>
      <c r="D16" s="5">
        <v>3.6988176007033413E-3</v>
      </c>
      <c r="F16" s="6"/>
      <c r="G16" s="12">
        <f t="shared" si="0"/>
        <v>2.1707111599875706E-3</v>
      </c>
      <c r="H16" s="12">
        <f t="shared" si="1"/>
        <v>1.1060509592886625E-2</v>
      </c>
    </row>
    <row r="17" spans="1:8" x14ac:dyDescent="0.25">
      <c r="A17" s="11">
        <v>40301</v>
      </c>
      <c r="B17" s="5">
        <v>-2.4008002667555761E-2</v>
      </c>
      <c r="C17" s="5">
        <v>-8.1975916203894883E-2</v>
      </c>
      <c r="D17" s="5">
        <v>3.4424038441496219E-3</v>
      </c>
      <c r="F17" s="6"/>
      <c r="G17" s="12">
        <f t="shared" si="0"/>
        <v>-2.7450406511705383E-2</v>
      </c>
      <c r="H17" s="12">
        <f t="shared" si="1"/>
        <v>-8.5418320048044505E-2</v>
      </c>
    </row>
    <row r="18" spans="1:8" x14ac:dyDescent="0.25">
      <c r="A18" s="11">
        <v>40330</v>
      </c>
      <c r="B18" s="5">
        <v>-1.417833959685677E-2</v>
      </c>
      <c r="C18" s="5">
        <v>-5.3882376699314394E-2</v>
      </c>
      <c r="D18" s="5">
        <v>3.2013595976057019E-3</v>
      </c>
      <c r="F18" s="6"/>
      <c r="G18" s="12">
        <f t="shared" si="0"/>
        <v>-1.7379699194462472E-2</v>
      </c>
      <c r="H18" s="12">
        <f t="shared" si="1"/>
        <v>-5.7083736296920096E-2</v>
      </c>
    </row>
    <row r="19" spans="1:8" x14ac:dyDescent="0.25">
      <c r="A19" s="11">
        <v>40360</v>
      </c>
      <c r="B19" s="5">
        <v>3.9854444636977959E-2</v>
      </c>
      <c r="C19" s="5">
        <v>6.8777832756061308E-2</v>
      </c>
      <c r="D19" s="5">
        <v>3.2576602600797866E-3</v>
      </c>
      <c r="F19" s="6"/>
      <c r="G19" s="12">
        <f t="shared" si="0"/>
        <v>3.6596784376898173E-2</v>
      </c>
      <c r="H19" s="12">
        <f t="shared" si="1"/>
        <v>6.5520172495981521E-2</v>
      </c>
    </row>
    <row r="20" spans="1:8" x14ac:dyDescent="0.25">
      <c r="A20" s="11">
        <v>40392</v>
      </c>
      <c r="B20" s="5">
        <v>-3.6327278786868811E-2</v>
      </c>
      <c r="C20" s="5">
        <v>-4.7449164851125603E-2</v>
      </c>
      <c r="D20" s="5">
        <v>2.8951194362685229E-3</v>
      </c>
      <c r="F20" s="6"/>
      <c r="G20" s="12">
        <f t="shared" si="0"/>
        <v>-3.9222398223137334E-2</v>
      </c>
      <c r="H20" s="12">
        <f t="shared" si="1"/>
        <v>-5.0344284287394125E-2</v>
      </c>
    </row>
    <row r="21" spans="1:8" x14ac:dyDescent="0.25">
      <c r="A21" s="11">
        <v>40422</v>
      </c>
      <c r="B21" s="5">
        <v>8.9399965415874139E-2</v>
      </c>
      <c r="C21" s="5">
        <v>8.7551104037814742E-2</v>
      </c>
      <c r="D21" s="5">
        <v>3.0241880399000109E-3</v>
      </c>
      <c r="F21" s="6"/>
      <c r="G21" s="12">
        <f t="shared" si="0"/>
        <v>8.6375777375974128E-2</v>
      </c>
      <c r="H21" s="12">
        <f t="shared" si="1"/>
        <v>8.4526915997914731E-2</v>
      </c>
    </row>
    <row r="22" spans="1:8" x14ac:dyDescent="0.25">
      <c r="A22" s="11">
        <v>40452</v>
      </c>
      <c r="B22" s="5">
        <v>7.0555555555555483E-2</v>
      </c>
      <c r="C22" s="5">
        <v>3.6855941114616098E-2</v>
      </c>
      <c r="D22" s="5">
        <v>3.2737397821989145E-3</v>
      </c>
      <c r="F22" s="6"/>
      <c r="G22" s="12">
        <f t="shared" si="0"/>
        <v>6.7281815773356568E-2</v>
      </c>
      <c r="H22" s="12">
        <f t="shared" si="1"/>
        <v>3.3582201332417183E-2</v>
      </c>
    </row>
    <row r="23" spans="1:8" x14ac:dyDescent="0.25">
      <c r="A23" s="11">
        <v>40483</v>
      </c>
      <c r="B23" s="5">
        <v>-1.0527096152420423E-2</v>
      </c>
      <c r="C23" s="5">
        <v>-2.2902827780877377E-3</v>
      </c>
      <c r="D23" s="5">
        <v>3.3540948994528197E-3</v>
      </c>
      <c r="F23" s="6"/>
      <c r="G23" s="12">
        <f t="shared" si="0"/>
        <v>-1.3881191051873243E-2</v>
      </c>
      <c r="H23" s="12">
        <f t="shared" si="1"/>
        <v>-5.6443776775405574E-3</v>
      </c>
    </row>
    <row r="24" spans="1:8" x14ac:dyDescent="0.25">
      <c r="A24" s="11">
        <v>40513</v>
      </c>
      <c r="B24" s="5">
        <v>3.746160185809555E-2</v>
      </c>
      <c r="C24" s="5">
        <v>6.5300072000338938E-2</v>
      </c>
      <c r="D24" s="5">
        <v>3.5626875279843873E-3</v>
      </c>
      <c r="F24" s="6"/>
      <c r="G24" s="12">
        <f t="shared" si="0"/>
        <v>3.3898914330111163E-2</v>
      </c>
      <c r="H24" s="12">
        <f t="shared" si="1"/>
        <v>6.1737384472354551E-2</v>
      </c>
    </row>
    <row r="25" spans="1:8" x14ac:dyDescent="0.25">
      <c r="A25" s="11">
        <v>40546</v>
      </c>
      <c r="B25" s="5">
        <v>0.1038492092149923</v>
      </c>
      <c r="C25" s="5">
        <v>2.2645590152984729E-2</v>
      </c>
      <c r="D25" s="5">
        <v>3.7308187111868563E-3</v>
      </c>
      <c r="F25" s="6"/>
      <c r="G25" s="12">
        <f t="shared" si="0"/>
        <v>0.10011839050380544</v>
      </c>
      <c r="H25" s="12">
        <f t="shared" si="1"/>
        <v>1.8914771441797873E-2</v>
      </c>
    </row>
    <row r="26" spans="1:8" x14ac:dyDescent="0.25">
      <c r="A26" s="11">
        <v>40575</v>
      </c>
      <c r="B26" s="5">
        <v>3.2057572783774635E-3</v>
      </c>
      <c r="C26" s="5">
        <v>3.1956582589494076E-2</v>
      </c>
      <c r="D26" s="5">
        <v>3.6668052630131065E-3</v>
      </c>
      <c r="F26" s="6"/>
      <c r="G26" s="12">
        <f t="shared" si="0"/>
        <v>-4.61047984635643E-4</v>
      </c>
      <c r="H26" s="12">
        <f t="shared" si="1"/>
        <v>2.8289777326480969E-2</v>
      </c>
    </row>
    <row r="27" spans="1:8" x14ac:dyDescent="0.25">
      <c r="A27" s="11">
        <v>40603</v>
      </c>
      <c r="B27" s="5">
        <v>7.3692448154427659E-3</v>
      </c>
      <c r="C27" s="5">
        <v>-1.0473018791158362E-3</v>
      </c>
      <c r="D27" s="5">
        <v>3.6828128357737633E-3</v>
      </c>
      <c r="F27" s="6"/>
      <c r="G27" s="12">
        <f t="shared" si="0"/>
        <v>3.6864319796690026E-3</v>
      </c>
      <c r="H27" s="12">
        <f t="shared" si="1"/>
        <v>-4.7301147148895994E-3</v>
      </c>
    </row>
    <row r="28" spans="1:8" x14ac:dyDescent="0.25">
      <c r="A28" s="11">
        <v>40634</v>
      </c>
      <c r="B28" s="5">
        <v>4.6028355020392375E-2</v>
      </c>
      <c r="C28" s="5">
        <v>2.8495357625034856E-2</v>
      </c>
      <c r="D28" s="5">
        <v>3.6027468730472911E-3</v>
      </c>
      <c r="F28" s="6"/>
      <c r="G28" s="12">
        <f t="shared" si="0"/>
        <v>4.2425608147345084E-2</v>
      </c>
      <c r="H28" s="12">
        <f t="shared" si="1"/>
        <v>2.4892610751987565E-2</v>
      </c>
    </row>
    <row r="29" spans="1:8" x14ac:dyDescent="0.25">
      <c r="A29" s="11">
        <v>40665</v>
      </c>
      <c r="B29" s="5">
        <v>-5.26055204852105E-3</v>
      </c>
      <c r="C29" s="5">
        <v>-1.350092768460176E-2</v>
      </c>
      <c r="D29" s="5">
        <v>3.4504276924163246E-3</v>
      </c>
      <c r="F29" s="6"/>
      <c r="G29" s="12">
        <f t="shared" si="0"/>
        <v>-8.7109797409373746E-3</v>
      </c>
      <c r="H29" s="12">
        <f t="shared" si="1"/>
        <v>-1.6951355377018085E-2</v>
      </c>
    </row>
    <row r="30" spans="1:8" x14ac:dyDescent="0.25">
      <c r="A30" s="11">
        <v>40695</v>
      </c>
      <c r="B30" s="5">
        <v>1.5554034716605436E-2</v>
      </c>
      <c r="C30" s="5">
        <v>-1.8257508177222714E-2</v>
      </c>
      <c r="D30" s="5">
        <v>3.5787133767835044E-3</v>
      </c>
      <c r="F30" s="6"/>
      <c r="G30" s="12">
        <f t="shared" si="0"/>
        <v>1.1975321339821932E-2</v>
      </c>
      <c r="H30" s="12">
        <f t="shared" si="1"/>
        <v>-2.1836221554006219E-2</v>
      </c>
    </row>
    <row r="31" spans="1:8" x14ac:dyDescent="0.25">
      <c r="A31" s="11">
        <v>40725</v>
      </c>
      <c r="B31" s="5">
        <v>6.0037983213869994E-2</v>
      </c>
      <c r="C31" s="5">
        <v>-2.1474436636782279E-2</v>
      </c>
      <c r="D31" s="5">
        <v>3.3781876370064801E-3</v>
      </c>
      <c r="F31" s="6"/>
      <c r="G31" s="12">
        <f t="shared" si="0"/>
        <v>5.6659795576863514E-2</v>
      </c>
      <c r="H31" s="12">
        <f t="shared" si="1"/>
        <v>-2.4852624273788759E-2</v>
      </c>
    </row>
    <row r="32" spans="1:8" x14ac:dyDescent="0.25">
      <c r="A32" s="11">
        <v>40756</v>
      </c>
      <c r="B32" s="5">
        <v>-5.0569265445298495E-2</v>
      </c>
      <c r="C32" s="5">
        <v>-5.6791097904478782E-2</v>
      </c>
      <c r="D32" s="5">
        <v>2.9435415760119543E-3</v>
      </c>
      <c r="F32" s="6"/>
      <c r="G32" s="12">
        <f t="shared" si="0"/>
        <v>-5.3512807021310449E-2</v>
      </c>
      <c r="H32" s="12">
        <f t="shared" si="1"/>
        <v>-5.9734639480490737E-2</v>
      </c>
    </row>
    <row r="33" spans="1:8" x14ac:dyDescent="0.25">
      <c r="A33" s="11">
        <v>40787</v>
      </c>
      <c r="B33" s="5">
        <v>1.7226686145605186E-2</v>
      </c>
      <c r="C33" s="5">
        <v>-7.1762012979021961E-2</v>
      </c>
      <c r="D33" s="5">
        <v>2.4013621145706487E-3</v>
      </c>
      <c r="F33" s="6"/>
      <c r="G33" s="12">
        <f t="shared" si="0"/>
        <v>1.4825324031034537E-2</v>
      </c>
      <c r="H33" s="12">
        <f t="shared" si="1"/>
        <v>-7.4163375093592609E-2</v>
      </c>
    </row>
    <row r="34" spans="1:8" x14ac:dyDescent="0.25">
      <c r="A34" s="11">
        <v>40819</v>
      </c>
      <c r="B34" s="5">
        <v>5.5831488241278038E-2</v>
      </c>
      <c r="C34" s="5">
        <v>0.10772303830584562</v>
      </c>
      <c r="D34" s="5">
        <v>2.6283369587845051E-3</v>
      </c>
      <c r="F34" s="6"/>
      <c r="G34" s="12">
        <f t="shared" si="0"/>
        <v>5.3203151282493533E-2</v>
      </c>
      <c r="H34" s="12">
        <f t="shared" si="1"/>
        <v>0.10509470134706111</v>
      </c>
    </row>
    <row r="35" spans="1:8" x14ac:dyDescent="0.25">
      <c r="A35" s="11">
        <v>40848</v>
      </c>
      <c r="B35" s="5">
        <v>2.2330537293130837E-2</v>
      </c>
      <c r="C35" s="5">
        <v>-5.0586451767333784E-3</v>
      </c>
      <c r="D35" s="5">
        <v>2.5149201956327083E-3</v>
      </c>
      <c r="F35" s="6"/>
      <c r="G35" s="12">
        <f t="shared" si="0"/>
        <v>1.9815617097498128E-2</v>
      </c>
      <c r="H35" s="12">
        <f t="shared" si="1"/>
        <v>-7.5735653723660867E-3</v>
      </c>
    </row>
    <row r="36" spans="1:8" x14ac:dyDescent="0.25">
      <c r="A36" s="11">
        <v>40878</v>
      </c>
      <c r="B36" s="5">
        <v>-2.1898214879698341E-2</v>
      </c>
      <c r="C36" s="5">
        <v>8.5327516520175006E-3</v>
      </c>
      <c r="D36" s="5">
        <v>2.3770098189335176E-3</v>
      </c>
      <c r="F36" s="6"/>
      <c r="G36" s="12">
        <f t="shared" ref="G36:G63" si="2">+B36-$D36</f>
        <v>-2.4275224698631859E-2</v>
      </c>
      <c r="H36" s="12">
        <f t="shared" ref="H36:H63" si="3">+C36-$D36</f>
        <v>6.155741833083983E-3</v>
      </c>
    </row>
    <row r="37" spans="1:8" x14ac:dyDescent="0.25">
      <c r="A37" s="11">
        <v>40911</v>
      </c>
      <c r="B37" s="5">
        <v>4.7384231706625757E-2</v>
      </c>
      <c r="C37" s="5">
        <v>4.3583015267175673E-2</v>
      </c>
      <c r="D37" s="5">
        <v>2.4094781004899701E-3</v>
      </c>
      <c r="F37" s="6"/>
      <c r="G37" s="12">
        <f t="shared" si="2"/>
        <v>4.4974753606135787E-2</v>
      </c>
      <c r="H37" s="12">
        <f t="shared" si="3"/>
        <v>4.1173537166685703E-2</v>
      </c>
    </row>
    <row r="38" spans="1:8" x14ac:dyDescent="0.25">
      <c r="A38" s="11">
        <v>40940</v>
      </c>
      <c r="B38" s="5">
        <v>2.5434276746577389E-2</v>
      </c>
      <c r="C38" s="5">
        <v>4.0589449943234213E-2</v>
      </c>
      <c r="D38" s="5">
        <v>2.5392356718625386E-3</v>
      </c>
      <c r="F38" s="6"/>
      <c r="G38" s="12">
        <f t="shared" si="2"/>
        <v>2.289504107471485E-2</v>
      </c>
      <c r="H38" s="12">
        <f t="shared" si="3"/>
        <v>3.8050214271371674E-2</v>
      </c>
    </row>
    <row r="39" spans="1:8" x14ac:dyDescent="0.25">
      <c r="A39" s="11">
        <v>40969</v>
      </c>
      <c r="B39" s="5">
        <v>6.0583671961581098E-2</v>
      </c>
      <c r="C39" s="5">
        <v>3.1332376545017748E-2</v>
      </c>
      <c r="D39" s="5">
        <v>2.749698516855581E-3</v>
      </c>
      <c r="F39" s="6"/>
      <c r="G39" s="12">
        <f t="shared" si="2"/>
        <v>5.7833973444725517E-2</v>
      </c>
      <c r="H39" s="12">
        <f t="shared" si="3"/>
        <v>2.8582678028162167E-2</v>
      </c>
    </row>
    <row r="40" spans="1:8" x14ac:dyDescent="0.25">
      <c r="A40" s="11">
        <v>41001</v>
      </c>
      <c r="B40" s="5">
        <v>-7.5135592376971427E-3</v>
      </c>
      <c r="C40" s="5">
        <v>-7.497497284287169E-3</v>
      </c>
      <c r="D40" s="5">
        <v>2.5554423860907338E-3</v>
      </c>
      <c r="F40" s="6"/>
      <c r="G40" s="12">
        <f t="shared" si="2"/>
        <v>-1.0069001623787877E-2</v>
      </c>
      <c r="H40" s="12">
        <f t="shared" si="3"/>
        <v>-1.0052939670377903E-2</v>
      </c>
    </row>
    <row r="41" spans="1:8" x14ac:dyDescent="0.25">
      <c r="A41" s="11">
        <v>41030</v>
      </c>
      <c r="B41" s="5">
        <v>-6.4574350747016895E-2</v>
      </c>
      <c r="C41" s="5">
        <v>-6.2650671359386623E-2</v>
      </c>
      <c r="D41" s="5">
        <v>2.1982271766594064E-3</v>
      </c>
      <c r="F41" s="6"/>
      <c r="G41" s="12">
        <f t="shared" si="2"/>
        <v>-6.6772577923676302E-2</v>
      </c>
      <c r="H41" s="12">
        <f t="shared" si="3"/>
        <v>-6.4848898536046029E-2</v>
      </c>
    </row>
    <row r="42" spans="1:8" x14ac:dyDescent="0.25">
      <c r="A42" s="11">
        <v>41061</v>
      </c>
      <c r="B42" s="5">
        <v>1.3881444956586941E-2</v>
      </c>
      <c r="C42" s="5">
        <v>3.9554921279372435E-2</v>
      </c>
      <c r="D42" s="5">
        <v>2.2714079351586758E-3</v>
      </c>
      <c r="F42" s="6"/>
      <c r="G42" s="12">
        <f t="shared" si="2"/>
        <v>1.1610037021428266E-2</v>
      </c>
      <c r="H42" s="12">
        <f t="shared" si="3"/>
        <v>3.7283513344213759E-2</v>
      </c>
    </row>
    <row r="43" spans="1:8" x14ac:dyDescent="0.25">
      <c r="A43" s="11">
        <v>41092</v>
      </c>
      <c r="B43" s="5">
        <v>2.0616376803934688E-3</v>
      </c>
      <c r="C43" s="5">
        <v>1.2597639043871345E-2</v>
      </c>
      <c r="D43" s="5">
        <v>2.1249875904596482E-3</v>
      </c>
      <c r="F43" s="6"/>
      <c r="G43" s="12">
        <f t="shared" si="2"/>
        <v>-6.3349910066179405E-5</v>
      </c>
      <c r="H43" s="12">
        <f t="shared" si="3"/>
        <v>1.0472651453411697E-2</v>
      </c>
    </row>
    <row r="44" spans="1:8" x14ac:dyDescent="0.25">
      <c r="A44" s="11">
        <v>41122</v>
      </c>
      <c r="B44" s="5">
        <v>-1.5298586199620212E-3</v>
      </c>
      <c r="C44" s="5">
        <v>1.9763361656468303E-2</v>
      </c>
      <c r="D44" s="5">
        <v>2.206361275312263E-3</v>
      </c>
      <c r="F44" s="6"/>
      <c r="G44" s="12">
        <f t="shared" si="2"/>
        <v>-3.7362198952742842E-3</v>
      </c>
      <c r="H44" s="12">
        <f t="shared" si="3"/>
        <v>1.755700038115604E-2</v>
      </c>
    </row>
    <row r="45" spans="1:8" x14ac:dyDescent="0.25">
      <c r="A45" s="11">
        <v>41156</v>
      </c>
      <c r="B45" s="5">
        <v>6.466951973371371E-2</v>
      </c>
      <c r="C45" s="5">
        <v>2.4236090375236552E-2</v>
      </c>
      <c r="D45" s="5">
        <v>2.3282856950768149E-3</v>
      </c>
      <c r="F45" s="6"/>
      <c r="G45" s="12">
        <f t="shared" si="2"/>
        <v>6.2341234038636895E-2</v>
      </c>
      <c r="H45" s="12">
        <f t="shared" si="3"/>
        <v>2.1907804680159737E-2</v>
      </c>
    </row>
    <row r="46" spans="1:8" x14ac:dyDescent="0.25">
      <c r="A46" s="11">
        <v>41183</v>
      </c>
      <c r="B46" s="5">
        <v>-6.2279787603592762E-2</v>
      </c>
      <c r="C46" s="5">
        <v>-1.9789403541407791E-2</v>
      </c>
      <c r="D46" s="5">
        <v>2.3445299646698281E-3</v>
      </c>
      <c r="F46" s="6"/>
      <c r="G46" s="12">
        <f t="shared" si="2"/>
        <v>-6.462431756826259E-2</v>
      </c>
      <c r="H46" s="12">
        <f t="shared" si="3"/>
        <v>-2.2133933506077619E-2</v>
      </c>
    </row>
    <row r="47" spans="1:8" x14ac:dyDescent="0.25">
      <c r="A47" s="11">
        <v>41214</v>
      </c>
      <c r="B47" s="5">
        <v>-1.8628281117696877E-2</v>
      </c>
      <c r="C47" s="5">
        <v>2.8467029231815655E-3</v>
      </c>
      <c r="D47" s="5">
        <v>2.2957884655714356E-3</v>
      </c>
      <c r="F47" s="6"/>
      <c r="G47" s="12">
        <f t="shared" si="2"/>
        <v>-2.0924069583268312E-2</v>
      </c>
      <c r="H47" s="12">
        <f t="shared" si="3"/>
        <v>5.5091445761012992E-4</v>
      </c>
    </row>
    <row r="48" spans="1:8" x14ac:dyDescent="0.25">
      <c r="A48" s="11">
        <v>41246</v>
      </c>
      <c r="B48" s="5">
        <v>7.7653149266609933E-3</v>
      </c>
      <c r="C48" s="5">
        <v>7.0683105254980561E-3</v>
      </c>
      <c r="D48" s="5">
        <v>2.4257079041964946E-3</v>
      </c>
      <c r="F48" s="6"/>
      <c r="G48" s="12">
        <f t="shared" si="2"/>
        <v>5.3396070224644987E-3</v>
      </c>
      <c r="H48" s="12">
        <f t="shared" si="3"/>
        <v>4.6426026213015614E-3</v>
      </c>
    </row>
    <row r="49" spans="1:8" x14ac:dyDescent="0.25">
      <c r="A49" s="11">
        <v>41276</v>
      </c>
      <c r="B49" s="5">
        <v>6.0145547945205546E-2</v>
      </c>
      <c r="C49" s="5">
        <v>5.0428063581991145E-2</v>
      </c>
      <c r="D49" s="5">
        <v>2.6040452449183071E-3</v>
      </c>
      <c r="F49" s="6"/>
      <c r="G49" s="12">
        <f t="shared" si="2"/>
        <v>5.7541502700287239E-2</v>
      </c>
      <c r="H49" s="12">
        <f t="shared" si="3"/>
        <v>4.7824018337072838E-2</v>
      </c>
    </row>
    <row r="50" spans="1:8" x14ac:dyDescent="0.25">
      <c r="A50" s="11">
        <v>41306</v>
      </c>
      <c r="B50" s="5">
        <v>-6.8645265495660412E-3</v>
      </c>
      <c r="C50" s="5">
        <v>1.1060603026480154E-2</v>
      </c>
      <c r="D50" s="5">
        <v>2.5392356718625386E-3</v>
      </c>
      <c r="F50" s="6"/>
      <c r="G50" s="12">
        <f t="shared" si="2"/>
        <v>-9.4037622214285799E-3</v>
      </c>
      <c r="H50" s="12">
        <f t="shared" si="3"/>
        <v>8.521367354617615E-3</v>
      </c>
    </row>
    <row r="51" spans="1:8" x14ac:dyDescent="0.25">
      <c r="A51" s="11">
        <v>41334</v>
      </c>
      <c r="B51" s="5">
        <v>6.2055295791827669E-2</v>
      </c>
      <c r="C51" s="5">
        <v>3.5987799403174314E-2</v>
      </c>
      <c r="D51" s="5">
        <v>2.5473393892132545E-3</v>
      </c>
      <c r="F51" s="6"/>
      <c r="G51" s="12">
        <f t="shared" si="2"/>
        <v>5.9507956402614415E-2</v>
      </c>
      <c r="H51" s="12">
        <f t="shared" si="3"/>
        <v>3.344046001396106E-2</v>
      </c>
    </row>
    <row r="52" spans="1:8" x14ac:dyDescent="0.25">
      <c r="A52" s="11">
        <v>41365</v>
      </c>
      <c r="B52" s="5">
        <v>-5.043786189405175E-2</v>
      </c>
      <c r="C52" s="5">
        <v>1.8085763992887971E-2</v>
      </c>
      <c r="D52" s="5">
        <v>2.3688909406458514E-3</v>
      </c>
      <c r="F52" s="6"/>
      <c r="G52" s="12">
        <f t="shared" si="2"/>
        <v>-5.2806752834697601E-2</v>
      </c>
      <c r="H52" s="12">
        <f t="shared" si="3"/>
        <v>1.571687305224212E-2</v>
      </c>
    </row>
    <row r="53" spans="1:8" x14ac:dyDescent="0.25">
      <c r="A53" s="11">
        <v>41395</v>
      </c>
      <c r="B53" s="5">
        <v>3.1900418283525633E-2</v>
      </c>
      <c r="C53" s="5">
        <v>2.0762783477406455E-2</v>
      </c>
      <c r="D53" s="5">
        <v>2.7173512302556269E-3</v>
      </c>
      <c r="F53" s="6"/>
      <c r="G53" s="12">
        <f t="shared" si="2"/>
        <v>2.9183067053270006E-2</v>
      </c>
      <c r="H53" s="12">
        <f t="shared" si="3"/>
        <v>1.8045432247150828E-2</v>
      </c>
    </row>
    <row r="54" spans="1:8" x14ac:dyDescent="0.25">
      <c r="A54" s="11">
        <v>41428</v>
      </c>
      <c r="B54" s="5">
        <v>-8.1314709904278026E-2</v>
      </c>
      <c r="C54" s="5">
        <v>-1.499932545960736E-2</v>
      </c>
      <c r="D54" s="5">
        <v>2.8708987190766422E-3</v>
      </c>
      <c r="F54" s="6"/>
      <c r="G54" s="12">
        <f t="shared" si="2"/>
        <v>-8.4185608623354669E-2</v>
      </c>
      <c r="H54" s="12">
        <f t="shared" si="3"/>
        <v>-1.7870224178684002E-2</v>
      </c>
    </row>
    <row r="55" spans="1:8" x14ac:dyDescent="0.25">
      <c r="A55" s="11">
        <v>41456</v>
      </c>
      <c r="B55" s="5">
        <v>2.0573068949019113E-2</v>
      </c>
      <c r="C55" s="5">
        <v>4.9462111213487203E-2</v>
      </c>
      <c r="D55" s="5">
        <v>2.9919380133611728E-3</v>
      </c>
      <c r="F55" s="6"/>
      <c r="G55" s="12">
        <f t="shared" si="2"/>
        <v>1.758113093565794E-2</v>
      </c>
      <c r="H55" s="12">
        <f t="shared" si="3"/>
        <v>4.647017320012603E-2</v>
      </c>
    </row>
    <row r="56" spans="1:8" x14ac:dyDescent="0.25">
      <c r="A56" s="11">
        <v>41487</v>
      </c>
      <c r="B56" s="5">
        <v>-6.0787582039795729E-2</v>
      </c>
      <c r="C56" s="5">
        <v>-3.1298013323604601E-2</v>
      </c>
      <c r="D56" s="5">
        <v>3.0161266025487965E-3</v>
      </c>
      <c r="F56" s="6"/>
      <c r="G56" s="12">
        <f t="shared" si="2"/>
        <v>-6.3803708642344525E-2</v>
      </c>
      <c r="H56" s="12">
        <f t="shared" si="3"/>
        <v>-3.4314139926153397E-2</v>
      </c>
    </row>
    <row r="57" spans="1:8" x14ac:dyDescent="0.25">
      <c r="A57" s="11">
        <v>41520</v>
      </c>
      <c r="B57" s="5">
        <v>1.5972491819643997E-2</v>
      </c>
      <c r="C57" s="5">
        <v>2.9749474883188354E-2</v>
      </c>
      <c r="D57" s="5">
        <v>3.0241880399000109E-3</v>
      </c>
      <c r="F57" s="6"/>
      <c r="G57" s="12">
        <f t="shared" si="2"/>
        <v>1.2948303779743986E-2</v>
      </c>
      <c r="H57" s="12">
        <f t="shared" si="3"/>
        <v>2.6725286843288343E-2</v>
      </c>
    </row>
    <row r="58" spans="1:8" x14ac:dyDescent="0.25">
      <c r="A58" s="11">
        <v>41548</v>
      </c>
      <c r="B58" s="5">
        <v>-3.2261586331131631E-2</v>
      </c>
      <c r="C58" s="5">
        <v>4.4595759864410889E-2</v>
      </c>
      <c r="D58" s="5">
        <v>2.9758087216387175E-3</v>
      </c>
      <c r="F58" s="6"/>
      <c r="G58" s="12">
        <f t="shared" si="2"/>
        <v>-3.5237395052770348E-2</v>
      </c>
      <c r="H58" s="12">
        <f t="shared" si="3"/>
        <v>4.1619951142772171E-2</v>
      </c>
    </row>
    <row r="59" spans="1:8" x14ac:dyDescent="0.25">
      <c r="A59" s="11">
        <v>41579</v>
      </c>
      <c r="B59" s="5">
        <v>8.0099277978338268E-3</v>
      </c>
      <c r="C59" s="5">
        <v>2.804946087194149E-2</v>
      </c>
      <c r="D59" s="5">
        <v>3.1208697401348129E-3</v>
      </c>
      <c r="F59" s="6"/>
      <c r="G59" s="12">
        <f t="shared" si="2"/>
        <v>4.8890580576990139E-3</v>
      </c>
      <c r="H59" s="12">
        <f t="shared" si="3"/>
        <v>2.4928591131806677E-2</v>
      </c>
    </row>
    <row r="60" spans="1:8" x14ac:dyDescent="0.25">
      <c r="A60" s="11">
        <v>41610</v>
      </c>
      <c r="B60" s="5">
        <v>4.3928371572467872E-2</v>
      </c>
      <c r="C60" s="5">
        <v>2.3562833299184183E-2</v>
      </c>
      <c r="D60" s="5">
        <v>3.2415779026344627E-3</v>
      </c>
      <c r="F60" s="6"/>
      <c r="G60" s="12">
        <f t="shared" si="2"/>
        <v>4.068679366983341E-2</v>
      </c>
      <c r="H60" s="12">
        <f t="shared" si="3"/>
        <v>2.032125539654972E-2</v>
      </c>
    </row>
    <row r="61" spans="1:8" x14ac:dyDescent="0.25">
      <c r="A61" s="11">
        <v>41641</v>
      </c>
      <c r="B61" s="5">
        <v>-5.8054140980970281E-2</v>
      </c>
      <c r="C61" s="5">
        <v>-3.5582895107013734E-2</v>
      </c>
      <c r="D61" s="5">
        <v>2.9677430057029053E-3</v>
      </c>
      <c r="F61" s="6"/>
      <c r="G61" s="12">
        <f t="shared" si="2"/>
        <v>-6.1021883986673187E-2</v>
      </c>
      <c r="H61" s="12">
        <f t="shared" si="3"/>
        <v>-3.855063811271664E-2</v>
      </c>
    </row>
    <row r="62" spans="1:8" x14ac:dyDescent="0.25">
      <c r="A62" s="11">
        <v>41673</v>
      </c>
      <c r="B62" s="5">
        <v>5.3778738902799939E-2</v>
      </c>
      <c r="C62" s="5">
        <v>4.3117037568930705E-2</v>
      </c>
      <c r="D62" s="5">
        <v>2.9435415760119543E-3</v>
      </c>
      <c r="F62" s="6"/>
      <c r="G62" s="12">
        <f t="shared" si="2"/>
        <v>5.0835197326787984E-2</v>
      </c>
      <c r="H62" s="12">
        <f t="shared" si="3"/>
        <v>4.0173495992918751E-2</v>
      </c>
    </row>
    <row r="63" spans="1:8" x14ac:dyDescent="0.25">
      <c r="A63" s="11">
        <v>41701</v>
      </c>
      <c r="B63" s="5">
        <v>1.3555111519144569E-2</v>
      </c>
      <c r="C63" s="5">
        <v>9.997579929549083E-3</v>
      </c>
      <c r="D63" s="5">
        <v>3.5000000000000001E-3</v>
      </c>
      <c r="F63" s="6"/>
      <c r="G63" s="12">
        <f t="shared" si="2"/>
        <v>1.005511151914457E-2</v>
      </c>
      <c r="H63" s="12">
        <f t="shared" si="3"/>
        <v>6.4975799295490834E-3</v>
      </c>
    </row>
    <row r="64" spans="1:8" x14ac:dyDescent="0.25">
      <c r="F64" s="6"/>
    </row>
    <row r="65" spans="1:9" x14ac:dyDescent="0.25">
      <c r="A65" s="17" t="s">
        <v>3</v>
      </c>
      <c r="B65" s="18">
        <f>AVERAGE(B4:B63)</f>
        <v>1.286140760148272E-2</v>
      </c>
      <c r="C65" s="18">
        <f>AVERAGE(C4:C63)</f>
        <v>1.3750547413181956E-2</v>
      </c>
      <c r="D65" s="19">
        <f>AVERAGE(D4:D63)</f>
        <v>3.0347743093445743E-3</v>
      </c>
      <c r="F65" s="6"/>
      <c r="G65" s="18">
        <f>AVERAGE(G4:G63)</f>
        <v>9.8266332921381466E-3</v>
      </c>
      <c r="H65" s="18">
        <f>AVERAGE(H4:H63)</f>
        <v>1.0715773103837383E-2</v>
      </c>
    </row>
    <row r="66" spans="1:9" ht="26.4" x14ac:dyDescent="0.25">
      <c r="A66" s="15" t="s">
        <v>4</v>
      </c>
      <c r="B66" s="16">
        <f>_xlfn.STDEV.S(B4:B63)</f>
        <v>4.3646722970512662E-2</v>
      </c>
      <c r="C66" s="16">
        <f>_xlfn.STDEV.S(C4:C63)</f>
        <v>3.9072917766585502E-2</v>
      </c>
      <c r="D66" s="14">
        <f>_xlfn.STDEV.S(D4:D63)</f>
        <v>5.0861524544205559E-4</v>
      </c>
      <c r="F66" s="6"/>
      <c r="G66" s="16">
        <f>_xlfn.STDEV.S(G4:G63)</f>
        <v>4.3545549140431149E-2</v>
      </c>
      <c r="H66" s="16">
        <f>_xlfn.STDEV.S(H4:H63)</f>
        <v>3.9033202268167484E-2</v>
      </c>
    </row>
    <row r="67" spans="1:9" x14ac:dyDescent="0.25">
      <c r="F67" s="6"/>
    </row>
    <row r="69" spans="1:9" x14ac:dyDescent="0.25">
      <c r="A69" s="2" t="s">
        <v>11</v>
      </c>
      <c r="B69" s="2"/>
      <c r="C69" s="2"/>
      <c r="D69" s="2"/>
      <c r="E69" s="2"/>
      <c r="F69" s="2"/>
      <c r="G69" s="2"/>
      <c r="H69" s="2"/>
      <c r="I69" s="2"/>
    </row>
    <row r="71" spans="1:9" x14ac:dyDescent="0.25">
      <c r="B71" t="s">
        <v>12</v>
      </c>
      <c r="E71" s="22" t="s">
        <v>13</v>
      </c>
      <c r="F71" s="22"/>
      <c r="G71" s="22"/>
      <c r="H71" s="22"/>
      <c r="I71" s="22"/>
    </row>
    <row r="72" spans="1:9" x14ac:dyDescent="0.25">
      <c r="A72" t="s">
        <v>0</v>
      </c>
      <c r="C72" t="s">
        <v>14</v>
      </c>
      <c r="G72" s="13">
        <f>SLOPE(G4:G63,H4:H63)</f>
        <v>0.72434358679791078</v>
      </c>
      <c r="H72" s="13"/>
    </row>
    <row r="73" spans="1:9" x14ac:dyDescent="0.25">
      <c r="A73" t="s">
        <v>1</v>
      </c>
      <c r="C73" t="s">
        <v>15</v>
      </c>
      <c r="G73" s="7">
        <f>+(G72^2*H66^2)/G66^2</f>
        <v>0.42157035103361618</v>
      </c>
    </row>
    <row r="74" spans="1:9" x14ac:dyDescent="0.25">
      <c r="C74" s="1" t="s">
        <v>16</v>
      </c>
      <c r="G74" s="3">
        <f>1-G73</f>
        <v>0.57842964896638382</v>
      </c>
    </row>
    <row r="76" spans="1:9" x14ac:dyDescent="0.25">
      <c r="A76" t="s">
        <v>2</v>
      </c>
      <c r="B76" t="s">
        <v>17</v>
      </c>
    </row>
  </sheetData>
  <mergeCells count="4">
    <mergeCell ref="A2:A3"/>
    <mergeCell ref="E71:I71"/>
    <mergeCell ref="G2:H2"/>
    <mergeCell ref="B2:D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Q6 SOlutions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Marco Sammon</cp:lastModifiedBy>
  <dcterms:created xsi:type="dcterms:W3CDTF">1996-10-14T23:33:28Z</dcterms:created>
  <dcterms:modified xsi:type="dcterms:W3CDTF">2018-03-02T17:35:11Z</dcterms:modified>
</cp:coreProperties>
</file>