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ana/Library/Mobile Documents/com~apple~CloudDocs/Maestria/Métodos estadísticos avanzados/"/>
    </mc:Choice>
  </mc:AlternateContent>
  <xr:revisionPtr revIDLastSave="0" documentId="13_ncr:1_{95A981D7-A1A6-CE44-BCA3-1257EF6B27A1}" xr6:coauthVersionLast="43" xr6:coauthVersionMax="43" xr10:uidLastSave="{00000000-0000-0000-0000-000000000000}"/>
  <bookViews>
    <workbookView xWindow="600" yWindow="460" windowWidth="27500" windowHeight="15820" activeTab="5" xr2:uid="{00000000-000D-0000-FFFF-FFFF00000000}"/>
  </bookViews>
  <sheets>
    <sheet name="Hoja2" sheetId="2" state="hidden" r:id="rId1"/>
    <sheet name="sin estand" sheetId="3" r:id="rId2"/>
    <sheet name="estandariz" sheetId="4" r:id="rId3"/>
    <sheet name="tablas" sheetId="6" r:id="rId4"/>
    <sheet name="spike and slab" sheetId="5" r:id="rId5"/>
    <sheet name="corridas" sheetId="7" r:id="rId6"/>
    <sheet name="selec algor evolutivos" sheetId="8" r:id="rId7"/>
  </sheets>
  <definedNames>
    <definedName name="_xlnm._FilterDatabase" localSheetId="2" hidden="1">estandariz!$A$1:$R$37</definedName>
    <definedName name="_xlnm._FilterDatabase" localSheetId="6" hidden="1">'selec algor evolutivos'!$A$1:$W$36</definedName>
    <definedName name="_xlnm._FilterDatabase" localSheetId="1" hidden="1">'sin estand'!$A$1:$BD$37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36" i="8" l="1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B36" i="8"/>
  <c r="V3" i="8"/>
  <c r="W3" i="8" s="1"/>
  <c r="V4" i="8"/>
  <c r="W4" i="8" s="1"/>
  <c r="V5" i="8"/>
  <c r="W5" i="8" s="1"/>
  <c r="V6" i="8"/>
  <c r="W6" i="8" s="1"/>
  <c r="V7" i="8"/>
  <c r="W7" i="8" s="1"/>
  <c r="V8" i="8"/>
  <c r="W8" i="8" s="1"/>
  <c r="V9" i="8"/>
  <c r="W9" i="8" s="1"/>
  <c r="V10" i="8"/>
  <c r="W10" i="8" s="1"/>
  <c r="V11" i="8"/>
  <c r="W11" i="8" s="1"/>
  <c r="V12" i="8"/>
  <c r="W12" i="8" s="1"/>
  <c r="V13" i="8"/>
  <c r="W13" i="8" s="1"/>
  <c r="V14" i="8"/>
  <c r="W14" i="8" s="1"/>
  <c r="V15" i="8"/>
  <c r="W15" i="8" s="1"/>
  <c r="V16" i="8"/>
  <c r="W16" i="8" s="1"/>
  <c r="V17" i="8"/>
  <c r="W17" i="8" s="1"/>
  <c r="V18" i="8"/>
  <c r="W18" i="8" s="1"/>
  <c r="V19" i="8"/>
  <c r="W19" i="8" s="1"/>
  <c r="V20" i="8"/>
  <c r="W20" i="8" s="1"/>
  <c r="V21" i="8"/>
  <c r="W21" i="8" s="1"/>
  <c r="V22" i="8"/>
  <c r="W22" i="8" s="1"/>
  <c r="V23" i="8"/>
  <c r="W23" i="8" s="1"/>
  <c r="V24" i="8"/>
  <c r="W24" i="8" s="1"/>
  <c r="V25" i="8"/>
  <c r="W25" i="8" s="1"/>
  <c r="V26" i="8"/>
  <c r="W26" i="8" s="1"/>
  <c r="V27" i="8"/>
  <c r="W27" i="8" s="1"/>
  <c r="V28" i="8"/>
  <c r="W28" i="8" s="1"/>
  <c r="V29" i="8"/>
  <c r="W29" i="8" s="1"/>
  <c r="V30" i="8"/>
  <c r="W30" i="8" s="1"/>
  <c r="V31" i="8"/>
  <c r="W31" i="8" s="1"/>
  <c r="V32" i="8"/>
  <c r="W32" i="8" s="1"/>
  <c r="V33" i="8"/>
  <c r="W33" i="8" s="1"/>
  <c r="V34" i="8"/>
  <c r="W34" i="8" s="1"/>
  <c r="V35" i="8"/>
  <c r="W35" i="8" s="1"/>
  <c r="V2" i="8"/>
  <c r="W2" i="8" s="1"/>
  <c r="V36" i="8" l="1"/>
  <c r="J16" i="7"/>
  <c r="J15" i="7"/>
  <c r="J14" i="7"/>
  <c r="J13" i="7"/>
  <c r="J12" i="7"/>
  <c r="J8" i="7"/>
  <c r="J7" i="7"/>
  <c r="J6" i="7"/>
  <c r="J5" i="7"/>
  <c r="J4" i="7"/>
  <c r="J80" i="7"/>
  <c r="J79" i="7"/>
  <c r="J78" i="7"/>
  <c r="J77" i="7"/>
  <c r="J76" i="7"/>
  <c r="J72" i="7"/>
  <c r="J71" i="7"/>
  <c r="J70" i="7"/>
  <c r="J69" i="7"/>
  <c r="J68" i="7"/>
  <c r="J64" i="7"/>
  <c r="J63" i="7"/>
  <c r="J62" i="7"/>
  <c r="J61" i="7"/>
  <c r="J60" i="7"/>
  <c r="J56" i="7"/>
  <c r="J55" i="7"/>
  <c r="J54" i="7"/>
  <c r="J53" i="7"/>
  <c r="J52" i="7"/>
  <c r="J48" i="7"/>
  <c r="J47" i="7"/>
  <c r="J46" i="7"/>
  <c r="J45" i="7"/>
  <c r="J44" i="7"/>
  <c r="J40" i="7"/>
  <c r="J39" i="7"/>
  <c r="J38" i="7"/>
  <c r="J37" i="7"/>
  <c r="J36" i="7"/>
  <c r="J32" i="7"/>
  <c r="J31" i="7"/>
  <c r="J30" i="7"/>
  <c r="J29" i="7"/>
  <c r="J28" i="7"/>
  <c r="J24" i="7"/>
  <c r="J23" i="7"/>
  <c r="J22" i="7"/>
  <c r="J21" i="7"/>
  <c r="J20" i="7"/>
  <c r="I80" i="7"/>
  <c r="I79" i="7"/>
  <c r="I78" i="7"/>
  <c r="I77" i="7"/>
  <c r="I76" i="7"/>
  <c r="I72" i="7"/>
  <c r="I71" i="7"/>
  <c r="I70" i="7"/>
  <c r="I69" i="7"/>
  <c r="I68" i="7"/>
  <c r="I64" i="7"/>
  <c r="I63" i="7"/>
  <c r="I62" i="7"/>
  <c r="I61" i="7"/>
  <c r="I60" i="7"/>
  <c r="I56" i="7"/>
  <c r="I55" i="7"/>
  <c r="I54" i="7"/>
  <c r="I53" i="7"/>
  <c r="I52" i="7"/>
  <c r="I48" i="7"/>
  <c r="I47" i="7"/>
  <c r="I46" i="7"/>
  <c r="I45" i="7"/>
  <c r="I44" i="7"/>
  <c r="I40" i="7"/>
  <c r="I39" i="7"/>
  <c r="I38" i="7"/>
  <c r="I37" i="7"/>
  <c r="I36" i="7"/>
  <c r="I32" i="7"/>
  <c r="I31" i="7"/>
  <c r="I30" i="7"/>
  <c r="I29" i="7"/>
  <c r="I28" i="7"/>
  <c r="I24" i="7"/>
  <c r="I23" i="7"/>
  <c r="I22" i="7"/>
  <c r="I21" i="7"/>
  <c r="I20" i="7"/>
  <c r="I16" i="7"/>
  <c r="I15" i="7"/>
  <c r="I14" i="7"/>
  <c r="I13" i="7"/>
  <c r="I12" i="7"/>
  <c r="I8" i="7"/>
  <c r="I7" i="7"/>
  <c r="I6" i="7"/>
  <c r="I5" i="7"/>
  <c r="I4" i="7"/>
  <c r="S26" i="7"/>
  <c r="R26" i="7"/>
  <c r="Q26" i="7"/>
  <c r="P26" i="7"/>
  <c r="O26" i="7"/>
  <c r="N26" i="7"/>
  <c r="S25" i="7"/>
  <c r="R25" i="7"/>
  <c r="Q25" i="7"/>
  <c r="P25" i="7"/>
  <c r="O25" i="7"/>
  <c r="N25" i="7"/>
  <c r="S24" i="7"/>
  <c r="R24" i="7"/>
  <c r="Q24" i="7"/>
  <c r="P24" i="7"/>
  <c r="O24" i="7"/>
  <c r="N24" i="7"/>
  <c r="S23" i="7"/>
  <c r="R23" i="7"/>
  <c r="Q23" i="7"/>
  <c r="P23" i="7"/>
  <c r="O23" i="7"/>
  <c r="N23" i="7"/>
  <c r="S22" i="7"/>
  <c r="R22" i="7"/>
  <c r="Q22" i="7"/>
  <c r="P22" i="7"/>
  <c r="O22" i="7"/>
  <c r="N22" i="7"/>
  <c r="S16" i="7"/>
  <c r="R16" i="7"/>
  <c r="Q16" i="7"/>
  <c r="P16" i="7"/>
  <c r="O16" i="7"/>
  <c r="N16" i="7"/>
  <c r="S15" i="7"/>
  <c r="R15" i="7"/>
  <c r="Q15" i="7"/>
  <c r="P15" i="7"/>
  <c r="O15" i="7"/>
  <c r="N15" i="7"/>
  <c r="S14" i="7"/>
  <c r="R14" i="7"/>
  <c r="R33" i="7" s="1"/>
  <c r="Q14" i="7"/>
  <c r="P14" i="7"/>
  <c r="O14" i="7"/>
  <c r="N14" i="7"/>
  <c r="S13" i="7"/>
  <c r="R13" i="7"/>
  <c r="Q13" i="7"/>
  <c r="P13" i="7"/>
  <c r="O13" i="7"/>
  <c r="N13" i="7"/>
  <c r="S12" i="7"/>
  <c r="R12" i="7"/>
  <c r="Q12" i="7"/>
  <c r="P12" i="7"/>
  <c r="O12" i="7"/>
  <c r="N12" i="7"/>
  <c r="R34" i="7" l="1"/>
  <c r="O32" i="7"/>
  <c r="S31" i="7"/>
  <c r="N32" i="7"/>
  <c r="S34" i="7"/>
  <c r="P34" i="7"/>
  <c r="Q34" i="7"/>
  <c r="O35" i="7"/>
  <c r="Q35" i="7"/>
  <c r="N33" i="7"/>
  <c r="S35" i="7"/>
  <c r="S32" i="7"/>
  <c r="R35" i="7"/>
  <c r="Q33" i="7"/>
  <c r="R31" i="7"/>
  <c r="Q32" i="7"/>
  <c r="O33" i="7"/>
  <c r="S33" i="7"/>
  <c r="O31" i="7"/>
  <c r="P31" i="7"/>
  <c r="N34" i="7"/>
  <c r="Q31" i="7"/>
  <c r="Q10" i="7"/>
  <c r="O34" i="7"/>
  <c r="R32" i="7"/>
  <c r="P35" i="7"/>
  <c r="P32" i="7"/>
  <c r="N17" i="7"/>
  <c r="N35" i="7"/>
  <c r="P33" i="7"/>
  <c r="N10" i="7"/>
  <c r="N31" i="7"/>
  <c r="Q2" i="4"/>
  <c r="R2" i="4" s="1"/>
  <c r="G36" i="4"/>
  <c r="Q35" i="4"/>
  <c r="R35" i="4" s="1"/>
  <c r="Q3" i="4"/>
  <c r="R3" i="4" s="1"/>
  <c r="Q4" i="4"/>
  <c r="R4" i="4" s="1"/>
  <c r="Q5" i="4"/>
  <c r="R5" i="4" s="1"/>
  <c r="Q6" i="4"/>
  <c r="R6" i="4" s="1"/>
  <c r="Q7" i="4"/>
  <c r="R7" i="4" s="1"/>
  <c r="Q8" i="4"/>
  <c r="R8" i="4" s="1"/>
  <c r="Q9" i="4"/>
  <c r="R9" i="4" s="1"/>
  <c r="Q10" i="4"/>
  <c r="R10" i="4" s="1"/>
  <c r="Q11" i="4"/>
  <c r="R11" i="4" s="1"/>
  <c r="Q12" i="4"/>
  <c r="R12" i="4" s="1"/>
  <c r="Q13" i="4"/>
  <c r="R13" i="4" s="1"/>
  <c r="Q14" i="4"/>
  <c r="R14" i="4" s="1"/>
  <c r="Q15" i="4"/>
  <c r="R15" i="4" s="1"/>
  <c r="Q16" i="4"/>
  <c r="R16" i="4" s="1"/>
  <c r="Q17" i="4"/>
  <c r="R17" i="4" s="1"/>
  <c r="Q18" i="4"/>
  <c r="R18" i="4" s="1"/>
  <c r="Q19" i="4"/>
  <c r="R19" i="4" s="1"/>
  <c r="Q20" i="4"/>
  <c r="R20" i="4" s="1"/>
  <c r="Q21" i="4"/>
  <c r="R21" i="4" s="1"/>
  <c r="Q22" i="4"/>
  <c r="R22" i="4" s="1"/>
  <c r="Q23" i="4"/>
  <c r="R23" i="4" s="1"/>
  <c r="Q24" i="4"/>
  <c r="R24" i="4" s="1"/>
  <c r="Q25" i="4"/>
  <c r="R25" i="4" s="1"/>
  <c r="Q26" i="4"/>
  <c r="R26" i="4" s="1"/>
  <c r="Q27" i="4"/>
  <c r="R27" i="4" s="1"/>
  <c r="Q28" i="4"/>
  <c r="R28" i="4" s="1"/>
  <c r="Q29" i="4"/>
  <c r="R29" i="4" s="1"/>
  <c r="Q30" i="4"/>
  <c r="R30" i="4" s="1"/>
  <c r="Q31" i="4"/>
  <c r="R31" i="4" s="1"/>
  <c r="Q32" i="4"/>
  <c r="R32" i="4" s="1"/>
  <c r="Q33" i="4"/>
  <c r="R33" i="4" s="1"/>
  <c r="Q34" i="4"/>
  <c r="R34" i="4" s="1"/>
  <c r="Q37" i="4"/>
  <c r="P36" i="4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4" i="5"/>
  <c r="O36" i="4"/>
  <c r="N36" i="4"/>
  <c r="M36" i="4"/>
  <c r="L36" i="4"/>
  <c r="K36" i="4"/>
  <c r="J36" i="4"/>
  <c r="I36" i="4"/>
  <c r="H36" i="4"/>
  <c r="F36" i="4"/>
  <c r="E36" i="4"/>
  <c r="B36" i="4"/>
  <c r="D36" i="4"/>
  <c r="C36" i="4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2" i="3"/>
  <c r="AE33" i="3"/>
  <c r="AE34" i="3"/>
  <c r="AE35" i="3"/>
  <c r="AE36" i="3"/>
  <c r="AE2" i="3"/>
  <c r="Z37" i="3"/>
  <c r="AD37" i="3"/>
  <c r="AC37" i="3"/>
  <c r="AB37" i="3"/>
  <c r="AA37" i="3"/>
  <c r="Y37" i="3"/>
  <c r="X37" i="3"/>
  <c r="W37" i="3"/>
  <c r="Q39" i="4" l="1"/>
  <c r="V36" i="3"/>
  <c r="BD21" i="3"/>
  <c r="BD23" i="3" s="1"/>
  <c r="U33" i="3" s="1"/>
  <c r="BC21" i="3"/>
  <c r="BC23" i="3" s="1"/>
  <c r="T4" i="3" s="1"/>
  <c r="BB21" i="3"/>
  <c r="BB23" i="3" s="1"/>
  <c r="BA21" i="3"/>
  <c r="BA23" i="3" s="1"/>
  <c r="R21" i="3" s="1"/>
  <c r="AZ21" i="3"/>
  <c r="AZ23" i="3" s="1"/>
  <c r="Q15" i="3" s="1"/>
  <c r="AY21" i="3"/>
  <c r="AY23" i="3" s="1"/>
  <c r="AX21" i="3"/>
  <c r="AX23" i="3" s="1"/>
  <c r="O20" i="3" s="1"/>
  <c r="AW21" i="3"/>
  <c r="AW23" i="3" s="1"/>
  <c r="AV21" i="3"/>
  <c r="AV23" i="3" s="1"/>
  <c r="M7" i="3" s="1"/>
  <c r="AU21" i="3"/>
  <c r="AU23" i="3" s="1"/>
  <c r="L8" i="3" s="1"/>
  <c r="AT21" i="3"/>
  <c r="AT23" i="3" s="1"/>
  <c r="K8" i="3" s="1"/>
  <c r="AS21" i="3"/>
  <c r="AS23" i="3" s="1"/>
  <c r="J17" i="3" s="1"/>
  <c r="AR21" i="3"/>
  <c r="AR23" i="3" s="1"/>
  <c r="I12" i="3" s="1"/>
  <c r="AQ21" i="3"/>
  <c r="AQ23" i="3" s="1"/>
  <c r="H30" i="3" s="1"/>
  <c r="AP21" i="3"/>
  <c r="AP23" i="3" s="1"/>
  <c r="G30" i="3" s="1"/>
  <c r="AO21" i="3"/>
  <c r="AO23" i="3" s="1"/>
  <c r="AN21" i="3"/>
  <c r="AN23" i="3" s="1"/>
  <c r="AM21" i="3"/>
  <c r="AM23" i="3" s="1"/>
  <c r="AL21" i="3"/>
  <c r="AL23" i="3" s="1"/>
  <c r="AK21" i="3"/>
  <c r="AK23" i="3" s="1"/>
  <c r="B11" i="3" s="1"/>
  <c r="U35" i="3"/>
  <c r="S35" i="3"/>
  <c r="R35" i="3"/>
  <c r="Q35" i="3"/>
  <c r="P35" i="3"/>
  <c r="O35" i="3"/>
  <c r="N35" i="3"/>
  <c r="M35" i="3"/>
  <c r="L35" i="3"/>
  <c r="K35" i="3"/>
  <c r="F35" i="3"/>
  <c r="U34" i="3"/>
  <c r="S34" i="3"/>
  <c r="R34" i="3"/>
  <c r="Q34" i="3"/>
  <c r="P34" i="3"/>
  <c r="O34" i="3"/>
  <c r="N34" i="3"/>
  <c r="M34" i="3"/>
  <c r="I34" i="3"/>
  <c r="F34" i="3"/>
  <c r="E34" i="3"/>
  <c r="D34" i="3"/>
  <c r="S33" i="3"/>
  <c r="Q33" i="3"/>
  <c r="H33" i="3"/>
  <c r="G33" i="3"/>
  <c r="F33" i="3"/>
  <c r="E33" i="3"/>
  <c r="U32" i="3"/>
  <c r="T32" i="3"/>
  <c r="S32" i="3"/>
  <c r="R32" i="3"/>
  <c r="F32" i="3"/>
  <c r="D32" i="3"/>
  <c r="U31" i="3"/>
  <c r="T31" i="3"/>
  <c r="R31" i="3"/>
  <c r="Q31" i="3"/>
  <c r="M31" i="3"/>
  <c r="J31" i="3"/>
  <c r="I31" i="3"/>
  <c r="F31" i="3"/>
  <c r="E31" i="3"/>
  <c r="U30" i="3"/>
  <c r="T30" i="3"/>
  <c r="S30" i="3"/>
  <c r="F30" i="3"/>
  <c r="E30" i="3"/>
  <c r="D30" i="3"/>
  <c r="U29" i="3"/>
  <c r="T29" i="3"/>
  <c r="R29" i="3"/>
  <c r="N29" i="3"/>
  <c r="M29" i="3"/>
  <c r="F29" i="3"/>
  <c r="E29" i="3"/>
  <c r="U28" i="3"/>
  <c r="H28" i="3"/>
  <c r="F28" i="3"/>
  <c r="E28" i="3"/>
  <c r="D28" i="3"/>
  <c r="U27" i="3"/>
  <c r="T27" i="3"/>
  <c r="R27" i="3"/>
  <c r="K27" i="3"/>
  <c r="F27" i="3"/>
  <c r="E27" i="3"/>
  <c r="D27" i="3"/>
  <c r="U26" i="3"/>
  <c r="S26" i="3"/>
  <c r="R26" i="3"/>
  <c r="N26" i="3"/>
  <c r="M26" i="3"/>
  <c r="K26" i="3"/>
  <c r="I26" i="3"/>
  <c r="F26" i="3"/>
  <c r="E26" i="3"/>
  <c r="D26" i="3"/>
  <c r="U25" i="3"/>
  <c r="T25" i="3"/>
  <c r="R25" i="3"/>
  <c r="Q25" i="3"/>
  <c r="P25" i="3"/>
  <c r="O25" i="3"/>
  <c r="M25" i="3"/>
  <c r="L25" i="3"/>
  <c r="F25" i="3"/>
  <c r="E25" i="3"/>
  <c r="D25" i="3"/>
  <c r="U24" i="3"/>
  <c r="T24" i="3"/>
  <c r="S24" i="3"/>
  <c r="R24" i="3"/>
  <c r="F24" i="3"/>
  <c r="E24" i="3"/>
  <c r="D24" i="3"/>
  <c r="U23" i="3"/>
  <c r="T23" i="3"/>
  <c r="S23" i="3"/>
  <c r="R23" i="3"/>
  <c r="Q23" i="3"/>
  <c r="F23" i="3"/>
  <c r="E23" i="3"/>
  <c r="D23" i="3"/>
  <c r="U22" i="3"/>
  <c r="T22" i="3"/>
  <c r="S22" i="3"/>
  <c r="R22" i="3"/>
  <c r="P22" i="3"/>
  <c r="L22" i="3"/>
  <c r="K22" i="3"/>
  <c r="J22" i="3"/>
  <c r="I22" i="3"/>
  <c r="H22" i="3"/>
  <c r="G22" i="3"/>
  <c r="F22" i="3"/>
  <c r="E22" i="3"/>
  <c r="U21" i="3"/>
  <c r="T21" i="3"/>
  <c r="N21" i="3"/>
  <c r="L21" i="3"/>
  <c r="F21" i="3"/>
  <c r="E21" i="3"/>
  <c r="D21" i="3"/>
  <c r="U20" i="3"/>
  <c r="T20" i="3"/>
  <c r="S20" i="3"/>
  <c r="R20" i="3"/>
  <c r="M20" i="3"/>
  <c r="K20" i="3"/>
  <c r="I20" i="3"/>
  <c r="H20" i="3"/>
  <c r="G20" i="3"/>
  <c r="F20" i="3"/>
  <c r="E20" i="3"/>
  <c r="D20" i="3"/>
  <c r="U19" i="3"/>
  <c r="T19" i="3"/>
  <c r="S19" i="3"/>
  <c r="Q19" i="3"/>
  <c r="N19" i="3"/>
  <c r="K19" i="3"/>
  <c r="H19" i="3"/>
  <c r="F19" i="3"/>
  <c r="E19" i="3"/>
  <c r="D19" i="3"/>
  <c r="U18" i="3"/>
  <c r="S18" i="3"/>
  <c r="R18" i="3"/>
  <c r="Q18" i="3"/>
  <c r="L18" i="3"/>
  <c r="F18" i="3"/>
  <c r="E18" i="3"/>
  <c r="D18" i="3"/>
  <c r="U17" i="3"/>
  <c r="T17" i="3"/>
  <c r="S17" i="3"/>
  <c r="R17" i="3"/>
  <c r="Q17" i="3"/>
  <c r="P17" i="3"/>
  <c r="O17" i="3"/>
  <c r="L17" i="3"/>
  <c r="G17" i="3"/>
  <c r="F17" i="3"/>
  <c r="E17" i="3"/>
  <c r="D17" i="3"/>
  <c r="U16" i="3"/>
  <c r="T16" i="3"/>
  <c r="S16" i="3"/>
  <c r="R16" i="3"/>
  <c r="Q16" i="3"/>
  <c r="N16" i="3"/>
  <c r="K16" i="3"/>
  <c r="F16" i="3"/>
  <c r="E16" i="3"/>
  <c r="D16" i="3"/>
  <c r="U15" i="3"/>
  <c r="S15" i="3"/>
  <c r="R15" i="3"/>
  <c r="F15" i="3"/>
  <c r="E15" i="3"/>
  <c r="D15" i="3"/>
  <c r="U14" i="3"/>
  <c r="T14" i="3"/>
  <c r="S14" i="3"/>
  <c r="R14" i="3"/>
  <c r="Q14" i="3"/>
  <c r="P14" i="3"/>
  <c r="O14" i="3"/>
  <c r="M14" i="3"/>
  <c r="L14" i="3"/>
  <c r="F14" i="3"/>
  <c r="E14" i="3"/>
  <c r="U13" i="3"/>
  <c r="T13" i="3"/>
  <c r="S13" i="3"/>
  <c r="Q13" i="3"/>
  <c r="F13" i="3"/>
  <c r="E13" i="3"/>
  <c r="U12" i="3"/>
  <c r="T12" i="3"/>
  <c r="S12" i="3"/>
  <c r="R12" i="3"/>
  <c r="N12" i="3"/>
  <c r="M12" i="3"/>
  <c r="J12" i="3"/>
  <c r="F12" i="3"/>
  <c r="E12" i="3"/>
  <c r="D12" i="3"/>
  <c r="U11" i="3"/>
  <c r="T11" i="3"/>
  <c r="S11" i="3"/>
  <c r="R11" i="3"/>
  <c r="Q11" i="3"/>
  <c r="P11" i="3"/>
  <c r="O11" i="3"/>
  <c r="F11" i="3"/>
  <c r="E11" i="3"/>
  <c r="U10" i="3"/>
  <c r="S10" i="3"/>
  <c r="R10" i="3"/>
  <c r="Q10" i="3"/>
  <c r="P10" i="3"/>
  <c r="O10" i="3"/>
  <c r="J10" i="3"/>
  <c r="F10" i="3"/>
  <c r="E10" i="3"/>
  <c r="D10" i="3"/>
  <c r="U9" i="3"/>
  <c r="S9" i="3"/>
  <c r="F9" i="3"/>
  <c r="E9" i="3"/>
  <c r="U8" i="3"/>
  <c r="T8" i="3"/>
  <c r="S8" i="3"/>
  <c r="R8" i="3"/>
  <c r="Q8" i="3"/>
  <c r="P8" i="3"/>
  <c r="M8" i="3"/>
  <c r="F8" i="3"/>
  <c r="E8" i="3"/>
  <c r="D8" i="3"/>
  <c r="U7" i="3"/>
  <c r="T7" i="3"/>
  <c r="S7" i="3"/>
  <c r="R7" i="3"/>
  <c r="N7" i="3"/>
  <c r="F7" i="3"/>
  <c r="E7" i="3"/>
  <c r="D7" i="3"/>
  <c r="U6" i="3"/>
  <c r="T6" i="3"/>
  <c r="S6" i="3"/>
  <c r="R6" i="3"/>
  <c r="P6" i="3"/>
  <c r="O6" i="3"/>
  <c r="J6" i="3"/>
  <c r="F6" i="3"/>
  <c r="E6" i="3"/>
  <c r="U5" i="3"/>
  <c r="T5" i="3"/>
  <c r="S5" i="3"/>
  <c r="R5" i="3"/>
  <c r="P5" i="3"/>
  <c r="L5" i="3"/>
  <c r="K5" i="3"/>
  <c r="F5" i="3"/>
  <c r="E5" i="3"/>
  <c r="D5" i="3"/>
  <c r="U4" i="3"/>
  <c r="S4" i="3"/>
  <c r="R4" i="3"/>
  <c r="Q4" i="3"/>
  <c r="P4" i="3"/>
  <c r="O4" i="3"/>
  <c r="L4" i="3"/>
  <c r="H4" i="3"/>
  <c r="F4" i="3"/>
  <c r="E4" i="3"/>
  <c r="D4" i="3"/>
  <c r="U3" i="3"/>
  <c r="T3" i="3"/>
  <c r="S3" i="3"/>
  <c r="R3" i="3"/>
  <c r="P3" i="3"/>
  <c r="M3" i="3"/>
  <c r="K3" i="3"/>
  <c r="J3" i="3"/>
  <c r="I3" i="3"/>
  <c r="G3" i="3"/>
  <c r="F3" i="3"/>
  <c r="E3" i="3"/>
  <c r="D3" i="3"/>
  <c r="U2" i="3"/>
  <c r="T2" i="3"/>
  <c r="S2" i="3"/>
  <c r="R2" i="3"/>
  <c r="K2" i="3"/>
  <c r="F2" i="3"/>
  <c r="E2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2" i="3"/>
  <c r="B3" i="3"/>
  <c r="B2" i="3"/>
  <c r="B4" i="3"/>
  <c r="B5" i="3"/>
  <c r="B6" i="3"/>
  <c r="B7" i="3"/>
  <c r="B8" i="3"/>
  <c r="B9" i="3"/>
  <c r="B12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30" i="3"/>
  <c r="B31" i="3"/>
  <c r="B32" i="3"/>
  <c r="B33" i="3"/>
  <c r="B34" i="3"/>
  <c r="B35" i="3"/>
  <c r="I5" i="3" l="1"/>
  <c r="J4" i="3"/>
  <c r="K4" i="3"/>
  <c r="O13" i="3"/>
  <c r="S28" i="3"/>
  <c r="D35" i="3"/>
  <c r="P13" i="3"/>
  <c r="S21" i="3"/>
  <c r="E35" i="3"/>
  <c r="D14" i="3"/>
  <c r="T18" i="3"/>
  <c r="I7" i="3"/>
  <c r="T10" i="3"/>
  <c r="T15" i="3"/>
  <c r="D22" i="3"/>
  <c r="T28" i="3"/>
  <c r="D31" i="3"/>
  <c r="D33" i="3"/>
  <c r="T35" i="3"/>
  <c r="J7" i="3"/>
  <c r="D9" i="3"/>
  <c r="L3" i="3"/>
  <c r="D6" i="3"/>
  <c r="D11" i="3"/>
  <c r="T26" i="3"/>
  <c r="D29" i="3"/>
  <c r="T34" i="3"/>
  <c r="L2" i="3"/>
  <c r="I6" i="3"/>
  <c r="T9" i="3"/>
  <c r="M2" i="3"/>
  <c r="D13" i="3"/>
  <c r="S25" i="3"/>
  <c r="H7" i="3"/>
  <c r="H5" i="3"/>
  <c r="I19" i="3"/>
  <c r="I4" i="3"/>
  <c r="J5" i="3"/>
  <c r="O16" i="3"/>
  <c r="N13" i="3"/>
  <c r="H6" i="3"/>
  <c r="T33" i="3"/>
  <c r="N2" i="3"/>
  <c r="K6" i="3"/>
  <c r="K7" i="3"/>
  <c r="P27" i="3"/>
  <c r="N3" i="3"/>
  <c r="L7" i="3"/>
  <c r="N15" i="3"/>
  <c r="P33" i="3"/>
  <c r="L6" i="3"/>
  <c r="P2" i="3"/>
  <c r="O3" i="3"/>
  <c r="N4" i="3"/>
  <c r="M5" i="3"/>
  <c r="M6" i="3"/>
  <c r="O15" i="3"/>
  <c r="S27" i="3"/>
  <c r="S29" i="3"/>
  <c r="O2" i="3"/>
  <c r="M4" i="3"/>
  <c r="Q2" i="3"/>
  <c r="N5" i="3"/>
  <c r="N6" i="3"/>
  <c r="Q7" i="3"/>
  <c r="Q12" i="3"/>
  <c r="S31" i="3"/>
  <c r="Q3" i="3"/>
  <c r="O5" i="3"/>
  <c r="N27" i="3"/>
  <c r="I9" i="3"/>
  <c r="K31" i="3"/>
  <c r="N14" i="3"/>
  <c r="J8" i="3"/>
  <c r="I23" i="3"/>
  <c r="O26" i="3"/>
  <c r="B29" i="3"/>
  <c r="B13" i="3"/>
  <c r="O9" i="3"/>
  <c r="R13" i="3"/>
  <c r="N28" i="3"/>
  <c r="R33" i="3"/>
  <c r="H2" i="3"/>
  <c r="P9" i="3"/>
  <c r="O28" i="3"/>
  <c r="I2" i="3"/>
  <c r="H8" i="3"/>
  <c r="Q9" i="3"/>
  <c r="O12" i="3"/>
  <c r="R19" i="3"/>
  <c r="R28" i="3"/>
  <c r="R30" i="3"/>
  <c r="B10" i="3"/>
  <c r="J2" i="3"/>
  <c r="I8" i="3"/>
  <c r="R9" i="3"/>
  <c r="P12" i="3"/>
  <c r="E32" i="3"/>
  <c r="I11" i="3"/>
  <c r="L31" i="3"/>
  <c r="K15" i="3"/>
  <c r="L15" i="3"/>
  <c r="M15" i="3"/>
  <c r="I10" i="3"/>
  <c r="K18" i="3"/>
  <c r="I30" i="3"/>
  <c r="J30" i="3"/>
  <c r="M13" i="3"/>
  <c r="O27" i="3"/>
  <c r="K30" i="3"/>
  <c r="I21" i="3"/>
  <c r="I29" i="3"/>
  <c r="L30" i="3"/>
  <c r="O33" i="3"/>
  <c r="J21" i="3"/>
  <c r="J29" i="3"/>
  <c r="M30" i="3"/>
  <c r="I24" i="3"/>
  <c r="I28" i="3"/>
  <c r="K29" i="3"/>
  <c r="N30" i="3"/>
  <c r="J24" i="3"/>
  <c r="I27" i="3"/>
  <c r="J28" i="3"/>
  <c r="L29" i="3"/>
  <c r="K28" i="3"/>
  <c r="L27" i="3"/>
  <c r="L28" i="3"/>
  <c r="L16" i="3"/>
  <c r="M27" i="3"/>
  <c r="M28" i="3"/>
  <c r="H29" i="3"/>
  <c r="H23" i="3"/>
  <c r="H21" i="3"/>
  <c r="H25" i="3"/>
  <c r="H9" i="3"/>
  <c r="J9" i="3"/>
  <c r="J11" i="3"/>
  <c r="H13" i="3"/>
  <c r="L19" i="3"/>
  <c r="J20" i="3"/>
  <c r="K21" i="3"/>
  <c r="P26" i="3"/>
  <c r="Q27" i="3"/>
  <c r="P28" i="3"/>
  <c r="O29" i="3"/>
  <c r="Q30" i="3"/>
  <c r="G13" i="3"/>
  <c r="K9" i="3"/>
  <c r="K10" i="3"/>
  <c r="K11" i="3"/>
  <c r="K12" i="3"/>
  <c r="I13" i="3"/>
  <c r="H14" i="3"/>
  <c r="H16" i="3"/>
  <c r="H17" i="3"/>
  <c r="M18" i="3"/>
  <c r="M19" i="3"/>
  <c r="Q26" i="3"/>
  <c r="Q28" i="3"/>
  <c r="P29" i="3"/>
  <c r="L9" i="3"/>
  <c r="L10" i="3"/>
  <c r="L11" i="3"/>
  <c r="L12" i="3"/>
  <c r="J13" i="3"/>
  <c r="I14" i="3"/>
  <c r="H15" i="3"/>
  <c r="I16" i="3"/>
  <c r="I17" i="3"/>
  <c r="N18" i="3"/>
  <c r="L20" i="3"/>
  <c r="M21" i="3"/>
  <c r="Q22" i="3"/>
  <c r="Q29" i="3"/>
  <c r="Q5" i="3"/>
  <c r="O7" i="3"/>
  <c r="N8" i="3"/>
  <c r="M9" i="3"/>
  <c r="M10" i="3"/>
  <c r="M11" i="3"/>
  <c r="K13" i="3"/>
  <c r="J14" i="3"/>
  <c r="I15" i="3"/>
  <c r="J16" i="3"/>
  <c r="O18" i="3"/>
  <c r="O19" i="3"/>
  <c r="Q6" i="3"/>
  <c r="P7" i="3"/>
  <c r="O8" i="3"/>
  <c r="N9" i="3"/>
  <c r="N10" i="3"/>
  <c r="N11" i="3"/>
  <c r="L13" i="3"/>
  <c r="K14" i="3"/>
  <c r="J15" i="3"/>
  <c r="M17" i="3"/>
  <c r="P18" i="3"/>
  <c r="P19" i="3"/>
  <c r="N20" i="3"/>
  <c r="H24" i="3"/>
  <c r="G4" i="3"/>
  <c r="G14" i="3"/>
  <c r="G5" i="3"/>
  <c r="G15" i="3"/>
  <c r="G21" i="3"/>
  <c r="G25" i="3"/>
  <c r="G16" i="3"/>
  <c r="G6" i="3"/>
  <c r="G24" i="3"/>
  <c r="G7" i="3"/>
  <c r="G23" i="3"/>
  <c r="G8" i="3"/>
  <c r="G29" i="3"/>
  <c r="P20" i="3"/>
  <c r="J23" i="3"/>
  <c r="O24" i="3"/>
  <c r="G9" i="3"/>
  <c r="Q20" i="3"/>
  <c r="O21" i="3"/>
  <c r="M22" i="3"/>
  <c r="K23" i="3"/>
  <c r="Q24" i="3"/>
  <c r="P21" i="3"/>
  <c r="N22" i="3"/>
  <c r="L23" i="3"/>
  <c r="I32" i="3"/>
  <c r="G10" i="3"/>
  <c r="Q21" i="3"/>
  <c r="O22" i="3"/>
  <c r="M23" i="3"/>
  <c r="J32" i="3"/>
  <c r="G2" i="3"/>
  <c r="G12" i="3"/>
  <c r="Q32" i="3"/>
  <c r="G31" i="3"/>
  <c r="H31" i="3"/>
  <c r="G32" i="3"/>
  <c r="H32" i="3"/>
  <c r="G18" i="3"/>
  <c r="K24" i="3"/>
  <c r="I25" i="3"/>
  <c r="G26" i="3"/>
  <c r="O30" i="3"/>
  <c r="K32" i="3"/>
  <c r="I33" i="3"/>
  <c r="G34" i="3"/>
  <c r="H10" i="3"/>
  <c r="H18" i="3"/>
  <c r="N23" i="3"/>
  <c r="L24" i="3"/>
  <c r="J25" i="3"/>
  <c r="H26" i="3"/>
  <c r="P30" i="3"/>
  <c r="N31" i="3"/>
  <c r="L32" i="3"/>
  <c r="J33" i="3"/>
  <c r="H34" i="3"/>
  <c r="G11" i="3"/>
  <c r="M16" i="3"/>
  <c r="K17" i="3"/>
  <c r="I18" i="3"/>
  <c r="G19" i="3"/>
  <c r="O23" i="3"/>
  <c r="M24" i="3"/>
  <c r="K25" i="3"/>
  <c r="G27" i="3"/>
  <c r="O31" i="3"/>
  <c r="M32" i="3"/>
  <c r="K33" i="3"/>
  <c r="G35" i="3"/>
  <c r="H3" i="3"/>
  <c r="H11" i="3"/>
  <c r="P15" i="3"/>
  <c r="J18" i="3"/>
  <c r="P23" i="3"/>
  <c r="N24" i="3"/>
  <c r="J26" i="3"/>
  <c r="H27" i="3"/>
  <c r="P31" i="3"/>
  <c r="N32" i="3"/>
  <c r="L33" i="3"/>
  <c r="J34" i="3"/>
  <c r="H35" i="3"/>
  <c r="G28" i="3"/>
  <c r="O32" i="3"/>
  <c r="M33" i="3"/>
  <c r="K34" i="3"/>
  <c r="I35" i="3"/>
  <c r="H12" i="3"/>
  <c r="P16" i="3"/>
  <c r="N17" i="3"/>
  <c r="J19" i="3"/>
  <c r="P24" i="3"/>
  <c r="N25" i="3"/>
  <c r="L26" i="3"/>
  <c r="J27" i="3"/>
  <c r="P32" i="3"/>
  <c r="N33" i="3"/>
  <c r="L34" i="3"/>
  <c r="J35" i="3"/>
  <c r="C37" i="3"/>
  <c r="U37" i="3"/>
  <c r="F37" i="3"/>
  <c r="D37" i="3" l="1"/>
  <c r="T37" i="3"/>
  <c r="E37" i="3"/>
  <c r="B37" i="3"/>
  <c r="S37" i="3"/>
  <c r="V4" i="3"/>
  <c r="V3" i="3"/>
  <c r="V14" i="3"/>
  <c r="R37" i="3"/>
  <c r="V2" i="3"/>
  <c r="V28" i="3"/>
  <c r="V13" i="3"/>
  <c r="V11" i="3"/>
  <c r="V7" i="3"/>
  <c r="V8" i="3"/>
  <c r="V9" i="3"/>
  <c r="V6" i="3"/>
  <c r="V12" i="3"/>
  <c r="V5" i="3"/>
  <c r="V15" i="3"/>
  <c r="M37" i="3"/>
  <c r="V18" i="3"/>
  <c r="V10" i="3"/>
  <c r="I37" i="3"/>
  <c r="V16" i="3"/>
  <c r="V20" i="3"/>
  <c r="V29" i="3"/>
  <c r="K37" i="3"/>
  <c r="Q37" i="3"/>
  <c r="L37" i="3"/>
  <c r="V34" i="3"/>
  <c r="V22" i="3"/>
  <c r="V30" i="3"/>
  <c r="G37" i="3"/>
  <c r="N37" i="3"/>
  <c r="J37" i="3"/>
  <c r="V26" i="3"/>
  <c r="V32" i="3"/>
  <c r="O37" i="3"/>
  <c r="H37" i="3"/>
  <c r="V31" i="3"/>
  <c r="V25" i="3"/>
  <c r="P37" i="3"/>
  <c r="V21" i="3"/>
  <c r="V27" i="3"/>
  <c r="V24" i="3"/>
  <c r="V23" i="3"/>
  <c r="V19" i="3"/>
  <c r="V17" i="3"/>
  <c r="V35" i="3"/>
  <c r="V33" i="3"/>
</calcChain>
</file>

<file path=xl/sharedStrings.xml><?xml version="1.0" encoding="utf-8"?>
<sst xmlns="http://schemas.openxmlformats.org/spreadsheetml/2006/main" count="423" uniqueCount="153">
  <si>
    <t>PROMEDIO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</si>
  <si>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</si>
  <si>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</si>
  <si>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</si>
  <si>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</si>
  <si>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</si>
  <si>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</si>
  <si>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</si>
  <si>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</si>
  <si>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</si>
  <si>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</si>
  <si>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</si>
  <si>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</si>
  <si>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</si>
  <si>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</si>
  <si>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</si>
  <si>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</si>
  <si>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</si>
  <si>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</si>
  <si>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</si>
  <si>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</si>
  <si>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VAR</t>
  </si>
  <si>
    <t>TOTAL</t>
  </si>
  <si>
    <t>MI</t>
  </si>
  <si>
    <t>AUC score</t>
  </si>
  <si>
    <t>Step forward </t>
  </si>
  <si>
    <t>0.77</t>
  </si>
  <si>
    <t>Laso Regularisation</t>
  </si>
  <si>
    <t>RF importance</t>
  </si>
  <si>
    <t>0.73</t>
  </si>
  <si>
    <t>Recursive feature selection using random forests importance</t>
  </si>
  <si>
    <t>0.71</t>
  </si>
  <si>
    <t>Gradient Boosted trees importance</t>
  </si>
  <si>
    <t>0.81</t>
  </si>
  <si>
    <t>'x3', 'x4', 'x5', 'x7', 'x8', 'x10', 'x11', 'x15', 'x16', 'x18', 'x21',</t>
  </si>
  <si>
    <t xml:space="preserve">       'x22', 'x26', 'x28', 'x29'</t>
  </si>
  <si>
    <t>Step backward </t>
  </si>
  <si>
    <t>0.83</t>
  </si>
  <si>
    <t>Total</t>
  </si>
  <si>
    <t>Descrip/fisher</t>
  </si>
  <si>
    <t>Laso Regularisation (c=1)</t>
  </si>
  <si>
    <t>Laso Regularisation (c=0.5)</t>
  </si>
  <si>
    <t>Laso Regularisation (c=1.5)</t>
  </si>
  <si>
    <t>Elasticnet regularisation</t>
  </si>
  <si>
    <t>0.78</t>
  </si>
  <si>
    <t>0.74</t>
  </si>
  <si>
    <t>Recursive feature selection using random forests importance RFE</t>
  </si>
  <si>
    <t>Recursive feature selection using random forests importance RFECV</t>
  </si>
  <si>
    <t>0.84</t>
  </si>
  <si>
    <t>var</t>
  </si>
  <si>
    <t>inclusion_probability</t>
  </si>
  <si>
    <t>beta</t>
  </si>
  <si>
    <t>In [340]:</t>
  </si>
  <si>
    <t>Spike and slab</t>
  </si>
  <si>
    <t>max</t>
  </si>
  <si>
    <t>Subset cv=2</t>
  </si>
  <si>
    <t>Mutual Information</t>
  </si>
  <si>
    <t>__________________________</t>
  </si>
  <si>
    <t>Train set</t>
  </si>
  <si>
    <t>Random Forests roc-auc: 0.9841507177033493</t>
  </si>
  <si>
    <t>Test set</t>
  </si>
  <si>
    <t>Random Forests roc-auc: 0.7569444444444444</t>
  </si>
  <si>
    <t>Random Forests roc-auc: 0.9832535885167464</t>
  </si>
  <si>
    <t>Random Forests roc-auc: 0.8263888888888888</t>
  </si>
  <si>
    <t>Random Forests roc-auc: 0.9476674641148326</t>
  </si>
  <si>
    <t>Random Forests roc-auc: 0.7291666666666666</t>
  </si>
  <si>
    <t>Random Forests roc-auc: 0.9611244019138756</t>
  </si>
  <si>
    <t>Random Forests roc-auc: 0.7638888888888888</t>
  </si>
  <si>
    <t>Random Forests roc-auc: 0.9820574162679425</t>
  </si>
  <si>
    <t>Random Forests roc-auc: 0.8402777777777777</t>
  </si>
  <si>
    <t>Random Forests roc-auc: 0.9835526315789473</t>
  </si>
  <si>
    <t>Random Forests roc-auc: 0.763888888888889</t>
  </si>
  <si>
    <t>Random Forests roc-auc: 0.978468899521531</t>
  </si>
  <si>
    <t>Random Forests roc-auc: 0.7708333333333334</t>
  </si>
  <si>
    <t>Random Forests roc-auc: 0.9850478468899522</t>
  </si>
  <si>
    <t>Random Forests roc-auc: 0.9895334928229664</t>
  </si>
  <si>
    <t>Random Forests roc-auc: 0.7916666666666667</t>
  </si>
  <si>
    <t>Random Forests roc-auc: 0.9754784688995215</t>
  </si>
  <si>
    <t>Random Forests roc-auc: 0.798611111111111</t>
  </si>
  <si>
    <t>Random Forests roc-auc: 0.9904306220095693</t>
  </si>
  <si>
    <t>Random Forests roc-auc: 0.7847222222222222</t>
  </si>
  <si>
    <t>Random Forests roc-auc: 0.9874401913875598</t>
  </si>
  <si>
    <t>Random Forests roc-auc: 0.7777777777777778</t>
  </si>
  <si>
    <t>Random Forests roc-auc: 0.9802631578947368</t>
  </si>
  <si>
    <t>Random Forests roc-auc: 0.75</t>
  </si>
  <si>
    <t>Random Forests roc-auc: 0.9898325358851674</t>
  </si>
  <si>
    <t>Random Forests roc-auc: 0.9700956937799043</t>
  </si>
  <si>
    <t>Random Forests roc-auc: 0.9766746411483254</t>
  </si>
  <si>
    <t>Random Forests roc-auc: 0.8194444444444444</t>
  </si>
  <si>
    <t>Step forward selection</t>
  </si>
  <si>
    <t>Step backward feature selection</t>
  </si>
  <si>
    <t>No. Características</t>
  </si>
  <si>
    <t>variación</t>
  </si>
  <si>
    <t>METODOS USADOS</t>
  </si>
  <si>
    <t>Probalidad selección</t>
  </si>
  <si>
    <t>total</t>
  </si>
  <si>
    <t>x1: 0.0</t>
  </si>
  <si>
    <t>x2: -0.5508238355058694</t>
  </si>
  <si>
    <t>x3: -0.36647415298213804</t>
  </si>
  <si>
    <t>x4: -0.44449333836836846</t>
  </si>
  <si>
    <t>x10: 0.4226675014146924</t>
  </si>
  <si>
    <t>x11: 0.0</t>
  </si>
  <si>
    <t>x12: 0.0</t>
  </si>
  <si>
    <t>x17: -0.5100223808157838</t>
  </si>
  <si>
    <t>x21: 0.0</t>
  </si>
  <si>
    <t>x23: 0.8517353809125834</t>
  </si>
  <si>
    <t>x25: 0.0</t>
  </si>
  <si>
    <t>x27: 0.12443853968569421</t>
  </si>
  <si>
    <t>AUC score univariate</t>
  </si>
  <si>
    <t>x1</t>
  </si>
  <si>
    <t>x2</t>
  </si>
  <si>
    <t>x3</t>
  </si>
  <si>
    <t>x4</t>
  </si>
  <si>
    <t>x5</t>
  </si>
  <si>
    <t>AUC</t>
  </si>
  <si>
    <t>RL</t>
  </si>
  <si>
    <t>DT</t>
  </si>
  <si>
    <t>RF</t>
  </si>
  <si>
    <t>SVM</t>
  </si>
  <si>
    <t>KNN</t>
  </si>
  <si>
    <t>GRAD</t>
  </si>
  <si>
    <t>DESVEST</t>
  </si>
  <si>
    <t>promedio</t>
  </si>
  <si>
    <t>conjunto</t>
  </si>
  <si>
    <t>veces mejor</t>
  </si>
  <si>
    <t>Promedio</t>
  </si>
  <si>
    <t>desvest</t>
  </si>
  <si>
    <t>menor var</t>
  </si>
  <si>
    <t>En las 10 corridas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</si>
  <si>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</si>
  <si>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</si>
  <si>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</si>
  <si>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</si>
  <si>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</si>
  <si>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</si>
  <si>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</si>
  <si>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</si>
  <si>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</si>
  <si>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</si>
  <si>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</si>
  <si>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</si>
  <si>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</si>
  <si>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</si>
  <si>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</si>
  <si>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</si>
  <si>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</si>
  <si>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</si>
  <si>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</si>
  <si>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</si>
  <si>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Freq</t>
  </si>
  <si>
    <t>Prob</t>
  </si>
  <si>
    <t>PEOR ESCENARIO</t>
  </si>
  <si>
    <t># 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</si>
</sst>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0000"/>
  </numFmts>
  <fonts count="12">
    <font>
      <sz val="11"/>
      <color theme="1"/>
      <name val="Calibri"/>
      <family val="2"/>
      <scheme val="minor"/>
    </font>
    <font>
      <sz val="11"/>
      <color rgb="FF2C3E50"/>
      <name val="Arial"/>
      <family val="2"/>
    </font>
    <font>
      <sz val="12"/>
      <color rgb="FFFF0000"/>
      <name val="Calibri"/>
      <family val="2"/>
      <scheme val="minor"/>
    </font>
    <font>
      <sz val="14"/>
      <color rgb="FF000000"/>
      <name val="Courier New"/>
      <family val="1"/>
    </font>
    <font>
      <b/>
      <sz val="18"/>
      <color rgb="FF000000"/>
      <name val="Helvetica Neue"/>
      <family val="2"/>
    </font>
    <font>
      <sz val="11"/>
      <color rgb="FFFF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303F9F"/>
      <name val="Courier New"/>
      <family val="1"/>
    </font>
    <font>
      <sz val="14"/>
      <color rgb="FF999999"/>
      <name val="Courier New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8" fillId="0" borderId="0" xfId="0" applyFont="1"/>
    <xf numFmtId="0" fontId="9" fillId="0" borderId="0" xfId="0" applyFont="1"/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10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vertical="center" wrapText="1"/>
    </xf>
    <xf numFmtId="0" fontId="0" fillId="4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ill="1"/>
    <xf numFmtId="0" fontId="10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/>
    <xf numFmtId="0" fontId="0" fillId="6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0" fillId="7" borderId="0" xfId="0" applyFill="1"/>
    <xf numFmtId="0" fontId="1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2" fontId="0" fillId="0" borderId="0" xfId="0" applyNumberFormat="1"/>
    <xf numFmtId="165" fontId="0" fillId="0" borderId="0" xfId="0" applyNumberFormat="1"/>
    <xf numFmtId="0" fontId="10" fillId="4" borderId="0" xfId="0" applyFont="1" applyFill="1" applyAlignment="1">
      <alignment horizontal="left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Probabilidad de inclusión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'spike and slab'!$C$3:$C$34</c:f>
              <c:numCache>
                <c:formatCode>General</c:formatCode>
                <c:ptCount val="32"/>
                <c:pt idx="0">
                  <c:v>15</c:v>
                </c:pt>
                <c:pt idx="1">
                  <c:v>16</c:v>
                </c:pt>
                <c:pt idx="2">
                  <c:v>24</c:v>
                </c:pt>
                <c:pt idx="3">
                  <c:v>9</c:v>
                </c:pt>
                <c:pt idx="4">
                  <c:v>10</c:v>
                </c:pt>
                <c:pt idx="5">
                  <c:v>25</c:v>
                </c:pt>
                <c:pt idx="6">
                  <c:v>19</c:v>
                </c:pt>
                <c:pt idx="7">
                  <c:v>6</c:v>
                </c:pt>
                <c:pt idx="8">
                  <c:v>0</c:v>
                </c:pt>
                <c:pt idx="9">
                  <c:v>1</c:v>
                </c:pt>
                <c:pt idx="10">
                  <c:v>11</c:v>
                </c:pt>
                <c:pt idx="11">
                  <c:v>7</c:v>
                </c:pt>
                <c:pt idx="12">
                  <c:v>12</c:v>
                </c:pt>
                <c:pt idx="13">
                  <c:v>22</c:v>
                </c:pt>
                <c:pt idx="14">
                  <c:v>20</c:v>
                </c:pt>
                <c:pt idx="15">
                  <c:v>4</c:v>
                </c:pt>
                <c:pt idx="16">
                  <c:v>3</c:v>
                </c:pt>
                <c:pt idx="17">
                  <c:v>14</c:v>
                </c:pt>
                <c:pt idx="18">
                  <c:v>2</c:v>
                </c:pt>
                <c:pt idx="19">
                  <c:v>8</c:v>
                </c:pt>
                <c:pt idx="20">
                  <c:v>5</c:v>
                </c:pt>
                <c:pt idx="21">
                  <c:v>23</c:v>
                </c:pt>
                <c:pt idx="22">
                  <c:v>13</c:v>
                </c:pt>
                <c:pt idx="23">
                  <c:v>28</c:v>
                </c:pt>
                <c:pt idx="24">
                  <c:v>21</c:v>
                </c:pt>
                <c:pt idx="25">
                  <c:v>31</c:v>
                </c:pt>
                <c:pt idx="26">
                  <c:v>26</c:v>
                </c:pt>
                <c:pt idx="27">
                  <c:v>29</c:v>
                </c:pt>
                <c:pt idx="28">
                  <c:v>30</c:v>
                </c:pt>
                <c:pt idx="29">
                  <c:v>17</c:v>
                </c:pt>
                <c:pt idx="30">
                  <c:v>27</c:v>
                </c:pt>
                <c:pt idx="31">
                  <c:v>18</c:v>
                </c:pt>
              </c:numCache>
            </c:numRef>
          </c:cat>
          <c:val>
            <c:numRef>
              <c:f>'spike and slab'!$D$3:$D$34</c:f>
              <c:numCache>
                <c:formatCode>General</c:formatCode>
                <c:ptCount val="32"/>
                <c:pt idx="0">
                  <c:v>0.59550000000000003</c:v>
                </c:pt>
                <c:pt idx="1">
                  <c:v>0.2485</c:v>
                </c:pt>
                <c:pt idx="2">
                  <c:v>0.19400000000000001</c:v>
                </c:pt>
                <c:pt idx="3">
                  <c:v>0.1895</c:v>
                </c:pt>
                <c:pt idx="4">
                  <c:v>0.186</c:v>
                </c:pt>
                <c:pt idx="5">
                  <c:v>0.1055</c:v>
                </c:pt>
                <c:pt idx="6">
                  <c:v>0.10199999999999999</c:v>
                </c:pt>
                <c:pt idx="7">
                  <c:v>8.5000000000000006E-2</c:v>
                </c:pt>
                <c:pt idx="8">
                  <c:v>8.4000000000000005E-2</c:v>
                </c:pt>
                <c:pt idx="9">
                  <c:v>8.3500000000000005E-2</c:v>
                </c:pt>
                <c:pt idx="10">
                  <c:v>7.6499999999999999E-2</c:v>
                </c:pt>
                <c:pt idx="11">
                  <c:v>7.4499999999999997E-2</c:v>
                </c:pt>
                <c:pt idx="12">
                  <c:v>0.06</c:v>
                </c:pt>
                <c:pt idx="13">
                  <c:v>5.2999999999999999E-2</c:v>
                </c:pt>
                <c:pt idx="14">
                  <c:v>5.1999999999999998E-2</c:v>
                </c:pt>
                <c:pt idx="15">
                  <c:v>4.9000000000000002E-2</c:v>
                </c:pt>
                <c:pt idx="16">
                  <c:v>4.8500000000000001E-2</c:v>
                </c:pt>
                <c:pt idx="17">
                  <c:v>4.5499999999999999E-2</c:v>
                </c:pt>
                <c:pt idx="18">
                  <c:v>4.1500000000000002E-2</c:v>
                </c:pt>
                <c:pt idx="19">
                  <c:v>3.5499999999999997E-2</c:v>
                </c:pt>
                <c:pt idx="20">
                  <c:v>3.2500000000000001E-2</c:v>
                </c:pt>
                <c:pt idx="21">
                  <c:v>3.15E-2</c:v>
                </c:pt>
                <c:pt idx="22">
                  <c:v>3.15E-2</c:v>
                </c:pt>
                <c:pt idx="23">
                  <c:v>2.35E-2</c:v>
                </c:pt>
                <c:pt idx="24">
                  <c:v>2.1499999999999998E-2</c:v>
                </c:pt>
                <c:pt idx="25">
                  <c:v>0.02</c:v>
                </c:pt>
                <c:pt idx="26">
                  <c:v>1.7999999999999999E-2</c:v>
                </c:pt>
                <c:pt idx="27">
                  <c:v>1.7999999999999999E-2</c:v>
                </c:pt>
                <c:pt idx="28">
                  <c:v>1.7999999999999999E-2</c:v>
                </c:pt>
                <c:pt idx="29">
                  <c:v>1.6500000000000001E-2</c:v>
                </c:pt>
                <c:pt idx="30">
                  <c:v>1.4999999999999999E-2</c:v>
                </c:pt>
                <c:pt idx="31">
                  <c:v>1.4E-2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7-8942-B42B-AECC35415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8380672"/>
        <c:axId val="130111104"/>
      </c:lineChart>
      <c:catAx>
        <c:axId val="42838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0111104"/>
        <c:crosses val="autoZero"/>
        <c:auto val="1"/>
        <c:lblAlgn val="ctr"/>
        <c:lblOffset val="100"/>
        <c:noMultiLvlLbl val="0"/>
      </c:catAx>
      <c:valAx>
        <c:axId val="13011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2838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423333</xdr:colOff>
      <xdr:row>27</xdr:row>
      <xdr:rowOff>186267</xdr:rowOff>
    </xdr:from>
    <xdr:to>
      <xdr:col>8</xdr:col>
      <xdr:colOff>152400</xdr:colOff>
      <xdr:row>29</xdr:row>
      <xdr:rowOff>33867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2C08EBB1-60EA-2645-B9A8-3767737D067B}"/>
            </a:ext>
          </a:extLst>
        </xdr:cNvPr>
        <xdr:cNvSpPr/>
      </xdr:nvSpPr>
      <xdr:spPr>
        <a:xfrm>
          <a:off x="4572000" y="6536267"/>
          <a:ext cx="2218267" cy="321733"/>
        </a:xfrm>
        <a:prstGeom prst="rect">
          <a:avLst/>
        </a:prstGeom>
        <a:noFill/>
        <a:ln w="9525" cap="flat" cmpd="sng" algn="ctr">
          <a:solidFill>
            <a:schemeClr val="accent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2</xdr:row>
      <xdr:rowOff>25400</xdr:rowOff>
    </xdr:from>
    <xdr:to>
      <xdr:col>15</xdr:col>
      <xdr:colOff>406400</xdr:colOff>
      <xdr:row>19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E257179-C356-E84A-9EE5-42298D88D5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opLeftCell="E1" workbookViewId="0">
      <selection sqref="A1:S20"/>
    </sheetView>
  </sheetViews>
  <sheetFormatPr baseColWidth="10" defaultRowHeight="15"/>
  <sheetData>
    <row r="1" spans="1:19">
      <c r="A1" s="1">
        <v>2</v>
      </c>
      <c r="B1">
        <v>3</v>
      </c>
      <c r="C1">
        <v>32</v>
      </c>
      <c r="D1">
        <v>24</v>
      </c>
      <c r="E1">
        <v>16</v>
      </c>
      <c r="F1">
        <v>9</v>
      </c>
      <c r="G1">
        <v>18</v>
      </c>
      <c r="H1">
        <v>13</v>
      </c>
      <c r="I1">
        <v>19</v>
      </c>
      <c r="J1">
        <v>15</v>
      </c>
      <c r="K1">
        <v>25</v>
      </c>
      <c r="S1" s="2">
        <v>0.83</v>
      </c>
    </row>
    <row r="2" spans="1:19">
      <c r="A2" s="1">
        <v>3</v>
      </c>
      <c r="B2">
        <v>18</v>
      </c>
      <c r="C2">
        <v>19</v>
      </c>
      <c r="D2">
        <v>16</v>
      </c>
      <c r="E2">
        <v>24</v>
      </c>
      <c r="F2">
        <v>32</v>
      </c>
      <c r="G2">
        <v>30</v>
      </c>
      <c r="H2">
        <v>13</v>
      </c>
      <c r="I2">
        <v>15</v>
      </c>
      <c r="J2">
        <v>21</v>
      </c>
      <c r="K2">
        <v>29</v>
      </c>
      <c r="L2">
        <v>14</v>
      </c>
      <c r="S2" s="2">
        <v>0.83</v>
      </c>
    </row>
    <row r="3" spans="1:19">
      <c r="A3" s="1">
        <v>2</v>
      </c>
      <c r="B3">
        <v>18</v>
      </c>
      <c r="C3">
        <v>19</v>
      </c>
      <c r="D3">
        <v>24</v>
      </c>
      <c r="E3">
        <v>25</v>
      </c>
      <c r="F3">
        <v>30</v>
      </c>
      <c r="G3">
        <v>21</v>
      </c>
      <c r="H3">
        <v>8</v>
      </c>
      <c r="I3">
        <v>15</v>
      </c>
      <c r="J3">
        <v>22</v>
      </c>
      <c r="K3">
        <v>23</v>
      </c>
      <c r="S3" s="2">
        <v>0.84</v>
      </c>
    </row>
    <row r="4" spans="1:19">
      <c r="A4" s="1">
        <v>2</v>
      </c>
      <c r="B4">
        <v>3</v>
      </c>
      <c r="C4">
        <v>21</v>
      </c>
      <c r="D4">
        <v>24</v>
      </c>
      <c r="E4">
        <v>19</v>
      </c>
      <c r="F4">
        <v>20</v>
      </c>
      <c r="G4">
        <v>18</v>
      </c>
      <c r="H4">
        <v>5</v>
      </c>
      <c r="I4">
        <v>30</v>
      </c>
      <c r="J4">
        <v>25</v>
      </c>
      <c r="K4">
        <v>6</v>
      </c>
      <c r="L4">
        <v>4</v>
      </c>
      <c r="M4">
        <v>9</v>
      </c>
      <c r="N4">
        <v>32</v>
      </c>
      <c r="O4">
        <v>7</v>
      </c>
      <c r="P4">
        <v>26</v>
      </c>
      <c r="S4" s="2">
        <v>0.85</v>
      </c>
    </row>
    <row r="5" spans="1:19">
      <c r="A5" s="1">
        <v>2</v>
      </c>
      <c r="B5">
        <v>3</v>
      </c>
      <c r="C5">
        <v>19</v>
      </c>
      <c r="D5">
        <v>9</v>
      </c>
      <c r="E5">
        <v>18</v>
      </c>
      <c r="F5">
        <v>25</v>
      </c>
      <c r="G5">
        <v>16</v>
      </c>
      <c r="H5">
        <v>15</v>
      </c>
      <c r="I5">
        <v>13</v>
      </c>
      <c r="J5">
        <v>24</v>
      </c>
      <c r="K5">
        <v>29</v>
      </c>
      <c r="L5">
        <v>28</v>
      </c>
      <c r="M5">
        <v>32</v>
      </c>
      <c r="N5">
        <v>30</v>
      </c>
      <c r="S5" s="2">
        <v>0.85</v>
      </c>
    </row>
    <row r="6" spans="1:19">
      <c r="A6" s="1">
        <v>3</v>
      </c>
      <c r="B6">
        <v>2</v>
      </c>
      <c r="C6">
        <v>19</v>
      </c>
      <c r="D6">
        <v>24</v>
      </c>
      <c r="E6">
        <v>21</v>
      </c>
      <c r="F6">
        <v>7</v>
      </c>
      <c r="G6">
        <v>5</v>
      </c>
      <c r="H6">
        <v>18</v>
      </c>
      <c r="I6">
        <v>32</v>
      </c>
      <c r="J6">
        <v>30</v>
      </c>
      <c r="K6">
        <v>16</v>
      </c>
      <c r="L6">
        <v>25</v>
      </c>
      <c r="S6" s="2">
        <v>0.84</v>
      </c>
    </row>
    <row r="7" spans="1:19">
      <c r="A7" s="1">
        <v>2</v>
      </c>
      <c r="B7">
        <v>3</v>
      </c>
      <c r="C7">
        <v>18</v>
      </c>
      <c r="D7">
        <v>24</v>
      </c>
      <c r="E7">
        <v>19</v>
      </c>
      <c r="F7">
        <v>20</v>
      </c>
      <c r="G7">
        <v>25</v>
      </c>
      <c r="H7">
        <v>13</v>
      </c>
      <c r="I7">
        <v>21</v>
      </c>
      <c r="J7">
        <v>7</v>
      </c>
      <c r="K7">
        <v>32</v>
      </c>
      <c r="L7">
        <v>6</v>
      </c>
      <c r="M7">
        <v>27</v>
      </c>
      <c r="S7" s="2">
        <v>0.85</v>
      </c>
    </row>
    <row r="8" spans="1:19">
      <c r="A8" s="1">
        <v>3</v>
      </c>
      <c r="B8">
        <v>2</v>
      </c>
      <c r="C8">
        <v>19</v>
      </c>
      <c r="D8">
        <v>20</v>
      </c>
      <c r="E8">
        <v>25</v>
      </c>
      <c r="F8">
        <v>24</v>
      </c>
      <c r="G8">
        <v>18</v>
      </c>
      <c r="H8">
        <v>9</v>
      </c>
      <c r="I8">
        <v>30</v>
      </c>
      <c r="J8">
        <v>7</v>
      </c>
      <c r="K8">
        <v>21</v>
      </c>
      <c r="L8">
        <v>11</v>
      </c>
      <c r="M8">
        <v>33</v>
      </c>
      <c r="N8">
        <v>22</v>
      </c>
      <c r="S8" s="2">
        <v>0.85</v>
      </c>
    </row>
    <row r="9" spans="1:19">
      <c r="A9" s="1">
        <v>3</v>
      </c>
      <c r="B9">
        <v>2</v>
      </c>
      <c r="C9">
        <v>9</v>
      </c>
      <c r="D9">
        <v>20</v>
      </c>
      <c r="E9">
        <v>30</v>
      </c>
      <c r="F9">
        <v>29</v>
      </c>
      <c r="G9">
        <v>16</v>
      </c>
      <c r="H9">
        <v>18</v>
      </c>
      <c r="I9">
        <v>5</v>
      </c>
      <c r="J9">
        <v>19</v>
      </c>
      <c r="K9">
        <v>21</v>
      </c>
      <c r="L9">
        <v>32</v>
      </c>
      <c r="M9">
        <v>11</v>
      </c>
      <c r="N9">
        <v>25</v>
      </c>
      <c r="S9" s="2">
        <v>0.87</v>
      </c>
    </row>
    <row r="10" spans="1:19">
      <c r="A10" s="1">
        <v>3</v>
      </c>
      <c r="B10">
        <v>2</v>
      </c>
      <c r="C10">
        <v>15</v>
      </c>
      <c r="D10">
        <v>20</v>
      </c>
      <c r="E10">
        <v>21</v>
      </c>
      <c r="F10">
        <v>16</v>
      </c>
      <c r="G10">
        <v>30</v>
      </c>
      <c r="H10">
        <v>24</v>
      </c>
      <c r="I10">
        <v>18</v>
      </c>
      <c r="J10">
        <v>5</v>
      </c>
      <c r="K10">
        <v>19</v>
      </c>
      <c r="L10">
        <v>32</v>
      </c>
      <c r="M10">
        <v>25</v>
      </c>
      <c r="N10">
        <v>29</v>
      </c>
      <c r="O10">
        <v>26</v>
      </c>
      <c r="P10">
        <v>4</v>
      </c>
      <c r="Q10">
        <v>14</v>
      </c>
      <c r="S10" s="2">
        <v>0.83</v>
      </c>
    </row>
    <row r="11" spans="1:19">
      <c r="A11" s="1">
        <v>2</v>
      </c>
      <c r="B11">
        <v>3</v>
      </c>
      <c r="C11">
        <v>20</v>
      </c>
      <c r="D11">
        <v>19</v>
      </c>
      <c r="E11">
        <v>4</v>
      </c>
      <c r="F11">
        <v>18</v>
      </c>
      <c r="G11">
        <v>32</v>
      </c>
      <c r="H11">
        <v>6</v>
      </c>
      <c r="I11">
        <v>21</v>
      </c>
      <c r="J11">
        <v>25</v>
      </c>
      <c r="K11">
        <v>16</v>
      </c>
      <c r="L11">
        <v>15</v>
      </c>
      <c r="M11">
        <v>13</v>
      </c>
      <c r="N11">
        <v>28</v>
      </c>
      <c r="O11">
        <v>24</v>
      </c>
      <c r="P11">
        <v>17</v>
      </c>
      <c r="S11" s="2">
        <v>0.83</v>
      </c>
    </row>
    <row r="12" spans="1:19">
      <c r="A12" s="1">
        <v>3</v>
      </c>
      <c r="B12">
        <v>2</v>
      </c>
      <c r="C12">
        <v>19</v>
      </c>
      <c r="D12">
        <v>20</v>
      </c>
      <c r="E12">
        <v>25</v>
      </c>
      <c r="F12">
        <v>16</v>
      </c>
      <c r="G12">
        <v>18</v>
      </c>
      <c r="H12">
        <v>9</v>
      </c>
      <c r="I12">
        <v>24</v>
      </c>
      <c r="J12">
        <v>14</v>
      </c>
      <c r="K12">
        <v>7</v>
      </c>
      <c r="L12">
        <v>4</v>
      </c>
      <c r="M12">
        <v>13</v>
      </c>
      <c r="N12">
        <v>29</v>
      </c>
      <c r="O12">
        <v>28</v>
      </c>
      <c r="P12">
        <v>30</v>
      </c>
      <c r="Q12">
        <v>26</v>
      </c>
      <c r="R12">
        <v>11</v>
      </c>
      <c r="S12" s="2">
        <v>0.83</v>
      </c>
    </row>
    <row r="13" spans="1:19">
      <c r="A13" s="1">
        <v>3</v>
      </c>
      <c r="B13">
        <v>18</v>
      </c>
      <c r="C13">
        <v>20</v>
      </c>
      <c r="D13">
        <v>19</v>
      </c>
      <c r="E13">
        <v>6</v>
      </c>
      <c r="F13">
        <v>21</v>
      </c>
      <c r="G13">
        <v>13</v>
      </c>
      <c r="H13">
        <v>14</v>
      </c>
      <c r="I13">
        <v>11</v>
      </c>
      <c r="J13">
        <v>32</v>
      </c>
      <c r="K13">
        <v>28</v>
      </c>
      <c r="L13">
        <v>33</v>
      </c>
      <c r="M13">
        <v>25</v>
      </c>
      <c r="N13">
        <v>4</v>
      </c>
      <c r="O13">
        <v>15</v>
      </c>
      <c r="S13" s="2">
        <v>0.85</v>
      </c>
    </row>
    <row r="14" spans="1:19">
      <c r="A14" s="1">
        <v>2</v>
      </c>
      <c r="B14">
        <v>3</v>
      </c>
      <c r="C14">
        <v>5</v>
      </c>
      <c r="D14">
        <v>19</v>
      </c>
      <c r="E14">
        <v>16</v>
      </c>
      <c r="F14">
        <v>25</v>
      </c>
      <c r="G14">
        <v>32</v>
      </c>
      <c r="H14">
        <v>21</v>
      </c>
      <c r="I14">
        <v>9</v>
      </c>
      <c r="J14">
        <v>15</v>
      </c>
      <c r="K14">
        <v>24</v>
      </c>
      <c r="L14">
        <v>13</v>
      </c>
      <c r="M14">
        <v>33</v>
      </c>
      <c r="N14">
        <v>26</v>
      </c>
      <c r="S14" s="2">
        <v>0.86</v>
      </c>
    </row>
    <row r="15" spans="1:19">
      <c r="A15" s="1">
        <v>18</v>
      </c>
      <c r="B15">
        <v>2</v>
      </c>
      <c r="C15">
        <v>9</v>
      </c>
      <c r="D15">
        <v>19</v>
      </c>
      <c r="E15">
        <v>24</v>
      </c>
      <c r="F15">
        <v>32</v>
      </c>
      <c r="G15">
        <v>20</v>
      </c>
      <c r="H15">
        <v>13</v>
      </c>
      <c r="I15">
        <v>16</v>
      </c>
      <c r="J15">
        <v>25</v>
      </c>
      <c r="K15">
        <v>5</v>
      </c>
      <c r="L15">
        <v>30</v>
      </c>
      <c r="M15">
        <v>21</v>
      </c>
      <c r="N15">
        <v>28</v>
      </c>
      <c r="O15">
        <v>3</v>
      </c>
      <c r="P15">
        <v>10</v>
      </c>
      <c r="Q15">
        <v>15</v>
      </c>
      <c r="S15" s="2">
        <v>0.83</v>
      </c>
    </row>
    <row r="16" spans="1:19">
      <c r="A16" s="1">
        <v>3</v>
      </c>
      <c r="B16">
        <v>18</v>
      </c>
      <c r="C16">
        <v>16</v>
      </c>
      <c r="D16">
        <v>19</v>
      </c>
      <c r="E16">
        <v>24</v>
      </c>
      <c r="F16">
        <v>25</v>
      </c>
      <c r="G16">
        <v>10</v>
      </c>
      <c r="H16">
        <v>20</v>
      </c>
      <c r="I16">
        <v>30</v>
      </c>
      <c r="J16">
        <v>9</v>
      </c>
      <c r="K16">
        <v>22</v>
      </c>
      <c r="L16">
        <v>14</v>
      </c>
      <c r="M16">
        <v>32</v>
      </c>
      <c r="N16">
        <v>11</v>
      </c>
      <c r="O16">
        <v>17</v>
      </c>
      <c r="P16">
        <v>15</v>
      </c>
      <c r="Q16">
        <v>29</v>
      </c>
      <c r="S16" s="2">
        <v>0.86</v>
      </c>
    </row>
    <row r="17" spans="1:19">
      <c r="A17" s="1">
        <v>2</v>
      </c>
      <c r="B17">
        <v>3</v>
      </c>
      <c r="C17">
        <v>25</v>
      </c>
      <c r="D17">
        <v>9</v>
      </c>
      <c r="E17">
        <v>21</v>
      </c>
      <c r="F17">
        <v>17</v>
      </c>
      <c r="G17">
        <v>18</v>
      </c>
      <c r="H17">
        <v>19</v>
      </c>
      <c r="I17">
        <v>24</v>
      </c>
      <c r="J17">
        <v>16</v>
      </c>
      <c r="K17">
        <v>30</v>
      </c>
      <c r="L17">
        <v>32</v>
      </c>
      <c r="M17">
        <v>13</v>
      </c>
      <c r="N17">
        <v>5</v>
      </c>
      <c r="O17">
        <v>15</v>
      </c>
      <c r="P17">
        <v>4</v>
      </c>
      <c r="Q17">
        <v>22</v>
      </c>
      <c r="R17">
        <v>28</v>
      </c>
      <c r="S17" s="2">
        <v>0.83</v>
      </c>
    </row>
    <row r="18" spans="1:19">
      <c r="A18" s="1">
        <v>3</v>
      </c>
      <c r="B18">
        <v>2</v>
      </c>
      <c r="C18">
        <v>19</v>
      </c>
      <c r="D18">
        <v>29</v>
      </c>
      <c r="E18">
        <v>13</v>
      </c>
      <c r="F18">
        <v>18</v>
      </c>
      <c r="G18">
        <v>30</v>
      </c>
      <c r="H18">
        <v>24</v>
      </c>
      <c r="I18">
        <v>25</v>
      </c>
      <c r="J18">
        <v>5</v>
      </c>
      <c r="K18">
        <v>32</v>
      </c>
      <c r="L18">
        <v>21</v>
      </c>
      <c r="M18">
        <v>11</v>
      </c>
      <c r="N18">
        <v>6</v>
      </c>
      <c r="O18">
        <v>22</v>
      </c>
      <c r="S18" s="2">
        <v>0.86</v>
      </c>
    </row>
    <row r="19" spans="1:19">
      <c r="A19" s="1">
        <v>18</v>
      </c>
      <c r="B19">
        <v>2</v>
      </c>
      <c r="C19">
        <v>16</v>
      </c>
      <c r="D19">
        <v>20</v>
      </c>
      <c r="E19">
        <v>21</v>
      </c>
      <c r="F19">
        <v>22</v>
      </c>
      <c r="G19">
        <v>29</v>
      </c>
      <c r="H19">
        <v>25</v>
      </c>
      <c r="I19">
        <v>19</v>
      </c>
      <c r="J19">
        <v>23</v>
      </c>
      <c r="K19">
        <v>5</v>
      </c>
      <c r="L19">
        <v>3</v>
      </c>
      <c r="M19">
        <v>15</v>
      </c>
      <c r="N19">
        <v>24</v>
      </c>
      <c r="O19">
        <v>28</v>
      </c>
      <c r="P19">
        <v>6</v>
      </c>
      <c r="Q19">
        <v>13</v>
      </c>
      <c r="S19" s="2">
        <v>0.87</v>
      </c>
    </row>
    <row r="20" spans="1:19">
      <c r="A20" s="1">
        <v>2</v>
      </c>
      <c r="B20">
        <v>3</v>
      </c>
      <c r="C20">
        <v>18</v>
      </c>
      <c r="D20">
        <v>24</v>
      </c>
      <c r="E20">
        <v>19</v>
      </c>
      <c r="F20">
        <v>20</v>
      </c>
      <c r="G20">
        <v>21</v>
      </c>
      <c r="H20">
        <v>13</v>
      </c>
      <c r="I20">
        <v>5</v>
      </c>
      <c r="J20">
        <v>25</v>
      </c>
      <c r="K20">
        <v>16</v>
      </c>
      <c r="L20">
        <v>27</v>
      </c>
      <c r="M20">
        <v>29</v>
      </c>
      <c r="S20" s="2">
        <v>0.85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62"/>
  <sheetViews>
    <sheetView showGridLines="0" workbookViewId="0">
      <selection activeCell="W1" sqref="W1:AD1"/>
    </sheetView>
  </sheetViews>
  <sheetFormatPr baseColWidth="10" defaultRowHeight="15"/>
  <cols>
    <col min="1" max="1" width="4.6640625" bestFit="1" customWidth="1"/>
    <col min="2" max="9" width="5" hidden="1" customWidth="1"/>
    <col min="10" max="10" width="5" customWidth="1"/>
    <col min="11" max="14" width="5" hidden="1" customWidth="1"/>
    <col min="15" max="15" width="5" customWidth="1"/>
    <col min="16" max="18" width="5" hidden="1" customWidth="1"/>
    <col min="19" max="20" width="5" customWidth="1"/>
    <col min="21" max="21" width="5" hidden="1" customWidth="1"/>
    <col min="23" max="30" width="8.83203125" customWidth="1"/>
    <col min="37" max="37" width="9.5" style="3" customWidth="1"/>
    <col min="38" max="56" width="6.5" style="3" bestFit="1" customWidth="1"/>
  </cols>
  <sheetData>
    <row r="1" spans="1:56">
      <c r="A1" t="s">
        <v>21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36</v>
      </c>
      <c r="AA1" s="3" t="s">
        <v>27</v>
      </c>
      <c r="AB1" s="3" t="s">
        <v>28</v>
      </c>
      <c r="AC1" s="3" t="s">
        <v>30</v>
      </c>
      <c r="AD1" s="3" t="s">
        <v>32</v>
      </c>
      <c r="AE1" s="3" t="s">
        <v>38</v>
      </c>
      <c r="AF1" s="3"/>
      <c r="AG1" s="3"/>
      <c r="AH1" s="3"/>
      <c r="AI1" s="3"/>
      <c r="AK1" s="3" t="s">
        <v>1</v>
      </c>
      <c r="AL1" s="3" t="s">
        <v>2</v>
      </c>
      <c r="AM1" s="3" t="s">
        <v>3</v>
      </c>
      <c r="AN1" s="3" t="s">
        <v>4</v>
      </c>
      <c r="AO1" s="3" t="s">
        <v>5</v>
      </c>
      <c r="AP1" s="3" t="s">
        <v>6</v>
      </c>
      <c r="AQ1" s="3" t="s">
        <v>7</v>
      </c>
      <c r="AR1" s="3" t="s">
        <v>8</v>
      </c>
      <c r="AS1" s="3" t="s">
        <v>9</v>
      </c>
      <c r="AT1" s="3" t="s">
        <v>10</v>
      </c>
      <c r="AU1" s="3" t="s">
        <v>11</v>
      </c>
      <c r="AV1" s="3" t="s">
        <v>12</v>
      </c>
      <c r="AW1" s="3" t="s">
        <v>13</v>
      </c>
      <c r="AX1" s="3" t="s">
        <v>14</v>
      </c>
      <c r="AY1" s="3" t="s">
        <v>15</v>
      </c>
      <c r="AZ1" s="3" t="s">
        <v>16</v>
      </c>
      <c r="BA1" s="3" t="s">
        <v>17</v>
      </c>
      <c r="BB1" s="3" t="s">
        <v>18</v>
      </c>
      <c r="BC1" s="3" t="s">
        <v>19</v>
      </c>
      <c r="BD1" s="3" t="s">
        <v>20</v>
      </c>
    </row>
    <row r="2" spans="1:56">
      <c r="A2">
        <v>1</v>
      </c>
      <c r="B2">
        <f t="shared" ref="B2:K3" si="0">IFERROR(IF(VLOOKUP($A2,AK$2:AK$20,1,0),1,0),0)</f>
        <v>0</v>
      </c>
      <c r="C2">
        <f t="shared" si="0"/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ref="L2:U3" si="1">IFERROR(IF(VLOOKUP($A2,AU$2:AU$20,1,0),1,0),0)</f>
        <v>0</v>
      </c>
      <c r="M2">
        <f t="shared" si="1"/>
        <v>0</v>
      </c>
      <c r="N2">
        <f t="shared" si="1"/>
        <v>0</v>
      </c>
      <c r="O2">
        <f t="shared" si="1"/>
        <v>0</v>
      </c>
      <c r="P2">
        <f t="shared" si="1"/>
        <v>0</v>
      </c>
      <c r="Q2">
        <f t="shared" si="1"/>
        <v>0</v>
      </c>
      <c r="R2">
        <f t="shared" si="1"/>
        <v>0</v>
      </c>
      <c r="S2">
        <f t="shared" si="1"/>
        <v>0</v>
      </c>
      <c r="T2">
        <f t="shared" si="1"/>
        <v>0</v>
      </c>
      <c r="U2">
        <f t="shared" si="1"/>
        <v>0</v>
      </c>
      <c r="V2" s="3">
        <f t="shared" ref="V2:V36" si="2">SUM(B2:U2)</f>
        <v>0</v>
      </c>
      <c r="W2">
        <v>1</v>
      </c>
      <c r="X2">
        <v>0</v>
      </c>
      <c r="Y2">
        <v>0</v>
      </c>
      <c r="AA2">
        <v>1</v>
      </c>
      <c r="AB2">
        <v>1</v>
      </c>
      <c r="AC2">
        <v>1</v>
      </c>
      <c r="AD2">
        <v>1</v>
      </c>
      <c r="AE2" s="3">
        <f t="shared" ref="AE2:AE36" si="3">+SUM(W2:AD2)</f>
        <v>5</v>
      </c>
      <c r="AF2" s="3"/>
      <c r="AG2" s="3"/>
      <c r="AH2" s="3"/>
      <c r="AI2" s="3"/>
      <c r="AK2" s="3">
        <v>2</v>
      </c>
      <c r="AL2" s="3">
        <v>3</v>
      </c>
      <c r="AM2" s="3">
        <v>2</v>
      </c>
      <c r="AN2" s="3">
        <v>2</v>
      </c>
      <c r="AO2" s="3">
        <v>2</v>
      </c>
      <c r="AP2" s="3">
        <v>3</v>
      </c>
      <c r="AQ2" s="3">
        <v>2</v>
      </c>
      <c r="AR2" s="3">
        <v>3</v>
      </c>
      <c r="AS2" s="3">
        <v>3</v>
      </c>
      <c r="AT2" s="3">
        <v>3</v>
      </c>
      <c r="AU2" s="3">
        <v>2</v>
      </c>
      <c r="AV2" s="3">
        <v>3</v>
      </c>
      <c r="AW2" s="3">
        <v>3</v>
      </c>
      <c r="AX2" s="3">
        <v>2</v>
      </c>
      <c r="AY2" s="3">
        <v>18</v>
      </c>
      <c r="AZ2" s="3">
        <v>3</v>
      </c>
      <c r="BA2" s="3">
        <v>2</v>
      </c>
      <c r="BB2" s="3">
        <v>3</v>
      </c>
      <c r="BC2" s="3">
        <v>18</v>
      </c>
      <c r="BD2" s="3">
        <v>2</v>
      </c>
    </row>
    <row r="3" spans="1:56">
      <c r="A3" s="8">
        <v>2</v>
      </c>
      <c r="B3">
        <f t="shared" si="0"/>
        <v>1</v>
      </c>
      <c r="C3">
        <f t="shared" si="0"/>
        <v>0</v>
      </c>
      <c r="D3">
        <f t="shared" si="0"/>
        <v>1</v>
      </c>
      <c r="E3">
        <f t="shared" si="0"/>
        <v>1</v>
      </c>
      <c r="F3">
        <f t="shared" si="0"/>
        <v>1</v>
      </c>
      <c r="G3">
        <f t="shared" si="0"/>
        <v>1</v>
      </c>
      <c r="H3">
        <f t="shared" si="0"/>
        <v>1</v>
      </c>
      <c r="I3">
        <f t="shared" si="0"/>
        <v>1</v>
      </c>
      <c r="J3">
        <f t="shared" si="0"/>
        <v>1</v>
      </c>
      <c r="K3">
        <f t="shared" si="0"/>
        <v>1</v>
      </c>
      <c r="L3">
        <f t="shared" si="1"/>
        <v>1</v>
      </c>
      <c r="M3">
        <f t="shared" si="1"/>
        <v>1</v>
      </c>
      <c r="N3">
        <f t="shared" si="1"/>
        <v>0</v>
      </c>
      <c r="O3">
        <f t="shared" si="1"/>
        <v>1</v>
      </c>
      <c r="P3">
        <f t="shared" si="1"/>
        <v>1</v>
      </c>
      <c r="Q3">
        <f t="shared" si="1"/>
        <v>0</v>
      </c>
      <c r="R3">
        <f t="shared" si="1"/>
        <v>1</v>
      </c>
      <c r="S3">
        <f t="shared" si="1"/>
        <v>1</v>
      </c>
      <c r="T3">
        <f t="shared" si="1"/>
        <v>1</v>
      </c>
      <c r="U3">
        <f t="shared" si="1"/>
        <v>1</v>
      </c>
      <c r="V3" s="3">
        <f t="shared" si="2"/>
        <v>17</v>
      </c>
      <c r="W3">
        <v>1</v>
      </c>
      <c r="X3">
        <v>0</v>
      </c>
      <c r="Y3">
        <v>1</v>
      </c>
      <c r="AA3">
        <v>0</v>
      </c>
      <c r="AB3">
        <v>1</v>
      </c>
      <c r="AC3">
        <v>1</v>
      </c>
      <c r="AD3">
        <v>1</v>
      </c>
      <c r="AE3" s="3">
        <f t="shared" si="3"/>
        <v>5</v>
      </c>
      <c r="AF3" s="3"/>
      <c r="AG3" s="3"/>
      <c r="AH3" s="3"/>
      <c r="AI3" s="3"/>
      <c r="AK3" s="3">
        <v>3</v>
      </c>
      <c r="AL3" s="3">
        <v>18</v>
      </c>
      <c r="AM3" s="3">
        <v>18</v>
      </c>
      <c r="AN3" s="3">
        <v>3</v>
      </c>
      <c r="AO3" s="3">
        <v>3</v>
      </c>
      <c r="AP3" s="3">
        <v>2</v>
      </c>
      <c r="AQ3" s="3">
        <v>3</v>
      </c>
      <c r="AR3" s="3">
        <v>2</v>
      </c>
      <c r="AS3" s="3">
        <v>2</v>
      </c>
      <c r="AT3" s="3">
        <v>2</v>
      </c>
      <c r="AU3" s="3">
        <v>3</v>
      </c>
      <c r="AV3" s="3">
        <v>2</v>
      </c>
      <c r="AW3" s="3">
        <v>18</v>
      </c>
      <c r="AX3" s="3">
        <v>3</v>
      </c>
      <c r="AY3" s="3">
        <v>2</v>
      </c>
      <c r="AZ3" s="3">
        <v>18</v>
      </c>
      <c r="BA3" s="3">
        <v>3</v>
      </c>
      <c r="BB3" s="3">
        <v>2</v>
      </c>
      <c r="BC3" s="3">
        <v>2</v>
      </c>
      <c r="BD3" s="3">
        <v>3</v>
      </c>
    </row>
    <row r="4" spans="1:56">
      <c r="A4" s="8">
        <v>3</v>
      </c>
      <c r="B4">
        <f t="shared" ref="B4:B35" si="4">IFERROR(IF(VLOOKUP($A4,$AK$2:$AK$20,1,0),1,0),0)</f>
        <v>1</v>
      </c>
      <c r="C4">
        <f t="shared" ref="C4:C35" si="5">IFERROR(IF(VLOOKUP($A4,AL$2:AL$20,1,0),1,0),0)</f>
        <v>1</v>
      </c>
      <c r="D4">
        <f t="shared" ref="D4:D35" si="6">IFERROR(IF(VLOOKUP($A4,AM$2:AM$20,1,0),1,0),0)</f>
        <v>0</v>
      </c>
      <c r="E4">
        <f t="shared" ref="E4:E35" si="7">IFERROR(IF(VLOOKUP($A4,AN$2:AN$20,1,0),1,0),0)</f>
        <v>1</v>
      </c>
      <c r="F4">
        <f t="shared" ref="F4:F35" si="8">IFERROR(IF(VLOOKUP($A4,AO$2:AO$20,1,0),1,0),0)</f>
        <v>1</v>
      </c>
      <c r="G4">
        <f t="shared" ref="G4:G35" si="9">IFERROR(IF(VLOOKUP($A4,AP$2:AP$20,1,0),1,0),0)</f>
        <v>1</v>
      </c>
      <c r="H4">
        <f t="shared" ref="H4:H35" si="10">IFERROR(IF(VLOOKUP($A4,AQ$2:AQ$20,1,0),1,0),0)</f>
        <v>1</v>
      </c>
      <c r="I4">
        <f t="shared" ref="I4:I35" si="11">IFERROR(IF(VLOOKUP($A4,AR$2:AR$20,1,0),1,0),0)</f>
        <v>1</v>
      </c>
      <c r="J4">
        <f t="shared" ref="J4:J35" si="12">IFERROR(IF(VLOOKUP($A4,AS$2:AS$20,1,0),1,0),0)</f>
        <v>1</v>
      </c>
      <c r="K4">
        <f t="shared" ref="K4:K35" si="13">IFERROR(IF(VLOOKUP($A4,AT$2:AT$20,1,0),1,0),0)</f>
        <v>1</v>
      </c>
      <c r="L4">
        <f t="shared" ref="L4:L35" si="14">IFERROR(IF(VLOOKUP($A4,AU$2:AU$20,1,0),1,0),0)</f>
        <v>1</v>
      </c>
      <c r="M4">
        <f t="shared" ref="M4:M35" si="15">IFERROR(IF(VLOOKUP($A4,AV$2:AV$20,1,0),1,0),0)</f>
        <v>1</v>
      </c>
      <c r="N4">
        <f t="shared" ref="N4:N35" si="16">IFERROR(IF(VLOOKUP($A4,AW$2:AW$20,1,0),1,0),0)</f>
        <v>1</v>
      </c>
      <c r="O4">
        <f t="shared" ref="O4:O35" si="17">IFERROR(IF(VLOOKUP($A4,AX$2:AX$20,1,0),1,0),0)</f>
        <v>1</v>
      </c>
      <c r="P4">
        <f t="shared" ref="P4:P35" si="18">IFERROR(IF(VLOOKUP($A4,AY$2:AY$20,1,0),1,0),0)</f>
        <v>1</v>
      </c>
      <c r="Q4">
        <f t="shared" ref="Q4:Q35" si="19">IFERROR(IF(VLOOKUP($A4,AZ$2:AZ$20,1,0),1,0),0)</f>
        <v>1</v>
      </c>
      <c r="R4">
        <f t="shared" ref="R4:R35" si="20">IFERROR(IF(VLOOKUP($A4,BA$2:BA$20,1,0),1,0),0)</f>
        <v>1</v>
      </c>
      <c r="S4">
        <f t="shared" ref="S4:S35" si="21">IFERROR(IF(VLOOKUP($A4,BB$2:BB$20,1,0),1,0),0)</f>
        <v>1</v>
      </c>
      <c r="T4">
        <f t="shared" ref="T4:T35" si="22">IFERROR(IF(VLOOKUP($A4,BC$2:BC$20,1,0),1,0),0)</f>
        <v>1</v>
      </c>
      <c r="U4">
        <f t="shared" ref="U4:U35" si="23">IFERROR(IF(VLOOKUP($A4,BD$2:BD$20,1,0),1,0),0)</f>
        <v>1</v>
      </c>
      <c r="V4" s="3">
        <f t="shared" si="2"/>
        <v>19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 s="3">
        <f t="shared" si="3"/>
        <v>2</v>
      </c>
      <c r="AF4" s="3"/>
      <c r="AG4" s="3"/>
      <c r="AH4" s="3"/>
      <c r="AI4" s="3"/>
      <c r="AK4" s="3">
        <v>32</v>
      </c>
      <c r="AL4" s="3">
        <v>19</v>
      </c>
      <c r="AM4" s="3">
        <v>19</v>
      </c>
      <c r="AN4" s="3">
        <v>21</v>
      </c>
      <c r="AO4" s="3">
        <v>19</v>
      </c>
      <c r="AP4" s="3">
        <v>19</v>
      </c>
      <c r="AQ4" s="3">
        <v>18</v>
      </c>
      <c r="AR4" s="3">
        <v>19</v>
      </c>
      <c r="AS4" s="3">
        <v>9</v>
      </c>
      <c r="AT4" s="3">
        <v>15</v>
      </c>
      <c r="AU4" s="3">
        <v>20</v>
      </c>
      <c r="AV4" s="3">
        <v>19</v>
      </c>
      <c r="AW4" s="3">
        <v>20</v>
      </c>
      <c r="AX4" s="3">
        <v>5</v>
      </c>
      <c r="AY4" s="3">
        <v>9</v>
      </c>
      <c r="AZ4" s="3">
        <v>16</v>
      </c>
      <c r="BA4" s="3">
        <v>25</v>
      </c>
      <c r="BB4" s="3">
        <v>19</v>
      </c>
      <c r="BC4" s="3">
        <v>16</v>
      </c>
      <c r="BD4" s="3">
        <v>18</v>
      </c>
    </row>
    <row r="5" spans="1:56">
      <c r="A5">
        <v>4</v>
      </c>
      <c r="B5">
        <f t="shared" si="4"/>
        <v>0</v>
      </c>
      <c r="C5">
        <f t="shared" si="5"/>
        <v>0</v>
      </c>
      <c r="D5">
        <f t="shared" si="6"/>
        <v>0</v>
      </c>
      <c r="E5">
        <f t="shared" si="7"/>
        <v>1</v>
      </c>
      <c r="F5">
        <f t="shared" si="8"/>
        <v>0</v>
      </c>
      <c r="G5">
        <f t="shared" si="9"/>
        <v>0</v>
      </c>
      <c r="H5">
        <f t="shared" si="10"/>
        <v>0</v>
      </c>
      <c r="I5">
        <f t="shared" si="11"/>
        <v>0</v>
      </c>
      <c r="J5">
        <f t="shared" si="12"/>
        <v>0</v>
      </c>
      <c r="K5">
        <f t="shared" si="13"/>
        <v>1</v>
      </c>
      <c r="L5">
        <f t="shared" si="14"/>
        <v>1</v>
      </c>
      <c r="M5">
        <f t="shared" si="15"/>
        <v>1</v>
      </c>
      <c r="N5">
        <f t="shared" si="16"/>
        <v>1</v>
      </c>
      <c r="O5">
        <f t="shared" si="17"/>
        <v>0</v>
      </c>
      <c r="P5">
        <f t="shared" si="18"/>
        <v>0</v>
      </c>
      <c r="Q5">
        <f t="shared" si="19"/>
        <v>0</v>
      </c>
      <c r="R5">
        <f t="shared" si="20"/>
        <v>1</v>
      </c>
      <c r="S5">
        <f t="shared" si="21"/>
        <v>0</v>
      </c>
      <c r="T5">
        <f t="shared" si="22"/>
        <v>0</v>
      </c>
      <c r="U5">
        <f t="shared" si="23"/>
        <v>0</v>
      </c>
      <c r="V5" s="3">
        <f t="shared" si="2"/>
        <v>6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 s="3">
        <f t="shared" si="3"/>
        <v>5</v>
      </c>
      <c r="AF5" s="3"/>
      <c r="AG5" s="3"/>
      <c r="AH5" s="3"/>
      <c r="AI5" s="3"/>
      <c r="AK5" s="3">
        <v>24</v>
      </c>
      <c r="AL5" s="3">
        <v>16</v>
      </c>
      <c r="AM5" s="3">
        <v>24</v>
      </c>
      <c r="AN5" s="3">
        <v>24</v>
      </c>
      <c r="AO5" s="3">
        <v>9</v>
      </c>
      <c r="AP5" s="3">
        <v>24</v>
      </c>
      <c r="AQ5" s="3">
        <v>24</v>
      </c>
      <c r="AR5" s="3">
        <v>20</v>
      </c>
      <c r="AS5" s="3">
        <v>20</v>
      </c>
      <c r="AT5" s="3">
        <v>20</v>
      </c>
      <c r="AU5" s="3">
        <v>19</v>
      </c>
      <c r="AV5" s="3">
        <v>20</v>
      </c>
      <c r="AW5" s="3">
        <v>19</v>
      </c>
      <c r="AX5" s="3">
        <v>19</v>
      </c>
      <c r="AY5" s="3">
        <v>19</v>
      </c>
      <c r="AZ5" s="3">
        <v>19</v>
      </c>
      <c r="BA5" s="3">
        <v>9</v>
      </c>
      <c r="BB5" s="3">
        <v>29</v>
      </c>
      <c r="BC5" s="3">
        <v>20</v>
      </c>
      <c r="BD5" s="3">
        <v>24</v>
      </c>
    </row>
    <row r="6" spans="1:56">
      <c r="A6" s="8">
        <v>5</v>
      </c>
      <c r="B6">
        <f t="shared" si="4"/>
        <v>0</v>
      </c>
      <c r="C6">
        <f t="shared" si="5"/>
        <v>0</v>
      </c>
      <c r="D6">
        <f t="shared" si="6"/>
        <v>0</v>
      </c>
      <c r="E6">
        <f t="shared" si="7"/>
        <v>1</v>
      </c>
      <c r="F6">
        <f t="shared" si="8"/>
        <v>0</v>
      </c>
      <c r="G6">
        <f t="shared" si="9"/>
        <v>1</v>
      </c>
      <c r="H6">
        <f t="shared" si="10"/>
        <v>0</v>
      </c>
      <c r="I6">
        <f t="shared" si="11"/>
        <v>0</v>
      </c>
      <c r="J6">
        <f t="shared" si="12"/>
        <v>1</v>
      </c>
      <c r="K6">
        <f t="shared" si="13"/>
        <v>1</v>
      </c>
      <c r="L6">
        <f t="shared" si="14"/>
        <v>0</v>
      </c>
      <c r="M6">
        <f t="shared" si="15"/>
        <v>0</v>
      </c>
      <c r="N6">
        <f t="shared" si="16"/>
        <v>0</v>
      </c>
      <c r="O6">
        <f t="shared" si="17"/>
        <v>1</v>
      </c>
      <c r="P6">
        <f t="shared" si="18"/>
        <v>1</v>
      </c>
      <c r="Q6">
        <f t="shared" si="19"/>
        <v>0</v>
      </c>
      <c r="R6">
        <f t="shared" si="20"/>
        <v>1</v>
      </c>
      <c r="S6">
        <f t="shared" si="21"/>
        <v>1</v>
      </c>
      <c r="T6">
        <f t="shared" si="22"/>
        <v>1</v>
      </c>
      <c r="U6">
        <f t="shared" si="23"/>
        <v>1</v>
      </c>
      <c r="V6" s="3">
        <f t="shared" si="2"/>
        <v>10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0</v>
      </c>
      <c r="AD6">
        <v>0</v>
      </c>
      <c r="AE6" s="3">
        <f t="shared" si="3"/>
        <v>4</v>
      </c>
      <c r="AF6" s="3"/>
      <c r="AG6" s="3"/>
      <c r="AH6" s="3"/>
      <c r="AI6" s="3"/>
      <c r="AK6" s="3">
        <v>16</v>
      </c>
      <c r="AL6" s="3">
        <v>24</v>
      </c>
      <c r="AM6" s="3">
        <v>25</v>
      </c>
      <c r="AN6" s="3">
        <v>19</v>
      </c>
      <c r="AO6" s="3">
        <v>18</v>
      </c>
      <c r="AP6" s="3">
        <v>21</v>
      </c>
      <c r="AQ6" s="3">
        <v>19</v>
      </c>
      <c r="AR6" s="3">
        <v>25</v>
      </c>
      <c r="AS6" s="3">
        <v>30</v>
      </c>
      <c r="AT6" s="3">
        <v>21</v>
      </c>
      <c r="AU6" s="3">
        <v>4</v>
      </c>
      <c r="AV6" s="3">
        <v>25</v>
      </c>
      <c r="AW6" s="3">
        <v>6</v>
      </c>
      <c r="AX6" s="3">
        <v>16</v>
      </c>
      <c r="AY6" s="3">
        <v>24</v>
      </c>
      <c r="AZ6" s="3">
        <v>24</v>
      </c>
      <c r="BA6" s="3">
        <v>21</v>
      </c>
      <c r="BB6" s="3">
        <v>13</v>
      </c>
      <c r="BC6" s="3">
        <v>21</v>
      </c>
      <c r="BD6" s="3">
        <v>19</v>
      </c>
    </row>
    <row r="7" spans="1:56">
      <c r="A7">
        <v>6</v>
      </c>
      <c r="B7">
        <f t="shared" si="4"/>
        <v>0</v>
      </c>
      <c r="C7">
        <f t="shared" si="5"/>
        <v>0</v>
      </c>
      <c r="D7">
        <f t="shared" si="6"/>
        <v>0</v>
      </c>
      <c r="E7">
        <f t="shared" si="7"/>
        <v>1</v>
      </c>
      <c r="F7">
        <f t="shared" si="8"/>
        <v>0</v>
      </c>
      <c r="G7">
        <f t="shared" si="9"/>
        <v>0</v>
      </c>
      <c r="H7">
        <f t="shared" si="10"/>
        <v>1</v>
      </c>
      <c r="I7">
        <f t="shared" si="11"/>
        <v>0</v>
      </c>
      <c r="J7">
        <f t="shared" si="12"/>
        <v>0</v>
      </c>
      <c r="K7">
        <f t="shared" si="13"/>
        <v>0</v>
      </c>
      <c r="L7">
        <f t="shared" si="14"/>
        <v>1</v>
      </c>
      <c r="M7">
        <f t="shared" si="15"/>
        <v>0</v>
      </c>
      <c r="N7">
        <f t="shared" si="16"/>
        <v>1</v>
      </c>
      <c r="O7">
        <f t="shared" si="17"/>
        <v>0</v>
      </c>
      <c r="P7">
        <f t="shared" si="18"/>
        <v>0</v>
      </c>
      <c r="Q7">
        <f t="shared" si="19"/>
        <v>0</v>
      </c>
      <c r="R7">
        <f t="shared" si="20"/>
        <v>0</v>
      </c>
      <c r="S7">
        <f t="shared" si="21"/>
        <v>1</v>
      </c>
      <c r="T7">
        <f t="shared" si="22"/>
        <v>1</v>
      </c>
      <c r="U7">
        <f t="shared" si="23"/>
        <v>0</v>
      </c>
      <c r="V7" s="3">
        <f t="shared" si="2"/>
        <v>6</v>
      </c>
      <c r="W7">
        <v>0</v>
      </c>
      <c r="X7">
        <v>1</v>
      </c>
      <c r="Y7">
        <v>1</v>
      </c>
      <c r="AA7">
        <v>0</v>
      </c>
      <c r="AB7">
        <v>0</v>
      </c>
      <c r="AC7">
        <v>0</v>
      </c>
      <c r="AD7">
        <v>0</v>
      </c>
      <c r="AE7" s="3">
        <f t="shared" si="3"/>
        <v>2</v>
      </c>
      <c r="AF7" s="3"/>
      <c r="AG7" s="3"/>
      <c r="AH7" s="3"/>
      <c r="AI7" s="3"/>
      <c r="AK7" s="3">
        <v>9</v>
      </c>
      <c r="AL7" s="3">
        <v>32</v>
      </c>
      <c r="AM7" s="3">
        <v>30</v>
      </c>
      <c r="AN7" s="3">
        <v>20</v>
      </c>
      <c r="AO7" s="3">
        <v>25</v>
      </c>
      <c r="AP7" s="3">
        <v>7</v>
      </c>
      <c r="AQ7" s="3">
        <v>20</v>
      </c>
      <c r="AR7" s="3">
        <v>24</v>
      </c>
      <c r="AS7" s="3">
        <v>29</v>
      </c>
      <c r="AT7" s="3">
        <v>16</v>
      </c>
      <c r="AU7" s="3">
        <v>18</v>
      </c>
      <c r="AV7" s="3">
        <v>16</v>
      </c>
      <c r="AW7" s="3">
        <v>21</v>
      </c>
      <c r="AX7" s="3">
        <v>25</v>
      </c>
      <c r="AY7" s="3">
        <v>32</v>
      </c>
      <c r="AZ7" s="3">
        <v>25</v>
      </c>
      <c r="BA7" s="3">
        <v>17</v>
      </c>
      <c r="BB7" s="3">
        <v>18</v>
      </c>
      <c r="BC7" s="3">
        <v>22</v>
      </c>
      <c r="BD7" s="3">
        <v>20</v>
      </c>
    </row>
    <row r="8" spans="1:56">
      <c r="A8">
        <v>7</v>
      </c>
      <c r="B8">
        <f t="shared" si="4"/>
        <v>0</v>
      </c>
      <c r="C8">
        <f t="shared" si="5"/>
        <v>0</v>
      </c>
      <c r="D8">
        <f t="shared" si="6"/>
        <v>0</v>
      </c>
      <c r="E8">
        <f t="shared" si="7"/>
        <v>1</v>
      </c>
      <c r="F8">
        <f t="shared" si="8"/>
        <v>0</v>
      </c>
      <c r="G8">
        <f t="shared" si="9"/>
        <v>1</v>
      </c>
      <c r="H8">
        <f t="shared" si="10"/>
        <v>1</v>
      </c>
      <c r="I8">
        <f t="shared" si="11"/>
        <v>1</v>
      </c>
      <c r="J8">
        <f t="shared" si="12"/>
        <v>0</v>
      </c>
      <c r="K8">
        <f t="shared" si="13"/>
        <v>0</v>
      </c>
      <c r="L8">
        <f t="shared" si="14"/>
        <v>0</v>
      </c>
      <c r="M8">
        <f t="shared" si="15"/>
        <v>1</v>
      </c>
      <c r="N8">
        <f t="shared" si="16"/>
        <v>0</v>
      </c>
      <c r="O8">
        <f t="shared" si="17"/>
        <v>0</v>
      </c>
      <c r="P8">
        <f t="shared" si="18"/>
        <v>0</v>
      </c>
      <c r="Q8">
        <f t="shared" si="19"/>
        <v>0</v>
      </c>
      <c r="R8">
        <f t="shared" si="20"/>
        <v>0</v>
      </c>
      <c r="S8">
        <f t="shared" si="21"/>
        <v>0</v>
      </c>
      <c r="T8">
        <f t="shared" si="22"/>
        <v>0</v>
      </c>
      <c r="U8">
        <f t="shared" si="23"/>
        <v>0</v>
      </c>
      <c r="V8" s="3">
        <f t="shared" si="2"/>
        <v>5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 s="3">
        <f t="shared" si="3"/>
        <v>4</v>
      </c>
      <c r="AF8" s="3"/>
      <c r="AG8" s="3"/>
      <c r="AH8" s="3"/>
      <c r="AI8" s="3"/>
      <c r="AK8" s="3">
        <v>18</v>
      </c>
      <c r="AL8" s="3">
        <v>30</v>
      </c>
      <c r="AM8" s="3">
        <v>21</v>
      </c>
      <c r="AN8" s="3">
        <v>18</v>
      </c>
      <c r="AO8" s="3">
        <v>16</v>
      </c>
      <c r="AP8" s="3">
        <v>5</v>
      </c>
      <c r="AQ8" s="3">
        <v>25</v>
      </c>
      <c r="AR8" s="3">
        <v>18</v>
      </c>
      <c r="AS8" s="3">
        <v>16</v>
      </c>
      <c r="AT8" s="3">
        <v>30</v>
      </c>
      <c r="AU8" s="3">
        <v>32</v>
      </c>
      <c r="AV8" s="3">
        <v>18</v>
      </c>
      <c r="AW8" s="3">
        <v>13</v>
      </c>
      <c r="AX8" s="3">
        <v>32</v>
      </c>
      <c r="AY8" s="3">
        <v>20</v>
      </c>
      <c r="AZ8" s="3">
        <v>10</v>
      </c>
      <c r="BA8" s="3">
        <v>18</v>
      </c>
      <c r="BB8" s="3">
        <v>30</v>
      </c>
      <c r="BC8" s="3">
        <v>29</v>
      </c>
      <c r="BD8" s="3">
        <v>21</v>
      </c>
    </row>
    <row r="9" spans="1:56">
      <c r="A9">
        <v>8</v>
      </c>
      <c r="B9">
        <f t="shared" si="4"/>
        <v>0</v>
      </c>
      <c r="C9">
        <f t="shared" si="5"/>
        <v>0</v>
      </c>
      <c r="D9">
        <f t="shared" si="6"/>
        <v>1</v>
      </c>
      <c r="E9">
        <f t="shared" si="7"/>
        <v>0</v>
      </c>
      <c r="F9">
        <f t="shared" si="8"/>
        <v>0</v>
      </c>
      <c r="G9">
        <f t="shared" si="9"/>
        <v>0</v>
      </c>
      <c r="H9">
        <f t="shared" si="10"/>
        <v>0</v>
      </c>
      <c r="I9">
        <f t="shared" si="11"/>
        <v>0</v>
      </c>
      <c r="J9">
        <f t="shared" si="12"/>
        <v>0</v>
      </c>
      <c r="K9">
        <f t="shared" si="13"/>
        <v>0</v>
      </c>
      <c r="L9">
        <f t="shared" si="14"/>
        <v>0</v>
      </c>
      <c r="M9">
        <f t="shared" si="15"/>
        <v>0</v>
      </c>
      <c r="N9">
        <f t="shared" si="16"/>
        <v>0</v>
      </c>
      <c r="O9">
        <f t="shared" si="17"/>
        <v>0</v>
      </c>
      <c r="P9">
        <f t="shared" si="18"/>
        <v>0</v>
      </c>
      <c r="Q9">
        <f t="shared" si="19"/>
        <v>0</v>
      </c>
      <c r="R9">
        <f t="shared" si="20"/>
        <v>0</v>
      </c>
      <c r="S9">
        <f t="shared" si="21"/>
        <v>0</v>
      </c>
      <c r="T9">
        <f t="shared" si="22"/>
        <v>0</v>
      </c>
      <c r="U9">
        <f t="shared" si="23"/>
        <v>0</v>
      </c>
      <c r="V9" s="3">
        <f t="shared" si="2"/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  <c r="AE9" s="3">
        <f t="shared" si="3"/>
        <v>7</v>
      </c>
      <c r="AF9" s="3"/>
      <c r="AG9" s="3"/>
      <c r="AH9" s="3"/>
      <c r="AI9" s="3"/>
      <c r="AK9" s="3">
        <v>13</v>
      </c>
      <c r="AL9" s="3">
        <v>13</v>
      </c>
      <c r="AM9" s="3">
        <v>8</v>
      </c>
      <c r="AN9" s="3">
        <v>5</v>
      </c>
      <c r="AO9" s="3">
        <v>15</v>
      </c>
      <c r="AP9" s="3">
        <v>18</v>
      </c>
      <c r="AQ9" s="3">
        <v>13</v>
      </c>
      <c r="AR9" s="3">
        <v>9</v>
      </c>
      <c r="AS9" s="3">
        <v>18</v>
      </c>
      <c r="AT9" s="3">
        <v>24</v>
      </c>
      <c r="AU9" s="3">
        <v>6</v>
      </c>
      <c r="AV9" s="3">
        <v>9</v>
      </c>
      <c r="AW9" s="3">
        <v>14</v>
      </c>
      <c r="AX9" s="3">
        <v>21</v>
      </c>
      <c r="AY9" s="3">
        <v>13</v>
      </c>
      <c r="AZ9" s="3">
        <v>20</v>
      </c>
      <c r="BA9" s="3">
        <v>19</v>
      </c>
      <c r="BB9" s="3">
        <v>24</v>
      </c>
      <c r="BC9" s="3">
        <v>25</v>
      </c>
      <c r="BD9" s="3">
        <v>13</v>
      </c>
    </row>
    <row r="10" spans="1:56">
      <c r="A10" s="8">
        <v>9</v>
      </c>
      <c r="B10">
        <f t="shared" si="4"/>
        <v>1</v>
      </c>
      <c r="C10">
        <f t="shared" si="5"/>
        <v>0</v>
      </c>
      <c r="D10">
        <f t="shared" si="6"/>
        <v>0</v>
      </c>
      <c r="E10">
        <f t="shared" si="7"/>
        <v>1</v>
      </c>
      <c r="F10">
        <f t="shared" si="8"/>
        <v>1</v>
      </c>
      <c r="G10">
        <f t="shared" si="9"/>
        <v>0</v>
      </c>
      <c r="H10">
        <f t="shared" si="10"/>
        <v>0</v>
      </c>
      <c r="I10">
        <f t="shared" si="11"/>
        <v>1</v>
      </c>
      <c r="J10">
        <f t="shared" si="12"/>
        <v>1</v>
      </c>
      <c r="K10">
        <f t="shared" si="13"/>
        <v>0</v>
      </c>
      <c r="L10">
        <f t="shared" si="14"/>
        <v>0</v>
      </c>
      <c r="M10">
        <f t="shared" si="15"/>
        <v>1</v>
      </c>
      <c r="N10">
        <f t="shared" si="16"/>
        <v>0</v>
      </c>
      <c r="O10">
        <f t="shared" si="17"/>
        <v>1</v>
      </c>
      <c r="P10">
        <f t="shared" si="18"/>
        <v>1</v>
      </c>
      <c r="Q10">
        <f t="shared" si="19"/>
        <v>1</v>
      </c>
      <c r="R10">
        <f t="shared" si="20"/>
        <v>1</v>
      </c>
      <c r="S10">
        <f t="shared" si="21"/>
        <v>0</v>
      </c>
      <c r="T10">
        <f t="shared" si="22"/>
        <v>0</v>
      </c>
      <c r="U10">
        <f t="shared" si="23"/>
        <v>0</v>
      </c>
      <c r="V10" s="3">
        <f t="shared" si="2"/>
        <v>10</v>
      </c>
      <c r="W10">
        <v>0</v>
      </c>
      <c r="X10">
        <v>0</v>
      </c>
      <c r="Y10">
        <v>1</v>
      </c>
      <c r="AA10">
        <v>0</v>
      </c>
      <c r="AB10">
        <v>0</v>
      </c>
      <c r="AC10">
        <v>1</v>
      </c>
      <c r="AD10">
        <v>1</v>
      </c>
      <c r="AE10" s="3">
        <f t="shared" si="3"/>
        <v>3</v>
      </c>
      <c r="AF10" s="3"/>
      <c r="AG10" s="3"/>
      <c r="AH10" s="3"/>
      <c r="AI10" s="3"/>
      <c r="AK10" s="3">
        <v>19</v>
      </c>
      <c r="AL10" s="3">
        <v>15</v>
      </c>
      <c r="AM10" s="3">
        <v>15</v>
      </c>
      <c r="AN10" s="3">
        <v>30</v>
      </c>
      <c r="AO10" s="3">
        <v>13</v>
      </c>
      <c r="AP10" s="3">
        <v>32</v>
      </c>
      <c r="AQ10" s="3">
        <v>21</v>
      </c>
      <c r="AR10" s="3">
        <v>30</v>
      </c>
      <c r="AS10" s="3">
        <v>5</v>
      </c>
      <c r="AT10" s="3">
        <v>18</v>
      </c>
      <c r="AU10" s="3">
        <v>21</v>
      </c>
      <c r="AV10" s="3">
        <v>24</v>
      </c>
      <c r="AW10" s="3">
        <v>11</v>
      </c>
      <c r="AX10" s="3">
        <v>9</v>
      </c>
      <c r="AY10" s="3">
        <v>16</v>
      </c>
      <c r="AZ10" s="3">
        <v>30</v>
      </c>
      <c r="BA10" s="3">
        <v>24</v>
      </c>
      <c r="BB10" s="3">
        <v>25</v>
      </c>
      <c r="BC10" s="3">
        <v>19</v>
      </c>
      <c r="BD10" s="3">
        <v>5</v>
      </c>
    </row>
    <row r="11" spans="1:56">
      <c r="A11">
        <v>10</v>
      </c>
      <c r="B11">
        <f t="shared" si="4"/>
        <v>0</v>
      </c>
      <c r="C11">
        <f t="shared" si="5"/>
        <v>0</v>
      </c>
      <c r="D11">
        <f t="shared" si="6"/>
        <v>0</v>
      </c>
      <c r="E11">
        <f t="shared" si="7"/>
        <v>0</v>
      </c>
      <c r="F11">
        <f t="shared" si="8"/>
        <v>0</v>
      </c>
      <c r="G11">
        <f t="shared" si="9"/>
        <v>0</v>
      </c>
      <c r="H11">
        <f t="shared" si="10"/>
        <v>0</v>
      </c>
      <c r="I11">
        <f t="shared" si="11"/>
        <v>0</v>
      </c>
      <c r="J11">
        <f t="shared" si="12"/>
        <v>0</v>
      </c>
      <c r="K11">
        <f t="shared" si="13"/>
        <v>0</v>
      </c>
      <c r="L11">
        <f t="shared" si="14"/>
        <v>0</v>
      </c>
      <c r="M11">
        <f t="shared" si="15"/>
        <v>0</v>
      </c>
      <c r="N11">
        <f t="shared" si="16"/>
        <v>0</v>
      </c>
      <c r="O11">
        <f t="shared" si="17"/>
        <v>0</v>
      </c>
      <c r="P11">
        <f t="shared" si="18"/>
        <v>1</v>
      </c>
      <c r="Q11">
        <f t="shared" si="19"/>
        <v>1</v>
      </c>
      <c r="R11">
        <f t="shared" si="20"/>
        <v>0</v>
      </c>
      <c r="S11">
        <f t="shared" si="21"/>
        <v>0</v>
      </c>
      <c r="T11">
        <f t="shared" si="22"/>
        <v>0</v>
      </c>
      <c r="U11">
        <f t="shared" si="23"/>
        <v>0</v>
      </c>
      <c r="V11" s="3">
        <f t="shared" si="2"/>
        <v>2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 s="3">
        <f t="shared" si="3"/>
        <v>8</v>
      </c>
      <c r="AF11" s="3"/>
      <c r="AG11" s="3"/>
      <c r="AH11" s="3"/>
      <c r="AI11" s="3"/>
      <c r="AK11" s="3">
        <v>15</v>
      </c>
      <c r="AL11" s="3">
        <v>21</v>
      </c>
      <c r="AM11" s="3">
        <v>22</v>
      </c>
      <c r="AN11" s="3">
        <v>25</v>
      </c>
      <c r="AO11" s="3">
        <v>24</v>
      </c>
      <c r="AP11" s="3">
        <v>30</v>
      </c>
      <c r="AQ11" s="3">
        <v>7</v>
      </c>
      <c r="AR11" s="3">
        <v>7</v>
      </c>
      <c r="AS11" s="3">
        <v>19</v>
      </c>
      <c r="AT11" s="3">
        <v>5</v>
      </c>
      <c r="AU11" s="3">
        <v>25</v>
      </c>
      <c r="AV11" s="3">
        <v>14</v>
      </c>
      <c r="AW11" s="3">
        <v>32</v>
      </c>
      <c r="AX11" s="3">
        <v>15</v>
      </c>
      <c r="AY11" s="3">
        <v>25</v>
      </c>
      <c r="AZ11" s="3">
        <v>9</v>
      </c>
      <c r="BA11" s="3">
        <v>16</v>
      </c>
      <c r="BB11" s="3">
        <v>5</v>
      </c>
      <c r="BC11" s="3">
        <v>23</v>
      </c>
      <c r="BD11" s="3">
        <v>25</v>
      </c>
    </row>
    <row r="12" spans="1:56">
      <c r="A12" s="9">
        <v>11</v>
      </c>
      <c r="B12">
        <f t="shared" si="4"/>
        <v>0</v>
      </c>
      <c r="C12">
        <f t="shared" si="5"/>
        <v>0</v>
      </c>
      <c r="D12">
        <f t="shared" si="6"/>
        <v>0</v>
      </c>
      <c r="E12">
        <f t="shared" si="7"/>
        <v>0</v>
      </c>
      <c r="F12">
        <f t="shared" si="8"/>
        <v>0</v>
      </c>
      <c r="G12">
        <f t="shared" si="9"/>
        <v>0</v>
      </c>
      <c r="H12">
        <f t="shared" si="10"/>
        <v>0</v>
      </c>
      <c r="I12">
        <f t="shared" si="11"/>
        <v>1</v>
      </c>
      <c r="J12">
        <f t="shared" si="12"/>
        <v>1</v>
      </c>
      <c r="K12">
        <f t="shared" si="13"/>
        <v>0</v>
      </c>
      <c r="L12">
        <f t="shared" si="14"/>
        <v>0</v>
      </c>
      <c r="M12">
        <f t="shared" si="15"/>
        <v>1</v>
      </c>
      <c r="N12">
        <f t="shared" si="16"/>
        <v>1</v>
      </c>
      <c r="O12">
        <f t="shared" si="17"/>
        <v>0</v>
      </c>
      <c r="P12">
        <f t="shared" si="18"/>
        <v>0</v>
      </c>
      <c r="Q12">
        <f t="shared" si="19"/>
        <v>1</v>
      </c>
      <c r="R12">
        <f t="shared" si="20"/>
        <v>0</v>
      </c>
      <c r="S12">
        <f t="shared" si="21"/>
        <v>1</v>
      </c>
      <c r="T12">
        <f t="shared" si="22"/>
        <v>0</v>
      </c>
      <c r="U12">
        <f t="shared" si="23"/>
        <v>0</v>
      </c>
      <c r="V12" s="3">
        <f t="shared" si="2"/>
        <v>6</v>
      </c>
      <c r="W12">
        <v>0</v>
      </c>
      <c r="X12">
        <v>1</v>
      </c>
      <c r="Y12">
        <v>0</v>
      </c>
      <c r="Z12">
        <v>1</v>
      </c>
      <c r="AA12">
        <v>0</v>
      </c>
      <c r="AB12">
        <v>1</v>
      </c>
      <c r="AC12">
        <v>1</v>
      </c>
      <c r="AD12">
        <v>1</v>
      </c>
      <c r="AE12" s="3">
        <f t="shared" si="3"/>
        <v>5</v>
      </c>
      <c r="AF12" s="3"/>
      <c r="AG12" s="3"/>
      <c r="AH12" s="3"/>
      <c r="AI12" s="3"/>
      <c r="AK12" s="3">
        <v>25</v>
      </c>
      <c r="AL12" s="3">
        <v>29</v>
      </c>
      <c r="AM12" s="3">
        <v>23</v>
      </c>
      <c r="AN12" s="3">
        <v>6</v>
      </c>
      <c r="AO12" s="3">
        <v>29</v>
      </c>
      <c r="AP12" s="3">
        <v>16</v>
      </c>
      <c r="AQ12" s="3">
        <v>32</v>
      </c>
      <c r="AR12" s="3">
        <v>21</v>
      </c>
      <c r="AS12" s="3">
        <v>21</v>
      </c>
      <c r="AT12" s="3">
        <v>19</v>
      </c>
      <c r="AU12" s="3">
        <v>16</v>
      </c>
      <c r="AV12" s="3">
        <v>7</v>
      </c>
      <c r="AW12" s="3">
        <v>28</v>
      </c>
      <c r="AX12" s="3">
        <v>24</v>
      </c>
      <c r="AY12" s="3">
        <v>5</v>
      </c>
      <c r="AZ12" s="3">
        <v>22</v>
      </c>
      <c r="BA12" s="3">
        <v>30</v>
      </c>
      <c r="BB12" s="3">
        <v>32</v>
      </c>
      <c r="BC12" s="3">
        <v>5</v>
      </c>
      <c r="BD12" s="3">
        <v>16</v>
      </c>
    </row>
    <row r="13" spans="1:56">
      <c r="A13">
        <v>12</v>
      </c>
      <c r="B13">
        <f t="shared" si="4"/>
        <v>0</v>
      </c>
      <c r="C13">
        <f t="shared" si="5"/>
        <v>0</v>
      </c>
      <c r="D13">
        <f t="shared" si="6"/>
        <v>0</v>
      </c>
      <c r="E13">
        <f t="shared" si="7"/>
        <v>0</v>
      </c>
      <c r="F13">
        <f t="shared" si="8"/>
        <v>0</v>
      </c>
      <c r="G13">
        <f t="shared" si="9"/>
        <v>0</v>
      </c>
      <c r="H13">
        <f t="shared" si="10"/>
        <v>0</v>
      </c>
      <c r="I13">
        <f t="shared" si="11"/>
        <v>0</v>
      </c>
      <c r="J13">
        <f t="shared" si="12"/>
        <v>0</v>
      </c>
      <c r="K13">
        <f t="shared" si="13"/>
        <v>0</v>
      </c>
      <c r="L13">
        <f t="shared" si="14"/>
        <v>0</v>
      </c>
      <c r="M13">
        <f t="shared" si="15"/>
        <v>0</v>
      </c>
      <c r="N13">
        <f t="shared" si="16"/>
        <v>0</v>
      </c>
      <c r="O13">
        <f t="shared" si="17"/>
        <v>0</v>
      </c>
      <c r="P13">
        <f t="shared" si="18"/>
        <v>0</v>
      </c>
      <c r="Q13">
        <f t="shared" si="19"/>
        <v>0</v>
      </c>
      <c r="R13">
        <f t="shared" si="20"/>
        <v>0</v>
      </c>
      <c r="S13">
        <f t="shared" si="21"/>
        <v>0</v>
      </c>
      <c r="T13">
        <f t="shared" si="22"/>
        <v>0</v>
      </c>
      <c r="U13">
        <f t="shared" si="23"/>
        <v>0</v>
      </c>
      <c r="V13" s="3">
        <f t="shared" si="2"/>
        <v>0</v>
      </c>
      <c r="W13">
        <v>1</v>
      </c>
      <c r="X13">
        <v>1</v>
      </c>
      <c r="Y13">
        <v>0</v>
      </c>
      <c r="AA13">
        <v>1</v>
      </c>
      <c r="AB13">
        <v>1</v>
      </c>
      <c r="AC13">
        <v>1</v>
      </c>
      <c r="AD13">
        <v>0</v>
      </c>
      <c r="AE13" s="3">
        <f t="shared" si="3"/>
        <v>5</v>
      </c>
      <c r="AF13" s="3"/>
      <c r="AG13" s="3"/>
      <c r="AH13" s="3"/>
      <c r="AI13" s="3"/>
      <c r="AL13" s="3">
        <v>14</v>
      </c>
      <c r="AN13" s="3">
        <v>4</v>
      </c>
      <c r="AO13" s="3">
        <v>28</v>
      </c>
      <c r="AP13" s="3">
        <v>25</v>
      </c>
      <c r="AQ13" s="3">
        <v>6</v>
      </c>
      <c r="AR13" s="3">
        <v>11</v>
      </c>
      <c r="AS13" s="3">
        <v>32</v>
      </c>
      <c r="AT13" s="3">
        <v>32</v>
      </c>
      <c r="AU13" s="3">
        <v>15</v>
      </c>
      <c r="AV13" s="3">
        <v>4</v>
      </c>
      <c r="AW13" s="3">
        <v>33</v>
      </c>
      <c r="AX13" s="3">
        <v>13</v>
      </c>
      <c r="AY13" s="3">
        <v>30</v>
      </c>
      <c r="AZ13" s="3">
        <v>14</v>
      </c>
      <c r="BA13" s="3">
        <v>32</v>
      </c>
      <c r="BB13" s="3">
        <v>21</v>
      </c>
      <c r="BC13" s="3">
        <v>3</v>
      </c>
      <c r="BD13" s="3">
        <v>27</v>
      </c>
    </row>
    <row r="14" spans="1:56">
      <c r="A14" s="8">
        <v>13</v>
      </c>
      <c r="B14">
        <f t="shared" si="4"/>
        <v>1</v>
      </c>
      <c r="C14">
        <f t="shared" si="5"/>
        <v>1</v>
      </c>
      <c r="D14">
        <f t="shared" si="6"/>
        <v>0</v>
      </c>
      <c r="E14">
        <f t="shared" si="7"/>
        <v>0</v>
      </c>
      <c r="F14">
        <f t="shared" si="8"/>
        <v>1</v>
      </c>
      <c r="G14">
        <f t="shared" si="9"/>
        <v>0</v>
      </c>
      <c r="H14">
        <f t="shared" si="10"/>
        <v>1</v>
      </c>
      <c r="I14">
        <f t="shared" si="11"/>
        <v>0</v>
      </c>
      <c r="J14">
        <f t="shared" si="12"/>
        <v>0</v>
      </c>
      <c r="K14">
        <f t="shared" si="13"/>
        <v>0</v>
      </c>
      <c r="L14">
        <f t="shared" si="14"/>
        <v>1</v>
      </c>
      <c r="M14">
        <f t="shared" si="15"/>
        <v>1</v>
      </c>
      <c r="N14">
        <f t="shared" si="16"/>
        <v>1</v>
      </c>
      <c r="O14">
        <f t="shared" si="17"/>
        <v>1</v>
      </c>
      <c r="P14">
        <f t="shared" si="18"/>
        <v>1</v>
      </c>
      <c r="Q14">
        <f t="shared" si="19"/>
        <v>0</v>
      </c>
      <c r="R14">
        <f t="shared" si="20"/>
        <v>1</v>
      </c>
      <c r="S14">
        <f t="shared" si="21"/>
        <v>1</v>
      </c>
      <c r="T14">
        <f t="shared" si="22"/>
        <v>1</v>
      </c>
      <c r="U14">
        <f t="shared" si="23"/>
        <v>1</v>
      </c>
      <c r="V14" s="3">
        <f t="shared" si="2"/>
        <v>13</v>
      </c>
      <c r="W14">
        <v>1</v>
      </c>
      <c r="X14">
        <v>1</v>
      </c>
      <c r="Y14">
        <v>0</v>
      </c>
      <c r="AA14">
        <v>1</v>
      </c>
      <c r="AB14">
        <v>0</v>
      </c>
      <c r="AC14">
        <v>0</v>
      </c>
      <c r="AD14">
        <v>0</v>
      </c>
      <c r="AE14" s="3">
        <f t="shared" si="3"/>
        <v>3</v>
      </c>
      <c r="AF14" s="3"/>
      <c r="AG14" s="3"/>
      <c r="AH14" s="3"/>
      <c r="AI14" s="3"/>
      <c r="AN14" s="3">
        <v>9</v>
      </c>
      <c r="AO14" s="3">
        <v>32</v>
      </c>
      <c r="AQ14" s="3">
        <v>27</v>
      </c>
      <c r="AR14" s="3">
        <v>33</v>
      </c>
      <c r="AS14" s="3">
        <v>11</v>
      </c>
      <c r="AT14" s="3">
        <v>25</v>
      </c>
      <c r="AU14" s="3">
        <v>13</v>
      </c>
      <c r="AV14" s="3">
        <v>13</v>
      </c>
      <c r="AW14" s="3">
        <v>25</v>
      </c>
      <c r="AX14" s="3">
        <v>33</v>
      </c>
      <c r="AY14" s="3">
        <v>21</v>
      </c>
      <c r="AZ14" s="3">
        <v>32</v>
      </c>
      <c r="BA14" s="3">
        <v>13</v>
      </c>
      <c r="BB14" s="3">
        <v>11</v>
      </c>
      <c r="BC14" s="3">
        <v>15</v>
      </c>
      <c r="BD14" s="3">
        <v>29</v>
      </c>
    </row>
    <row r="15" spans="1:56">
      <c r="A15">
        <v>14</v>
      </c>
      <c r="B15">
        <f t="shared" si="4"/>
        <v>0</v>
      </c>
      <c r="C15">
        <f t="shared" si="5"/>
        <v>1</v>
      </c>
      <c r="D15">
        <f t="shared" si="6"/>
        <v>0</v>
      </c>
      <c r="E15">
        <f t="shared" si="7"/>
        <v>0</v>
      </c>
      <c r="F15">
        <f t="shared" si="8"/>
        <v>0</v>
      </c>
      <c r="G15">
        <f t="shared" si="9"/>
        <v>0</v>
      </c>
      <c r="H15">
        <f t="shared" si="10"/>
        <v>0</v>
      </c>
      <c r="I15">
        <f t="shared" si="11"/>
        <v>0</v>
      </c>
      <c r="J15">
        <f t="shared" si="12"/>
        <v>0</v>
      </c>
      <c r="K15">
        <f t="shared" si="13"/>
        <v>1</v>
      </c>
      <c r="L15">
        <f t="shared" si="14"/>
        <v>0</v>
      </c>
      <c r="M15">
        <f t="shared" si="15"/>
        <v>1</v>
      </c>
      <c r="N15">
        <f t="shared" si="16"/>
        <v>1</v>
      </c>
      <c r="O15">
        <f t="shared" si="17"/>
        <v>0</v>
      </c>
      <c r="P15">
        <f t="shared" si="18"/>
        <v>0</v>
      </c>
      <c r="Q15">
        <f t="shared" si="19"/>
        <v>1</v>
      </c>
      <c r="R15">
        <f t="shared" si="20"/>
        <v>0</v>
      </c>
      <c r="S15">
        <f t="shared" si="21"/>
        <v>0</v>
      </c>
      <c r="T15">
        <f t="shared" si="22"/>
        <v>0</v>
      </c>
      <c r="U15">
        <f t="shared" si="23"/>
        <v>0</v>
      </c>
      <c r="V15" s="3">
        <f t="shared" si="2"/>
        <v>5</v>
      </c>
      <c r="W15">
        <v>0</v>
      </c>
      <c r="X15">
        <v>1</v>
      </c>
      <c r="Y15">
        <v>1</v>
      </c>
      <c r="AA15">
        <v>1</v>
      </c>
      <c r="AB15">
        <v>0</v>
      </c>
      <c r="AC15">
        <v>0</v>
      </c>
      <c r="AD15">
        <v>0</v>
      </c>
      <c r="AE15" s="3">
        <f t="shared" si="3"/>
        <v>3</v>
      </c>
      <c r="AF15" s="3"/>
      <c r="AG15" s="3"/>
      <c r="AH15" s="3"/>
      <c r="AI15" s="3"/>
      <c r="AN15" s="3">
        <v>32</v>
      </c>
      <c r="AO15" s="3">
        <v>30</v>
      </c>
      <c r="AR15" s="3">
        <v>22</v>
      </c>
      <c r="AS15" s="3">
        <v>25</v>
      </c>
      <c r="AT15" s="3">
        <v>29</v>
      </c>
      <c r="AU15" s="3">
        <v>28</v>
      </c>
      <c r="AV15" s="3">
        <v>29</v>
      </c>
      <c r="AW15" s="3">
        <v>4</v>
      </c>
      <c r="AX15" s="3">
        <v>26</v>
      </c>
      <c r="AY15" s="3">
        <v>28</v>
      </c>
      <c r="AZ15" s="3">
        <v>11</v>
      </c>
      <c r="BA15" s="3">
        <v>5</v>
      </c>
      <c r="BB15" s="3">
        <v>6</v>
      </c>
      <c r="BC15" s="3">
        <v>24</v>
      </c>
    </row>
    <row r="16" spans="1:56">
      <c r="A16" s="8">
        <v>15</v>
      </c>
      <c r="B16">
        <f t="shared" si="4"/>
        <v>1</v>
      </c>
      <c r="C16">
        <f t="shared" si="5"/>
        <v>1</v>
      </c>
      <c r="D16">
        <f t="shared" si="6"/>
        <v>1</v>
      </c>
      <c r="E16">
        <f t="shared" si="7"/>
        <v>0</v>
      </c>
      <c r="F16">
        <f t="shared" si="8"/>
        <v>1</v>
      </c>
      <c r="G16">
        <f t="shared" si="9"/>
        <v>0</v>
      </c>
      <c r="H16">
        <f t="shared" si="10"/>
        <v>0</v>
      </c>
      <c r="I16">
        <f t="shared" si="11"/>
        <v>0</v>
      </c>
      <c r="J16">
        <f t="shared" si="12"/>
        <v>0</v>
      </c>
      <c r="K16">
        <f t="shared" si="13"/>
        <v>1</v>
      </c>
      <c r="L16">
        <f t="shared" si="14"/>
        <v>1</v>
      </c>
      <c r="M16">
        <f t="shared" si="15"/>
        <v>0</v>
      </c>
      <c r="N16">
        <f t="shared" si="16"/>
        <v>1</v>
      </c>
      <c r="O16">
        <f t="shared" si="17"/>
        <v>1</v>
      </c>
      <c r="P16">
        <f t="shared" si="18"/>
        <v>1</v>
      </c>
      <c r="Q16">
        <f t="shared" si="19"/>
        <v>1</v>
      </c>
      <c r="R16">
        <f t="shared" si="20"/>
        <v>1</v>
      </c>
      <c r="S16">
        <f t="shared" si="21"/>
        <v>0</v>
      </c>
      <c r="T16">
        <f t="shared" si="22"/>
        <v>1</v>
      </c>
      <c r="U16">
        <f t="shared" si="23"/>
        <v>0</v>
      </c>
      <c r="V16" s="3">
        <f t="shared" si="2"/>
        <v>12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1</v>
      </c>
      <c r="AD16">
        <v>0</v>
      </c>
      <c r="AE16" s="3">
        <f t="shared" si="3"/>
        <v>6</v>
      </c>
      <c r="AF16" s="3"/>
      <c r="AG16" s="3"/>
      <c r="AH16" s="3"/>
      <c r="AI16" s="3"/>
      <c r="AN16" s="3">
        <v>7</v>
      </c>
      <c r="AT16" s="3">
        <v>26</v>
      </c>
      <c r="AU16" s="3">
        <v>24</v>
      </c>
      <c r="AV16" s="3">
        <v>28</v>
      </c>
      <c r="AW16" s="3">
        <v>15</v>
      </c>
      <c r="AY16" s="3">
        <v>3</v>
      </c>
      <c r="AZ16" s="3">
        <v>17</v>
      </c>
      <c r="BA16" s="3">
        <v>15</v>
      </c>
      <c r="BB16" s="3">
        <v>22</v>
      </c>
      <c r="BC16" s="3">
        <v>28</v>
      </c>
    </row>
    <row r="17" spans="1:56">
      <c r="A17" s="8">
        <v>16</v>
      </c>
      <c r="B17">
        <f t="shared" si="4"/>
        <v>1</v>
      </c>
      <c r="C17">
        <f t="shared" si="5"/>
        <v>1</v>
      </c>
      <c r="D17">
        <f t="shared" si="6"/>
        <v>0</v>
      </c>
      <c r="E17">
        <f t="shared" si="7"/>
        <v>0</v>
      </c>
      <c r="F17">
        <f t="shared" si="8"/>
        <v>1</v>
      </c>
      <c r="G17">
        <f t="shared" si="9"/>
        <v>1</v>
      </c>
      <c r="H17">
        <f t="shared" si="10"/>
        <v>0</v>
      </c>
      <c r="I17">
        <f t="shared" si="11"/>
        <v>0</v>
      </c>
      <c r="J17">
        <f t="shared" si="12"/>
        <v>1</v>
      </c>
      <c r="K17">
        <f t="shared" si="13"/>
        <v>1</v>
      </c>
      <c r="L17">
        <f t="shared" si="14"/>
        <v>1</v>
      </c>
      <c r="M17">
        <f t="shared" si="15"/>
        <v>1</v>
      </c>
      <c r="N17">
        <f t="shared" si="16"/>
        <v>0</v>
      </c>
      <c r="O17">
        <f t="shared" si="17"/>
        <v>1</v>
      </c>
      <c r="P17">
        <f t="shared" si="18"/>
        <v>1</v>
      </c>
      <c r="Q17">
        <f t="shared" si="19"/>
        <v>1</v>
      </c>
      <c r="R17">
        <f t="shared" si="20"/>
        <v>1</v>
      </c>
      <c r="S17">
        <f t="shared" si="21"/>
        <v>0</v>
      </c>
      <c r="T17">
        <f t="shared" si="22"/>
        <v>1</v>
      </c>
      <c r="U17">
        <f t="shared" si="23"/>
        <v>1</v>
      </c>
      <c r="V17" s="3">
        <f t="shared" si="2"/>
        <v>14</v>
      </c>
      <c r="W17">
        <v>0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 s="3">
        <f t="shared" si="3"/>
        <v>2</v>
      </c>
      <c r="AF17" s="3"/>
      <c r="AG17" s="3"/>
      <c r="AH17" s="3"/>
      <c r="AI17" s="3"/>
      <c r="AN17" s="3">
        <v>26</v>
      </c>
      <c r="AT17" s="3">
        <v>4</v>
      </c>
      <c r="AU17" s="3">
        <v>17</v>
      </c>
      <c r="AV17" s="3">
        <v>30</v>
      </c>
      <c r="AY17" s="3">
        <v>10</v>
      </c>
      <c r="AZ17" s="3">
        <v>15</v>
      </c>
      <c r="BA17" s="3">
        <v>4</v>
      </c>
      <c r="BC17" s="3">
        <v>6</v>
      </c>
    </row>
    <row r="18" spans="1:56">
      <c r="A18">
        <v>17</v>
      </c>
      <c r="B18">
        <f t="shared" si="4"/>
        <v>0</v>
      </c>
      <c r="C18">
        <f t="shared" si="5"/>
        <v>0</v>
      </c>
      <c r="D18">
        <f t="shared" si="6"/>
        <v>0</v>
      </c>
      <c r="E18">
        <f t="shared" si="7"/>
        <v>0</v>
      </c>
      <c r="F18">
        <f t="shared" si="8"/>
        <v>0</v>
      </c>
      <c r="G18">
        <f t="shared" si="9"/>
        <v>0</v>
      </c>
      <c r="H18">
        <f t="shared" si="10"/>
        <v>0</v>
      </c>
      <c r="I18">
        <f t="shared" si="11"/>
        <v>0</v>
      </c>
      <c r="J18">
        <f t="shared" si="12"/>
        <v>0</v>
      </c>
      <c r="K18">
        <f t="shared" si="13"/>
        <v>0</v>
      </c>
      <c r="L18">
        <f t="shared" si="14"/>
        <v>1</v>
      </c>
      <c r="M18">
        <f t="shared" si="15"/>
        <v>0</v>
      </c>
      <c r="N18">
        <f t="shared" si="16"/>
        <v>0</v>
      </c>
      <c r="O18">
        <f t="shared" si="17"/>
        <v>0</v>
      </c>
      <c r="P18">
        <f t="shared" si="18"/>
        <v>0</v>
      </c>
      <c r="Q18">
        <f t="shared" si="19"/>
        <v>1</v>
      </c>
      <c r="R18">
        <f t="shared" si="20"/>
        <v>1</v>
      </c>
      <c r="S18">
        <f t="shared" si="21"/>
        <v>0</v>
      </c>
      <c r="T18">
        <f t="shared" si="22"/>
        <v>0</v>
      </c>
      <c r="U18">
        <f t="shared" si="23"/>
        <v>0</v>
      </c>
      <c r="V18" s="3">
        <f t="shared" si="2"/>
        <v>3</v>
      </c>
      <c r="W18">
        <v>1</v>
      </c>
      <c r="X18">
        <v>0</v>
      </c>
      <c r="Y18">
        <v>1</v>
      </c>
      <c r="AA18">
        <v>1</v>
      </c>
      <c r="AB18">
        <v>1</v>
      </c>
      <c r="AC18">
        <v>1</v>
      </c>
      <c r="AD18">
        <v>1</v>
      </c>
      <c r="AE18" s="3">
        <f t="shared" si="3"/>
        <v>6</v>
      </c>
      <c r="AF18" s="3"/>
      <c r="AG18" s="3"/>
      <c r="AH18" s="3"/>
      <c r="AI18" s="3"/>
      <c r="AT18" s="3">
        <v>14</v>
      </c>
      <c r="AV18" s="3">
        <v>26</v>
      </c>
      <c r="AY18" s="3">
        <v>15</v>
      </c>
      <c r="AZ18" s="3">
        <v>29</v>
      </c>
      <c r="BA18" s="3">
        <v>22</v>
      </c>
      <c r="BC18" s="3">
        <v>13</v>
      </c>
    </row>
    <row r="19" spans="1:56">
      <c r="A19" s="8">
        <v>18</v>
      </c>
      <c r="B19">
        <f t="shared" si="4"/>
        <v>1</v>
      </c>
      <c r="C19">
        <f t="shared" si="5"/>
        <v>1</v>
      </c>
      <c r="D19">
        <f t="shared" si="6"/>
        <v>1</v>
      </c>
      <c r="E19">
        <f t="shared" si="7"/>
        <v>1</v>
      </c>
      <c r="F19">
        <f t="shared" si="8"/>
        <v>1</v>
      </c>
      <c r="G19">
        <f t="shared" si="9"/>
        <v>1</v>
      </c>
      <c r="H19">
        <f t="shared" si="10"/>
        <v>1</v>
      </c>
      <c r="I19">
        <f t="shared" si="11"/>
        <v>1</v>
      </c>
      <c r="J19">
        <f t="shared" si="12"/>
        <v>1</v>
      </c>
      <c r="K19">
        <f t="shared" si="13"/>
        <v>1</v>
      </c>
      <c r="L19">
        <f t="shared" si="14"/>
        <v>1</v>
      </c>
      <c r="M19">
        <f t="shared" si="15"/>
        <v>1</v>
      </c>
      <c r="N19">
        <f t="shared" si="16"/>
        <v>1</v>
      </c>
      <c r="O19">
        <f t="shared" si="17"/>
        <v>0</v>
      </c>
      <c r="P19">
        <f t="shared" si="18"/>
        <v>1</v>
      </c>
      <c r="Q19">
        <f t="shared" si="19"/>
        <v>1</v>
      </c>
      <c r="R19">
        <f t="shared" si="20"/>
        <v>1</v>
      </c>
      <c r="S19">
        <f t="shared" si="21"/>
        <v>1</v>
      </c>
      <c r="T19">
        <f t="shared" si="22"/>
        <v>1</v>
      </c>
      <c r="U19">
        <f t="shared" si="23"/>
        <v>1</v>
      </c>
      <c r="V19" s="3">
        <f t="shared" si="2"/>
        <v>19</v>
      </c>
      <c r="W19">
        <v>1</v>
      </c>
      <c r="X19">
        <v>1</v>
      </c>
      <c r="Y19">
        <v>0</v>
      </c>
      <c r="Z19">
        <v>1</v>
      </c>
      <c r="AA19">
        <v>1</v>
      </c>
      <c r="AB19">
        <v>0</v>
      </c>
      <c r="AC19">
        <v>1</v>
      </c>
      <c r="AD19">
        <v>1</v>
      </c>
      <c r="AE19" s="3">
        <f t="shared" si="3"/>
        <v>6</v>
      </c>
      <c r="AF19" s="3"/>
      <c r="AG19" s="3"/>
      <c r="AH19" s="3"/>
      <c r="AI19" s="3"/>
      <c r="AV19" s="3">
        <v>11</v>
      </c>
      <c r="BA19" s="3">
        <v>28</v>
      </c>
    </row>
    <row r="20" spans="1:56">
      <c r="A20" s="8">
        <v>19</v>
      </c>
      <c r="B20">
        <f t="shared" si="4"/>
        <v>1</v>
      </c>
      <c r="C20">
        <f t="shared" si="5"/>
        <v>1</v>
      </c>
      <c r="D20">
        <f t="shared" si="6"/>
        <v>1</v>
      </c>
      <c r="E20">
        <f t="shared" si="7"/>
        <v>1</v>
      </c>
      <c r="F20">
        <f t="shared" si="8"/>
        <v>1</v>
      </c>
      <c r="G20">
        <f t="shared" si="9"/>
        <v>1</v>
      </c>
      <c r="H20">
        <f t="shared" si="10"/>
        <v>1</v>
      </c>
      <c r="I20">
        <f t="shared" si="11"/>
        <v>1</v>
      </c>
      <c r="J20">
        <f t="shared" si="12"/>
        <v>1</v>
      </c>
      <c r="K20">
        <f t="shared" si="13"/>
        <v>1</v>
      </c>
      <c r="L20">
        <f t="shared" si="14"/>
        <v>1</v>
      </c>
      <c r="M20">
        <f t="shared" si="15"/>
        <v>1</v>
      </c>
      <c r="N20">
        <f t="shared" si="16"/>
        <v>1</v>
      </c>
      <c r="O20">
        <f t="shared" si="17"/>
        <v>1</v>
      </c>
      <c r="P20">
        <f t="shared" si="18"/>
        <v>1</v>
      </c>
      <c r="Q20">
        <f t="shared" si="19"/>
        <v>1</v>
      </c>
      <c r="R20">
        <f t="shared" si="20"/>
        <v>1</v>
      </c>
      <c r="S20">
        <f t="shared" si="21"/>
        <v>1</v>
      </c>
      <c r="T20">
        <f t="shared" si="22"/>
        <v>1</v>
      </c>
      <c r="U20">
        <f t="shared" si="23"/>
        <v>1</v>
      </c>
      <c r="V20" s="3">
        <f t="shared" si="2"/>
        <v>20</v>
      </c>
      <c r="W20">
        <v>0</v>
      </c>
      <c r="X20">
        <v>1</v>
      </c>
      <c r="Y20">
        <v>1</v>
      </c>
      <c r="AA20">
        <v>0</v>
      </c>
      <c r="AB20">
        <v>0</v>
      </c>
      <c r="AC20">
        <v>0</v>
      </c>
      <c r="AD20">
        <v>0</v>
      </c>
      <c r="AE20" s="3">
        <f t="shared" si="3"/>
        <v>2</v>
      </c>
      <c r="AF20" s="3"/>
      <c r="AG20" s="3"/>
      <c r="AH20" s="3"/>
      <c r="AI20" s="3"/>
      <c r="AK20" s="3">
        <v>0.83</v>
      </c>
      <c r="AL20" s="3">
        <v>0.83</v>
      </c>
      <c r="AM20" s="3">
        <v>0.84</v>
      </c>
      <c r="AN20" s="3">
        <v>0.85</v>
      </c>
      <c r="AO20" s="3">
        <v>0.85</v>
      </c>
      <c r="AP20" s="3">
        <v>0.84</v>
      </c>
      <c r="AQ20" s="3">
        <v>0.85</v>
      </c>
      <c r="AR20" s="3">
        <v>0.85</v>
      </c>
      <c r="AS20" s="3">
        <v>0.87</v>
      </c>
      <c r="AT20" s="3">
        <v>0.83</v>
      </c>
      <c r="AU20" s="3">
        <v>0.83</v>
      </c>
      <c r="AV20" s="3">
        <v>0.83</v>
      </c>
      <c r="AW20" s="3">
        <v>0.85</v>
      </c>
      <c r="AX20" s="3">
        <v>0.86</v>
      </c>
      <c r="AY20" s="3">
        <v>0.83</v>
      </c>
      <c r="AZ20" s="3">
        <v>0.86</v>
      </c>
      <c r="BA20" s="3">
        <v>0.83</v>
      </c>
      <c r="BB20" s="3">
        <v>0.86</v>
      </c>
      <c r="BC20" s="3">
        <v>0.87</v>
      </c>
      <c r="BD20" s="3">
        <v>0.85</v>
      </c>
    </row>
    <row r="21" spans="1:56">
      <c r="A21" s="8">
        <v>20</v>
      </c>
      <c r="B21">
        <f t="shared" si="4"/>
        <v>0</v>
      </c>
      <c r="C21">
        <f t="shared" si="5"/>
        <v>0</v>
      </c>
      <c r="D21">
        <f t="shared" si="6"/>
        <v>0</v>
      </c>
      <c r="E21">
        <f t="shared" si="7"/>
        <v>1</v>
      </c>
      <c r="F21">
        <f t="shared" si="8"/>
        <v>0</v>
      </c>
      <c r="G21">
        <f t="shared" si="9"/>
        <v>0</v>
      </c>
      <c r="H21">
        <f t="shared" si="10"/>
        <v>1</v>
      </c>
      <c r="I21">
        <f t="shared" si="11"/>
        <v>1</v>
      </c>
      <c r="J21">
        <f t="shared" si="12"/>
        <v>1</v>
      </c>
      <c r="K21">
        <f t="shared" si="13"/>
        <v>1</v>
      </c>
      <c r="L21">
        <f t="shared" si="14"/>
        <v>1</v>
      </c>
      <c r="M21">
        <f t="shared" si="15"/>
        <v>1</v>
      </c>
      <c r="N21">
        <f t="shared" si="16"/>
        <v>1</v>
      </c>
      <c r="O21">
        <f t="shared" si="17"/>
        <v>0</v>
      </c>
      <c r="P21">
        <f t="shared" si="18"/>
        <v>1</v>
      </c>
      <c r="Q21">
        <f t="shared" si="19"/>
        <v>1</v>
      </c>
      <c r="R21">
        <f t="shared" si="20"/>
        <v>0</v>
      </c>
      <c r="S21">
        <f t="shared" si="21"/>
        <v>0</v>
      </c>
      <c r="T21">
        <f t="shared" si="22"/>
        <v>1</v>
      </c>
      <c r="U21">
        <f t="shared" si="23"/>
        <v>1</v>
      </c>
      <c r="V21" s="3">
        <f t="shared" si="2"/>
        <v>12</v>
      </c>
      <c r="W21">
        <v>0</v>
      </c>
      <c r="X21">
        <v>1</v>
      </c>
      <c r="Y21">
        <v>1</v>
      </c>
      <c r="AA21">
        <v>1</v>
      </c>
      <c r="AB21">
        <v>0</v>
      </c>
      <c r="AC21">
        <v>0</v>
      </c>
      <c r="AD21">
        <v>0</v>
      </c>
      <c r="AE21" s="3">
        <f t="shared" si="3"/>
        <v>3</v>
      </c>
      <c r="AF21" s="3"/>
      <c r="AG21" s="3"/>
      <c r="AH21" s="3"/>
      <c r="AI21" s="3"/>
      <c r="AK21" s="3">
        <f t="shared" ref="AK21:BD21" si="24">+COUNT(AK2:AK19)</f>
        <v>11</v>
      </c>
      <c r="AL21" s="3">
        <f t="shared" si="24"/>
        <v>12</v>
      </c>
      <c r="AM21" s="3">
        <f t="shared" si="24"/>
        <v>11</v>
      </c>
      <c r="AN21" s="3">
        <f t="shared" si="24"/>
        <v>16</v>
      </c>
      <c r="AO21" s="3">
        <f t="shared" si="24"/>
        <v>14</v>
      </c>
      <c r="AP21" s="3">
        <f t="shared" si="24"/>
        <v>12</v>
      </c>
      <c r="AQ21" s="3">
        <f t="shared" si="24"/>
        <v>13</v>
      </c>
      <c r="AR21" s="3">
        <f t="shared" si="24"/>
        <v>14</v>
      </c>
      <c r="AS21" s="3">
        <f t="shared" si="24"/>
        <v>14</v>
      </c>
      <c r="AT21" s="3">
        <f t="shared" si="24"/>
        <v>17</v>
      </c>
      <c r="AU21" s="3">
        <f t="shared" si="24"/>
        <v>16</v>
      </c>
      <c r="AV21" s="3">
        <f t="shared" si="24"/>
        <v>18</v>
      </c>
      <c r="AW21" s="3">
        <f t="shared" si="24"/>
        <v>15</v>
      </c>
      <c r="AX21" s="3">
        <f t="shared" si="24"/>
        <v>14</v>
      </c>
      <c r="AY21" s="3">
        <f t="shared" si="24"/>
        <v>17</v>
      </c>
      <c r="AZ21" s="3">
        <f t="shared" si="24"/>
        <v>17</v>
      </c>
      <c r="BA21" s="3">
        <f t="shared" si="24"/>
        <v>18</v>
      </c>
      <c r="BB21" s="3">
        <f t="shared" si="24"/>
        <v>15</v>
      </c>
      <c r="BC21" s="3">
        <f t="shared" si="24"/>
        <v>17</v>
      </c>
      <c r="BD21" s="3">
        <f t="shared" si="24"/>
        <v>13</v>
      </c>
    </row>
    <row r="22" spans="1:56">
      <c r="A22" s="8">
        <v>21</v>
      </c>
      <c r="B22">
        <f t="shared" si="4"/>
        <v>0</v>
      </c>
      <c r="C22">
        <f t="shared" si="5"/>
        <v>1</v>
      </c>
      <c r="D22">
        <f t="shared" si="6"/>
        <v>1</v>
      </c>
      <c r="E22">
        <f t="shared" si="7"/>
        <v>1</v>
      </c>
      <c r="F22">
        <f t="shared" si="8"/>
        <v>0</v>
      </c>
      <c r="G22">
        <f t="shared" si="9"/>
        <v>1</v>
      </c>
      <c r="H22">
        <f t="shared" si="10"/>
        <v>1</v>
      </c>
      <c r="I22">
        <f t="shared" si="11"/>
        <v>1</v>
      </c>
      <c r="J22">
        <f t="shared" si="12"/>
        <v>1</v>
      </c>
      <c r="K22">
        <f t="shared" si="13"/>
        <v>1</v>
      </c>
      <c r="L22">
        <f t="shared" si="14"/>
        <v>1</v>
      </c>
      <c r="M22">
        <f t="shared" si="15"/>
        <v>0</v>
      </c>
      <c r="N22">
        <f t="shared" si="16"/>
        <v>1</v>
      </c>
      <c r="O22">
        <f t="shared" si="17"/>
        <v>1</v>
      </c>
      <c r="P22">
        <f t="shared" si="18"/>
        <v>1</v>
      </c>
      <c r="Q22">
        <f t="shared" si="19"/>
        <v>0</v>
      </c>
      <c r="R22">
        <f t="shared" si="20"/>
        <v>1</v>
      </c>
      <c r="S22">
        <f t="shared" si="21"/>
        <v>1</v>
      </c>
      <c r="T22">
        <f t="shared" si="22"/>
        <v>1</v>
      </c>
      <c r="U22">
        <f t="shared" si="23"/>
        <v>1</v>
      </c>
      <c r="V22" s="3">
        <f t="shared" si="2"/>
        <v>16</v>
      </c>
      <c r="W22">
        <v>1</v>
      </c>
      <c r="X22">
        <v>1</v>
      </c>
      <c r="Y22">
        <v>0</v>
      </c>
      <c r="Z22">
        <v>1</v>
      </c>
      <c r="AA22">
        <v>0</v>
      </c>
      <c r="AB22">
        <v>1</v>
      </c>
      <c r="AC22">
        <v>1</v>
      </c>
      <c r="AD22">
        <v>0</v>
      </c>
      <c r="AE22" s="3">
        <f t="shared" si="3"/>
        <v>5</v>
      </c>
      <c r="AF22" s="3"/>
      <c r="AG22" s="3"/>
      <c r="AH22" s="3"/>
      <c r="AI22" s="3"/>
      <c r="AK22">
        <v>11</v>
      </c>
      <c r="AL22">
        <v>12</v>
      </c>
      <c r="AM22">
        <v>11</v>
      </c>
      <c r="AN22">
        <v>16</v>
      </c>
      <c r="AO22">
        <v>14</v>
      </c>
      <c r="AP22">
        <v>12</v>
      </c>
      <c r="AQ22">
        <v>13</v>
      </c>
      <c r="AR22">
        <v>14</v>
      </c>
      <c r="AS22">
        <v>14</v>
      </c>
      <c r="AT22">
        <v>17</v>
      </c>
      <c r="AU22">
        <v>16</v>
      </c>
      <c r="AV22">
        <v>18</v>
      </c>
      <c r="AW22">
        <v>15</v>
      </c>
      <c r="AX22">
        <v>14</v>
      </c>
      <c r="AY22">
        <v>17</v>
      </c>
      <c r="AZ22">
        <v>17</v>
      </c>
      <c r="BA22">
        <v>18</v>
      </c>
      <c r="BB22">
        <v>15</v>
      </c>
      <c r="BC22">
        <v>17</v>
      </c>
      <c r="BD22">
        <v>13</v>
      </c>
    </row>
    <row r="23" spans="1:56">
      <c r="A23" s="9">
        <v>22</v>
      </c>
      <c r="B23">
        <f t="shared" si="4"/>
        <v>0</v>
      </c>
      <c r="C23">
        <f t="shared" si="5"/>
        <v>0</v>
      </c>
      <c r="D23">
        <f t="shared" si="6"/>
        <v>1</v>
      </c>
      <c r="E23">
        <f t="shared" si="7"/>
        <v>0</v>
      </c>
      <c r="F23">
        <f t="shared" si="8"/>
        <v>0</v>
      </c>
      <c r="G23">
        <f t="shared" si="9"/>
        <v>0</v>
      </c>
      <c r="H23">
        <f t="shared" si="10"/>
        <v>0</v>
      </c>
      <c r="I23">
        <f t="shared" si="11"/>
        <v>1</v>
      </c>
      <c r="J23">
        <f t="shared" si="12"/>
        <v>0</v>
      </c>
      <c r="K23">
        <f t="shared" si="13"/>
        <v>0</v>
      </c>
      <c r="L23">
        <f t="shared" si="14"/>
        <v>0</v>
      </c>
      <c r="M23">
        <f t="shared" si="15"/>
        <v>0</v>
      </c>
      <c r="N23">
        <f t="shared" si="16"/>
        <v>0</v>
      </c>
      <c r="O23">
        <f t="shared" si="17"/>
        <v>0</v>
      </c>
      <c r="P23">
        <f t="shared" si="18"/>
        <v>0</v>
      </c>
      <c r="Q23">
        <f t="shared" si="19"/>
        <v>1</v>
      </c>
      <c r="R23">
        <f t="shared" si="20"/>
        <v>1</v>
      </c>
      <c r="S23">
        <f t="shared" si="21"/>
        <v>1</v>
      </c>
      <c r="T23">
        <f t="shared" si="22"/>
        <v>1</v>
      </c>
      <c r="U23">
        <f t="shared" si="23"/>
        <v>0</v>
      </c>
      <c r="V23" s="3">
        <f t="shared" si="2"/>
        <v>6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 s="3">
        <f t="shared" si="3"/>
        <v>7</v>
      </c>
      <c r="AF23" s="3"/>
      <c r="AG23" s="3"/>
      <c r="AH23" s="3"/>
      <c r="AI23" s="3"/>
      <c r="AK23" s="3" t="b">
        <f t="shared" ref="AK23:BD23" si="25">+AK22=AK21</f>
        <v>1</v>
      </c>
      <c r="AL23" s="3" t="b">
        <f t="shared" si="25"/>
        <v>1</v>
      </c>
      <c r="AM23" s="3" t="b">
        <f t="shared" si="25"/>
        <v>1</v>
      </c>
      <c r="AN23" s="3" t="b">
        <f t="shared" si="25"/>
        <v>1</v>
      </c>
      <c r="AO23" s="3" t="b">
        <f t="shared" si="25"/>
        <v>1</v>
      </c>
      <c r="AP23" s="3" t="b">
        <f t="shared" si="25"/>
        <v>1</v>
      </c>
      <c r="AQ23" s="3" t="b">
        <f t="shared" si="25"/>
        <v>1</v>
      </c>
      <c r="AR23" s="3" t="b">
        <f t="shared" si="25"/>
        <v>1</v>
      </c>
      <c r="AS23" s="3" t="b">
        <f t="shared" si="25"/>
        <v>1</v>
      </c>
      <c r="AT23" s="3" t="b">
        <f t="shared" si="25"/>
        <v>1</v>
      </c>
      <c r="AU23" s="3" t="b">
        <f t="shared" si="25"/>
        <v>1</v>
      </c>
      <c r="AV23" s="3" t="b">
        <f t="shared" si="25"/>
        <v>1</v>
      </c>
      <c r="AW23" s="3" t="b">
        <f t="shared" si="25"/>
        <v>1</v>
      </c>
      <c r="AX23" s="3" t="b">
        <f t="shared" si="25"/>
        <v>1</v>
      </c>
      <c r="AY23" s="3" t="b">
        <f t="shared" si="25"/>
        <v>1</v>
      </c>
      <c r="AZ23" s="3" t="b">
        <f t="shared" si="25"/>
        <v>1</v>
      </c>
      <c r="BA23" s="3" t="b">
        <f t="shared" si="25"/>
        <v>1</v>
      </c>
      <c r="BB23" s="3" t="b">
        <f t="shared" si="25"/>
        <v>1</v>
      </c>
      <c r="BC23" s="3" t="b">
        <f t="shared" si="25"/>
        <v>1</v>
      </c>
      <c r="BD23" s="3" t="b">
        <f t="shared" si="25"/>
        <v>1</v>
      </c>
    </row>
    <row r="24" spans="1:56">
      <c r="A24">
        <v>23</v>
      </c>
      <c r="B24">
        <f t="shared" si="4"/>
        <v>0</v>
      </c>
      <c r="C24">
        <f t="shared" si="5"/>
        <v>0</v>
      </c>
      <c r="D24">
        <f t="shared" si="6"/>
        <v>1</v>
      </c>
      <c r="E24">
        <f t="shared" si="7"/>
        <v>0</v>
      </c>
      <c r="F24">
        <f t="shared" si="8"/>
        <v>0</v>
      </c>
      <c r="G24">
        <f t="shared" si="9"/>
        <v>0</v>
      </c>
      <c r="H24">
        <f t="shared" si="10"/>
        <v>0</v>
      </c>
      <c r="I24">
        <f t="shared" si="11"/>
        <v>0</v>
      </c>
      <c r="J24">
        <f t="shared" si="12"/>
        <v>0</v>
      </c>
      <c r="K24">
        <f t="shared" si="13"/>
        <v>0</v>
      </c>
      <c r="L24">
        <f t="shared" si="14"/>
        <v>0</v>
      </c>
      <c r="M24">
        <f t="shared" si="15"/>
        <v>0</v>
      </c>
      <c r="N24">
        <f t="shared" si="16"/>
        <v>0</v>
      </c>
      <c r="O24">
        <f t="shared" si="17"/>
        <v>0</v>
      </c>
      <c r="P24">
        <f t="shared" si="18"/>
        <v>0</v>
      </c>
      <c r="Q24">
        <f t="shared" si="19"/>
        <v>0</v>
      </c>
      <c r="R24">
        <f t="shared" si="20"/>
        <v>0</v>
      </c>
      <c r="S24">
        <f t="shared" si="21"/>
        <v>0</v>
      </c>
      <c r="T24">
        <f t="shared" si="22"/>
        <v>1</v>
      </c>
      <c r="U24">
        <f t="shared" si="23"/>
        <v>0</v>
      </c>
      <c r="V24" s="3">
        <f t="shared" si="2"/>
        <v>2</v>
      </c>
      <c r="W24">
        <v>0</v>
      </c>
      <c r="X24">
        <v>0</v>
      </c>
      <c r="Y24">
        <v>0</v>
      </c>
      <c r="AA24">
        <v>1</v>
      </c>
      <c r="AB24">
        <v>1</v>
      </c>
      <c r="AC24">
        <v>1</v>
      </c>
      <c r="AD24">
        <v>1</v>
      </c>
      <c r="AE24" s="3">
        <f t="shared" si="3"/>
        <v>4</v>
      </c>
      <c r="AF24" s="3"/>
      <c r="AG24" s="3"/>
      <c r="AH24" s="3"/>
      <c r="AI24" s="3"/>
    </row>
    <row r="25" spans="1:56">
      <c r="A25" s="8">
        <v>24</v>
      </c>
      <c r="B25">
        <f t="shared" si="4"/>
        <v>1</v>
      </c>
      <c r="C25">
        <f t="shared" si="5"/>
        <v>1</v>
      </c>
      <c r="D25">
        <f t="shared" si="6"/>
        <v>1</v>
      </c>
      <c r="E25">
        <f t="shared" si="7"/>
        <v>1</v>
      </c>
      <c r="F25">
        <f t="shared" si="8"/>
        <v>1</v>
      </c>
      <c r="G25">
        <f t="shared" si="9"/>
        <v>1</v>
      </c>
      <c r="H25">
        <f t="shared" si="10"/>
        <v>1</v>
      </c>
      <c r="I25">
        <f t="shared" si="11"/>
        <v>1</v>
      </c>
      <c r="J25">
        <f t="shared" si="12"/>
        <v>0</v>
      </c>
      <c r="K25">
        <f t="shared" si="13"/>
        <v>1</v>
      </c>
      <c r="L25">
        <f t="shared" si="14"/>
        <v>1</v>
      </c>
      <c r="M25">
        <f t="shared" si="15"/>
        <v>1</v>
      </c>
      <c r="N25">
        <f t="shared" si="16"/>
        <v>0</v>
      </c>
      <c r="O25">
        <f t="shared" si="17"/>
        <v>1</v>
      </c>
      <c r="P25">
        <f t="shared" si="18"/>
        <v>1</v>
      </c>
      <c r="Q25">
        <f t="shared" si="19"/>
        <v>1</v>
      </c>
      <c r="R25">
        <f t="shared" si="20"/>
        <v>1</v>
      </c>
      <c r="S25">
        <f t="shared" si="21"/>
        <v>1</v>
      </c>
      <c r="T25">
        <f t="shared" si="22"/>
        <v>1</v>
      </c>
      <c r="U25">
        <f t="shared" si="23"/>
        <v>1</v>
      </c>
      <c r="V25" s="3">
        <f t="shared" si="2"/>
        <v>18</v>
      </c>
      <c r="W25">
        <v>0</v>
      </c>
      <c r="X25">
        <v>1</v>
      </c>
      <c r="Y25">
        <v>0</v>
      </c>
      <c r="AA25">
        <v>1</v>
      </c>
      <c r="AB25">
        <v>0</v>
      </c>
      <c r="AC25">
        <v>1</v>
      </c>
      <c r="AD25">
        <v>0</v>
      </c>
      <c r="AE25" s="3">
        <f t="shared" si="3"/>
        <v>3</v>
      </c>
      <c r="AF25" s="3"/>
      <c r="AG25" s="3"/>
      <c r="AH25" s="3"/>
      <c r="AI25" s="3"/>
    </row>
    <row r="26" spans="1:56" ht="19">
      <c r="A26" s="8">
        <v>25</v>
      </c>
      <c r="B26">
        <f t="shared" si="4"/>
        <v>1</v>
      </c>
      <c r="C26">
        <f t="shared" si="5"/>
        <v>0</v>
      </c>
      <c r="D26">
        <f t="shared" si="6"/>
        <v>1</v>
      </c>
      <c r="E26">
        <f t="shared" si="7"/>
        <v>1</v>
      </c>
      <c r="F26">
        <f t="shared" si="8"/>
        <v>1</v>
      </c>
      <c r="G26">
        <f t="shared" si="9"/>
        <v>1</v>
      </c>
      <c r="H26">
        <f t="shared" si="10"/>
        <v>1</v>
      </c>
      <c r="I26">
        <f t="shared" si="11"/>
        <v>1</v>
      </c>
      <c r="J26">
        <f t="shared" si="12"/>
        <v>1</v>
      </c>
      <c r="K26">
        <f t="shared" si="13"/>
        <v>1</v>
      </c>
      <c r="L26">
        <f t="shared" si="14"/>
        <v>1</v>
      </c>
      <c r="M26">
        <f t="shared" si="15"/>
        <v>1</v>
      </c>
      <c r="N26">
        <f t="shared" si="16"/>
        <v>1</v>
      </c>
      <c r="O26">
        <f t="shared" si="17"/>
        <v>1</v>
      </c>
      <c r="P26">
        <f t="shared" si="18"/>
        <v>1</v>
      </c>
      <c r="Q26">
        <f t="shared" si="19"/>
        <v>1</v>
      </c>
      <c r="R26">
        <f t="shared" si="20"/>
        <v>1</v>
      </c>
      <c r="S26">
        <f t="shared" si="21"/>
        <v>1</v>
      </c>
      <c r="T26">
        <f t="shared" si="22"/>
        <v>1</v>
      </c>
      <c r="U26">
        <f t="shared" si="23"/>
        <v>1</v>
      </c>
      <c r="V26" s="3">
        <f t="shared" si="2"/>
        <v>19</v>
      </c>
      <c r="W26">
        <v>0</v>
      </c>
      <c r="X26">
        <v>0</v>
      </c>
      <c r="Y26">
        <v>0</v>
      </c>
      <c r="AA26">
        <v>1</v>
      </c>
      <c r="AB26">
        <v>0</v>
      </c>
      <c r="AC26">
        <v>1</v>
      </c>
      <c r="AD26">
        <v>0</v>
      </c>
      <c r="AE26" s="3">
        <f t="shared" si="3"/>
        <v>2</v>
      </c>
      <c r="AF26" s="3"/>
      <c r="AG26" s="5"/>
      <c r="AH26" s="5" t="s">
        <v>34</v>
      </c>
      <c r="AI26" s="3"/>
    </row>
    <row r="27" spans="1:56" ht="19">
      <c r="A27">
        <v>26</v>
      </c>
      <c r="B27">
        <f t="shared" si="4"/>
        <v>0</v>
      </c>
      <c r="C27">
        <f t="shared" si="5"/>
        <v>0</v>
      </c>
      <c r="D27">
        <f t="shared" si="6"/>
        <v>0</v>
      </c>
      <c r="E27">
        <f t="shared" si="7"/>
        <v>1</v>
      </c>
      <c r="F27">
        <f t="shared" si="8"/>
        <v>0</v>
      </c>
      <c r="G27">
        <f t="shared" si="9"/>
        <v>0</v>
      </c>
      <c r="H27">
        <f t="shared" si="10"/>
        <v>0</v>
      </c>
      <c r="I27">
        <f t="shared" si="11"/>
        <v>0</v>
      </c>
      <c r="J27">
        <f t="shared" si="12"/>
        <v>0</v>
      </c>
      <c r="K27">
        <f t="shared" si="13"/>
        <v>1</v>
      </c>
      <c r="L27">
        <f t="shared" si="14"/>
        <v>0</v>
      </c>
      <c r="M27">
        <f t="shared" si="15"/>
        <v>1</v>
      </c>
      <c r="N27">
        <f t="shared" si="16"/>
        <v>0</v>
      </c>
      <c r="O27">
        <f t="shared" si="17"/>
        <v>1</v>
      </c>
      <c r="P27">
        <f t="shared" si="18"/>
        <v>0</v>
      </c>
      <c r="Q27">
        <f t="shared" si="19"/>
        <v>0</v>
      </c>
      <c r="R27">
        <f t="shared" si="20"/>
        <v>0</v>
      </c>
      <c r="S27">
        <f t="shared" si="21"/>
        <v>0</v>
      </c>
      <c r="T27">
        <f t="shared" si="22"/>
        <v>0</v>
      </c>
      <c r="U27">
        <f t="shared" si="23"/>
        <v>0</v>
      </c>
      <c r="V27" s="3">
        <f t="shared" si="2"/>
        <v>4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1</v>
      </c>
      <c r="AD27">
        <v>0</v>
      </c>
      <c r="AE27" s="3">
        <f t="shared" si="3"/>
        <v>4</v>
      </c>
      <c r="AF27" s="3"/>
      <c r="AG27" s="5"/>
      <c r="AH27" s="5" t="s">
        <v>35</v>
      </c>
      <c r="AI27" s="3"/>
    </row>
    <row r="28" spans="1:56" ht="19">
      <c r="A28">
        <v>27</v>
      </c>
      <c r="B28">
        <f t="shared" si="4"/>
        <v>0</v>
      </c>
      <c r="C28">
        <f t="shared" si="5"/>
        <v>0</v>
      </c>
      <c r="D28">
        <f t="shared" si="6"/>
        <v>0</v>
      </c>
      <c r="E28">
        <f t="shared" si="7"/>
        <v>0</v>
      </c>
      <c r="F28">
        <f t="shared" si="8"/>
        <v>0</v>
      </c>
      <c r="G28">
        <f t="shared" si="9"/>
        <v>0</v>
      </c>
      <c r="H28">
        <f t="shared" si="10"/>
        <v>1</v>
      </c>
      <c r="I28">
        <f t="shared" si="11"/>
        <v>0</v>
      </c>
      <c r="J28">
        <f t="shared" si="12"/>
        <v>0</v>
      </c>
      <c r="K28">
        <f t="shared" si="13"/>
        <v>0</v>
      </c>
      <c r="L28">
        <f t="shared" si="14"/>
        <v>0</v>
      </c>
      <c r="M28">
        <f t="shared" si="15"/>
        <v>0</v>
      </c>
      <c r="N28">
        <f t="shared" si="16"/>
        <v>0</v>
      </c>
      <c r="O28">
        <f t="shared" si="17"/>
        <v>0</v>
      </c>
      <c r="P28">
        <f t="shared" si="18"/>
        <v>0</v>
      </c>
      <c r="Q28">
        <f t="shared" si="19"/>
        <v>0</v>
      </c>
      <c r="R28">
        <f t="shared" si="20"/>
        <v>0</v>
      </c>
      <c r="S28">
        <f t="shared" si="21"/>
        <v>0</v>
      </c>
      <c r="T28">
        <f t="shared" si="22"/>
        <v>0</v>
      </c>
      <c r="U28">
        <f t="shared" si="23"/>
        <v>1</v>
      </c>
      <c r="V28" s="3">
        <f t="shared" si="2"/>
        <v>2</v>
      </c>
      <c r="W28">
        <v>0</v>
      </c>
      <c r="X28">
        <v>0</v>
      </c>
      <c r="Y28">
        <v>0</v>
      </c>
      <c r="AA28">
        <v>1</v>
      </c>
      <c r="AB28">
        <v>1</v>
      </c>
      <c r="AC28">
        <v>1</v>
      </c>
      <c r="AD28">
        <v>0</v>
      </c>
      <c r="AE28" s="3">
        <f t="shared" si="3"/>
        <v>3</v>
      </c>
      <c r="AF28" s="3"/>
      <c r="AG28" s="3"/>
      <c r="AH28" s="3"/>
      <c r="AI28" s="3"/>
      <c r="AK28" s="5"/>
    </row>
    <row r="29" spans="1:56">
      <c r="A29">
        <v>28</v>
      </c>
      <c r="B29">
        <f t="shared" si="4"/>
        <v>0</v>
      </c>
      <c r="C29">
        <f t="shared" si="5"/>
        <v>0</v>
      </c>
      <c r="D29">
        <f t="shared" si="6"/>
        <v>0</v>
      </c>
      <c r="E29">
        <f t="shared" si="7"/>
        <v>0</v>
      </c>
      <c r="F29">
        <f t="shared" si="8"/>
        <v>1</v>
      </c>
      <c r="G29">
        <f t="shared" si="9"/>
        <v>0</v>
      </c>
      <c r="H29">
        <f t="shared" si="10"/>
        <v>0</v>
      </c>
      <c r="I29">
        <f t="shared" si="11"/>
        <v>0</v>
      </c>
      <c r="J29">
        <f t="shared" si="12"/>
        <v>0</v>
      </c>
      <c r="K29">
        <f t="shared" si="13"/>
        <v>0</v>
      </c>
      <c r="L29">
        <f t="shared" si="14"/>
        <v>1</v>
      </c>
      <c r="M29">
        <f t="shared" si="15"/>
        <v>1</v>
      </c>
      <c r="N29">
        <f t="shared" si="16"/>
        <v>1</v>
      </c>
      <c r="O29">
        <f t="shared" si="17"/>
        <v>0</v>
      </c>
      <c r="P29">
        <f t="shared" si="18"/>
        <v>1</v>
      </c>
      <c r="Q29">
        <f t="shared" si="19"/>
        <v>0</v>
      </c>
      <c r="R29">
        <f t="shared" si="20"/>
        <v>1</v>
      </c>
      <c r="S29">
        <f t="shared" si="21"/>
        <v>0</v>
      </c>
      <c r="T29">
        <f t="shared" si="22"/>
        <v>1</v>
      </c>
      <c r="U29">
        <f t="shared" si="23"/>
        <v>0</v>
      </c>
      <c r="V29" s="3">
        <f t="shared" si="2"/>
        <v>7</v>
      </c>
      <c r="W29">
        <v>0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 s="3">
        <f t="shared" si="3"/>
        <v>2</v>
      </c>
      <c r="AF29" s="3"/>
      <c r="AG29" s="3"/>
      <c r="AH29" s="3"/>
      <c r="AI29" s="3"/>
    </row>
    <row r="30" spans="1:56">
      <c r="A30" s="9">
        <v>29</v>
      </c>
      <c r="B30">
        <f t="shared" si="4"/>
        <v>0</v>
      </c>
      <c r="C30">
        <f t="shared" si="5"/>
        <v>1</v>
      </c>
      <c r="D30">
        <f t="shared" si="6"/>
        <v>0</v>
      </c>
      <c r="E30">
        <f t="shared" si="7"/>
        <v>0</v>
      </c>
      <c r="F30">
        <f t="shared" si="8"/>
        <v>1</v>
      </c>
      <c r="G30">
        <f t="shared" si="9"/>
        <v>0</v>
      </c>
      <c r="H30">
        <f t="shared" si="10"/>
        <v>0</v>
      </c>
      <c r="I30">
        <f t="shared" si="11"/>
        <v>0</v>
      </c>
      <c r="J30">
        <f t="shared" si="12"/>
        <v>1</v>
      </c>
      <c r="K30">
        <f t="shared" si="13"/>
        <v>1</v>
      </c>
      <c r="L30">
        <f t="shared" si="14"/>
        <v>0</v>
      </c>
      <c r="M30">
        <f t="shared" si="15"/>
        <v>1</v>
      </c>
      <c r="N30">
        <f t="shared" si="16"/>
        <v>0</v>
      </c>
      <c r="O30">
        <f t="shared" si="17"/>
        <v>0</v>
      </c>
      <c r="P30">
        <f t="shared" si="18"/>
        <v>0</v>
      </c>
      <c r="Q30">
        <f t="shared" si="19"/>
        <v>1</v>
      </c>
      <c r="R30">
        <f t="shared" si="20"/>
        <v>0</v>
      </c>
      <c r="S30">
        <f t="shared" si="21"/>
        <v>1</v>
      </c>
      <c r="T30">
        <f t="shared" si="22"/>
        <v>1</v>
      </c>
      <c r="U30">
        <f t="shared" si="23"/>
        <v>1</v>
      </c>
      <c r="V30" s="3">
        <f t="shared" si="2"/>
        <v>9</v>
      </c>
      <c r="W30">
        <v>1</v>
      </c>
      <c r="X30">
        <v>0</v>
      </c>
      <c r="Y30">
        <v>1</v>
      </c>
      <c r="Z30">
        <v>1</v>
      </c>
      <c r="AA30">
        <v>1</v>
      </c>
      <c r="AB30">
        <v>0</v>
      </c>
      <c r="AC30">
        <v>0</v>
      </c>
      <c r="AD30">
        <v>0</v>
      </c>
      <c r="AE30" s="3">
        <f t="shared" si="3"/>
        <v>4</v>
      </c>
      <c r="AF30" s="3"/>
      <c r="AG30" s="3"/>
      <c r="AH30" s="3"/>
      <c r="AI30" s="3"/>
    </row>
    <row r="31" spans="1:56" ht="19">
      <c r="A31" s="4">
        <v>30</v>
      </c>
      <c r="B31">
        <f t="shared" si="4"/>
        <v>0</v>
      </c>
      <c r="C31">
        <f t="shared" si="5"/>
        <v>1</v>
      </c>
      <c r="D31">
        <f t="shared" si="6"/>
        <v>1</v>
      </c>
      <c r="E31">
        <f t="shared" si="7"/>
        <v>1</v>
      </c>
      <c r="F31">
        <f t="shared" si="8"/>
        <v>1</v>
      </c>
      <c r="G31">
        <f t="shared" si="9"/>
        <v>1</v>
      </c>
      <c r="H31">
        <f t="shared" si="10"/>
        <v>0</v>
      </c>
      <c r="I31">
        <f t="shared" si="11"/>
        <v>1</v>
      </c>
      <c r="J31">
        <f t="shared" si="12"/>
        <v>1</v>
      </c>
      <c r="K31">
        <f t="shared" si="13"/>
        <v>1</v>
      </c>
      <c r="L31">
        <f t="shared" si="14"/>
        <v>0</v>
      </c>
      <c r="M31">
        <f t="shared" si="15"/>
        <v>1</v>
      </c>
      <c r="N31">
        <f t="shared" si="16"/>
        <v>0</v>
      </c>
      <c r="O31">
        <f t="shared" si="17"/>
        <v>0</v>
      </c>
      <c r="P31">
        <f t="shared" si="18"/>
        <v>1</v>
      </c>
      <c r="Q31">
        <f t="shared" si="19"/>
        <v>1</v>
      </c>
      <c r="R31">
        <f t="shared" si="20"/>
        <v>1</v>
      </c>
      <c r="S31">
        <f t="shared" si="21"/>
        <v>1</v>
      </c>
      <c r="T31">
        <f t="shared" si="22"/>
        <v>0</v>
      </c>
      <c r="U31">
        <f t="shared" si="23"/>
        <v>0</v>
      </c>
      <c r="V31" s="3">
        <f t="shared" si="2"/>
        <v>13</v>
      </c>
      <c r="W31">
        <v>0</v>
      </c>
      <c r="X31">
        <v>1</v>
      </c>
      <c r="Y31">
        <v>0</v>
      </c>
      <c r="AA31">
        <v>1</v>
      </c>
      <c r="AB31">
        <v>0</v>
      </c>
      <c r="AC31">
        <v>1</v>
      </c>
      <c r="AD31">
        <v>0</v>
      </c>
      <c r="AE31" s="3">
        <f t="shared" si="3"/>
        <v>3</v>
      </c>
      <c r="AF31" s="3"/>
      <c r="AG31" s="3"/>
      <c r="AH31" s="3"/>
      <c r="AI31" s="3"/>
      <c r="AK31" s="5"/>
    </row>
    <row r="32" spans="1:56" ht="19">
      <c r="A32">
        <v>31</v>
      </c>
      <c r="B32">
        <f t="shared" si="4"/>
        <v>0</v>
      </c>
      <c r="C32">
        <f t="shared" si="5"/>
        <v>0</v>
      </c>
      <c r="D32">
        <f t="shared" si="6"/>
        <v>0</v>
      </c>
      <c r="E32">
        <f t="shared" si="7"/>
        <v>0</v>
      </c>
      <c r="F32">
        <f t="shared" si="8"/>
        <v>0</v>
      </c>
      <c r="G32">
        <f t="shared" si="9"/>
        <v>0</v>
      </c>
      <c r="H32">
        <f t="shared" si="10"/>
        <v>0</v>
      </c>
      <c r="I32">
        <f t="shared" si="11"/>
        <v>0</v>
      </c>
      <c r="J32">
        <f t="shared" si="12"/>
        <v>0</v>
      </c>
      <c r="K32">
        <f t="shared" si="13"/>
        <v>0</v>
      </c>
      <c r="L32">
        <f t="shared" si="14"/>
        <v>0</v>
      </c>
      <c r="M32">
        <f t="shared" si="15"/>
        <v>0</v>
      </c>
      <c r="N32">
        <f t="shared" si="16"/>
        <v>0</v>
      </c>
      <c r="O32">
        <f t="shared" si="17"/>
        <v>0</v>
      </c>
      <c r="P32">
        <f t="shared" si="18"/>
        <v>0</v>
      </c>
      <c r="Q32">
        <f t="shared" si="19"/>
        <v>0</v>
      </c>
      <c r="R32">
        <f t="shared" si="20"/>
        <v>0</v>
      </c>
      <c r="S32">
        <f t="shared" si="21"/>
        <v>0</v>
      </c>
      <c r="T32">
        <f t="shared" si="22"/>
        <v>0</v>
      </c>
      <c r="U32">
        <f t="shared" si="23"/>
        <v>0</v>
      </c>
      <c r="V32" s="3">
        <f t="shared" si="2"/>
        <v>0</v>
      </c>
      <c r="W32">
        <v>1</v>
      </c>
      <c r="X32">
        <v>1</v>
      </c>
      <c r="Y32">
        <v>0</v>
      </c>
      <c r="AA32">
        <v>1</v>
      </c>
      <c r="AB32">
        <v>1</v>
      </c>
      <c r="AC32">
        <v>1</v>
      </c>
      <c r="AD32">
        <v>1</v>
      </c>
      <c r="AE32" s="3">
        <f t="shared" si="3"/>
        <v>6</v>
      </c>
      <c r="AF32" s="3"/>
      <c r="AG32" s="3"/>
      <c r="AH32" s="3"/>
      <c r="AI32" s="3"/>
      <c r="AK32" s="5"/>
    </row>
    <row r="33" spans="1:37" ht="19">
      <c r="A33" s="8">
        <v>32</v>
      </c>
      <c r="B33">
        <f t="shared" si="4"/>
        <v>1</v>
      </c>
      <c r="C33">
        <f t="shared" si="5"/>
        <v>1</v>
      </c>
      <c r="D33">
        <f t="shared" si="6"/>
        <v>0</v>
      </c>
      <c r="E33">
        <f t="shared" si="7"/>
        <v>1</v>
      </c>
      <c r="F33">
        <f t="shared" si="8"/>
        <v>1</v>
      </c>
      <c r="G33">
        <f t="shared" si="9"/>
        <v>1</v>
      </c>
      <c r="H33">
        <f t="shared" si="10"/>
        <v>1</v>
      </c>
      <c r="I33">
        <f t="shared" si="11"/>
        <v>0</v>
      </c>
      <c r="J33">
        <f t="shared" si="12"/>
        <v>1</v>
      </c>
      <c r="K33">
        <f t="shared" si="13"/>
        <v>1</v>
      </c>
      <c r="L33">
        <f t="shared" si="14"/>
        <v>1</v>
      </c>
      <c r="M33">
        <f t="shared" si="15"/>
        <v>0</v>
      </c>
      <c r="N33">
        <f t="shared" si="16"/>
        <v>1</v>
      </c>
      <c r="O33">
        <f t="shared" si="17"/>
        <v>1</v>
      </c>
      <c r="P33">
        <f t="shared" si="18"/>
        <v>1</v>
      </c>
      <c r="Q33">
        <f t="shared" si="19"/>
        <v>1</v>
      </c>
      <c r="R33">
        <f t="shared" si="20"/>
        <v>1</v>
      </c>
      <c r="S33">
        <f t="shared" si="21"/>
        <v>1</v>
      </c>
      <c r="T33">
        <f t="shared" si="22"/>
        <v>0</v>
      </c>
      <c r="U33">
        <f t="shared" si="23"/>
        <v>0</v>
      </c>
      <c r="V33" s="3">
        <f t="shared" si="2"/>
        <v>15</v>
      </c>
      <c r="W33">
        <v>1</v>
      </c>
      <c r="X33">
        <v>0</v>
      </c>
      <c r="Y33">
        <v>0</v>
      </c>
      <c r="AA33">
        <v>0</v>
      </c>
      <c r="AB33">
        <v>1</v>
      </c>
      <c r="AC33">
        <v>1</v>
      </c>
      <c r="AD33">
        <v>0</v>
      </c>
      <c r="AE33" s="3">
        <f t="shared" si="3"/>
        <v>3</v>
      </c>
      <c r="AF33" s="3"/>
      <c r="AG33" s="3"/>
      <c r="AH33" s="3"/>
      <c r="AI33" s="3"/>
      <c r="AK33" s="5"/>
    </row>
    <row r="34" spans="1:37" ht="19">
      <c r="A34">
        <v>33</v>
      </c>
      <c r="B34">
        <f t="shared" si="4"/>
        <v>0</v>
      </c>
      <c r="C34">
        <f t="shared" si="5"/>
        <v>0</v>
      </c>
      <c r="D34">
        <f t="shared" si="6"/>
        <v>0</v>
      </c>
      <c r="E34">
        <f t="shared" si="7"/>
        <v>0</v>
      </c>
      <c r="F34">
        <f t="shared" si="8"/>
        <v>0</v>
      </c>
      <c r="G34">
        <f t="shared" si="9"/>
        <v>0</v>
      </c>
      <c r="H34">
        <f t="shared" si="10"/>
        <v>0</v>
      </c>
      <c r="I34">
        <f t="shared" si="11"/>
        <v>1</v>
      </c>
      <c r="J34">
        <f t="shared" si="12"/>
        <v>0</v>
      </c>
      <c r="K34">
        <f t="shared" si="13"/>
        <v>0</v>
      </c>
      <c r="L34">
        <f t="shared" si="14"/>
        <v>0</v>
      </c>
      <c r="M34">
        <f t="shared" si="15"/>
        <v>0</v>
      </c>
      <c r="N34">
        <f t="shared" si="16"/>
        <v>1</v>
      </c>
      <c r="O34">
        <f t="shared" si="17"/>
        <v>1</v>
      </c>
      <c r="P34">
        <f t="shared" si="18"/>
        <v>0</v>
      </c>
      <c r="Q34">
        <f t="shared" si="19"/>
        <v>0</v>
      </c>
      <c r="R34">
        <f t="shared" si="20"/>
        <v>0</v>
      </c>
      <c r="S34">
        <f t="shared" si="21"/>
        <v>0</v>
      </c>
      <c r="T34">
        <f t="shared" si="22"/>
        <v>0</v>
      </c>
      <c r="U34">
        <f t="shared" si="23"/>
        <v>0</v>
      </c>
      <c r="V34" s="3">
        <f t="shared" si="2"/>
        <v>3</v>
      </c>
      <c r="W34">
        <v>0</v>
      </c>
      <c r="X34">
        <v>0</v>
      </c>
      <c r="Y34">
        <v>0</v>
      </c>
      <c r="AA34">
        <v>0</v>
      </c>
      <c r="AB34">
        <v>0</v>
      </c>
      <c r="AC34">
        <v>0</v>
      </c>
      <c r="AD34">
        <v>0</v>
      </c>
      <c r="AE34" s="3">
        <f t="shared" si="3"/>
        <v>0</v>
      </c>
      <c r="AF34" s="3"/>
      <c r="AG34" s="3"/>
      <c r="AH34" s="3"/>
      <c r="AI34" s="3"/>
      <c r="AK34" s="5"/>
    </row>
    <row r="35" spans="1:37" ht="19">
      <c r="A35">
        <v>34</v>
      </c>
      <c r="B35">
        <f t="shared" si="4"/>
        <v>0</v>
      </c>
      <c r="C35">
        <f t="shared" si="5"/>
        <v>0</v>
      </c>
      <c r="D35">
        <f t="shared" si="6"/>
        <v>0</v>
      </c>
      <c r="E35">
        <f t="shared" si="7"/>
        <v>0</v>
      </c>
      <c r="F35">
        <f t="shared" si="8"/>
        <v>0</v>
      </c>
      <c r="G35">
        <f t="shared" si="9"/>
        <v>0</v>
      </c>
      <c r="H35">
        <f t="shared" si="10"/>
        <v>0</v>
      </c>
      <c r="I35">
        <f t="shared" si="11"/>
        <v>0</v>
      </c>
      <c r="J35">
        <f t="shared" si="12"/>
        <v>0</v>
      </c>
      <c r="K35">
        <f t="shared" si="13"/>
        <v>0</v>
      </c>
      <c r="L35">
        <f t="shared" si="14"/>
        <v>0</v>
      </c>
      <c r="M35">
        <f t="shared" si="15"/>
        <v>0</v>
      </c>
      <c r="N35">
        <f t="shared" si="16"/>
        <v>0</v>
      </c>
      <c r="O35">
        <f t="shared" si="17"/>
        <v>0</v>
      </c>
      <c r="P35">
        <f t="shared" si="18"/>
        <v>0</v>
      </c>
      <c r="Q35">
        <f t="shared" si="19"/>
        <v>0</v>
      </c>
      <c r="R35">
        <f t="shared" si="20"/>
        <v>0</v>
      </c>
      <c r="S35">
        <f t="shared" si="21"/>
        <v>0</v>
      </c>
      <c r="T35">
        <f t="shared" si="22"/>
        <v>0</v>
      </c>
      <c r="U35">
        <f t="shared" si="23"/>
        <v>0</v>
      </c>
      <c r="V35" s="3">
        <f t="shared" si="2"/>
        <v>0</v>
      </c>
      <c r="W35">
        <v>0</v>
      </c>
      <c r="X35">
        <v>0</v>
      </c>
      <c r="Y35">
        <v>0</v>
      </c>
      <c r="AA35">
        <v>0</v>
      </c>
      <c r="AB35">
        <v>0</v>
      </c>
      <c r="AC35">
        <v>0</v>
      </c>
      <c r="AD35">
        <v>0</v>
      </c>
      <c r="AE35" s="3">
        <f t="shared" si="3"/>
        <v>0</v>
      </c>
      <c r="AF35" s="3"/>
      <c r="AG35" s="3"/>
      <c r="AH35" s="3"/>
      <c r="AI35" s="3"/>
      <c r="AK35" s="5"/>
    </row>
    <row r="36" spans="1:37" ht="19">
      <c r="B36">
        <v>0.83</v>
      </c>
      <c r="C36">
        <v>0.83</v>
      </c>
      <c r="D36">
        <v>0.84</v>
      </c>
      <c r="E36">
        <v>0.85</v>
      </c>
      <c r="F36">
        <v>0.85</v>
      </c>
      <c r="G36">
        <v>0.84</v>
      </c>
      <c r="H36">
        <v>0.85</v>
      </c>
      <c r="I36">
        <v>0.85</v>
      </c>
      <c r="J36">
        <v>0.87</v>
      </c>
      <c r="K36">
        <v>0.83</v>
      </c>
      <c r="L36">
        <v>0.83</v>
      </c>
      <c r="M36">
        <v>0.83</v>
      </c>
      <c r="N36">
        <v>0.85</v>
      </c>
      <c r="O36">
        <v>0.86</v>
      </c>
      <c r="P36">
        <v>0.83</v>
      </c>
      <c r="Q36">
        <v>0.86</v>
      </c>
      <c r="R36">
        <v>0.83</v>
      </c>
      <c r="S36">
        <v>0.86</v>
      </c>
      <c r="T36">
        <v>0.87</v>
      </c>
      <c r="U36">
        <v>0.85</v>
      </c>
      <c r="V36" s="3">
        <f t="shared" si="2"/>
        <v>16.91</v>
      </c>
      <c r="Y36" t="s">
        <v>26</v>
      </c>
      <c r="Z36" t="s">
        <v>37</v>
      </c>
      <c r="AB36" t="s">
        <v>29</v>
      </c>
      <c r="AC36" t="s">
        <v>31</v>
      </c>
      <c r="AD36" t="s">
        <v>33</v>
      </c>
      <c r="AE36" s="3">
        <f t="shared" si="3"/>
        <v>0</v>
      </c>
      <c r="AF36" s="3"/>
      <c r="AG36" s="3"/>
      <c r="AH36" s="3"/>
      <c r="AI36" s="3"/>
      <c r="AK36" s="5"/>
    </row>
    <row r="37" spans="1:37" ht="19">
      <c r="B37">
        <f t="shared" ref="B37:U37" si="26">+SUM(B2:B35)</f>
        <v>11</v>
      </c>
      <c r="C37">
        <f t="shared" si="26"/>
        <v>12</v>
      </c>
      <c r="D37">
        <f t="shared" si="26"/>
        <v>11</v>
      </c>
      <c r="E37">
        <f t="shared" si="26"/>
        <v>16</v>
      </c>
      <c r="F37">
        <f t="shared" si="26"/>
        <v>14</v>
      </c>
      <c r="G37">
        <f t="shared" si="26"/>
        <v>12</v>
      </c>
      <c r="H37">
        <f t="shared" si="26"/>
        <v>13</v>
      </c>
      <c r="I37">
        <f t="shared" si="26"/>
        <v>14</v>
      </c>
      <c r="J37">
        <f t="shared" si="26"/>
        <v>14</v>
      </c>
      <c r="K37">
        <f t="shared" si="26"/>
        <v>17</v>
      </c>
      <c r="L37">
        <f t="shared" si="26"/>
        <v>16</v>
      </c>
      <c r="M37">
        <f t="shared" si="26"/>
        <v>18</v>
      </c>
      <c r="N37">
        <f t="shared" si="26"/>
        <v>15</v>
      </c>
      <c r="O37">
        <f t="shared" si="26"/>
        <v>14</v>
      </c>
      <c r="P37">
        <f t="shared" si="26"/>
        <v>17</v>
      </c>
      <c r="Q37">
        <f t="shared" si="26"/>
        <v>17</v>
      </c>
      <c r="R37">
        <f t="shared" si="26"/>
        <v>18</v>
      </c>
      <c r="S37">
        <f t="shared" si="26"/>
        <v>15</v>
      </c>
      <c r="T37">
        <f t="shared" si="26"/>
        <v>17</v>
      </c>
      <c r="U37">
        <f t="shared" si="26"/>
        <v>13</v>
      </c>
      <c r="W37">
        <f t="shared" ref="W37:AD37" si="27">+SUM(W2:W35)</f>
        <v>16</v>
      </c>
      <c r="X37">
        <f t="shared" si="27"/>
        <v>21</v>
      </c>
      <c r="Y37">
        <f t="shared" si="27"/>
        <v>16</v>
      </c>
      <c r="Z37">
        <f t="shared" si="27"/>
        <v>15</v>
      </c>
      <c r="AA37">
        <f t="shared" si="27"/>
        <v>21</v>
      </c>
      <c r="AB37">
        <f t="shared" si="27"/>
        <v>13</v>
      </c>
      <c r="AC37">
        <f t="shared" si="27"/>
        <v>20</v>
      </c>
      <c r="AD37">
        <f t="shared" si="27"/>
        <v>10</v>
      </c>
      <c r="AK37" s="5"/>
    </row>
    <row r="38" spans="1:37" ht="19">
      <c r="AK38" s="5"/>
    </row>
    <row r="39" spans="1:37" ht="19">
      <c r="AK39" s="5"/>
    </row>
    <row r="40" spans="1:37" ht="19">
      <c r="AK40" s="5"/>
    </row>
    <row r="41" spans="1:37" ht="19">
      <c r="AK41" s="5"/>
    </row>
    <row r="42" spans="1:37" ht="19">
      <c r="AK42" s="5"/>
    </row>
    <row r="43" spans="1:37" ht="19">
      <c r="AK43" s="5"/>
    </row>
    <row r="44" spans="1:37" ht="19">
      <c r="AK44" s="5"/>
    </row>
    <row r="45" spans="1:37" ht="19">
      <c r="AK45" s="5"/>
    </row>
    <row r="46" spans="1:37" ht="19">
      <c r="AK46" s="5"/>
    </row>
    <row r="47" spans="1:37" ht="19">
      <c r="AK47" s="5"/>
    </row>
    <row r="48" spans="1:37" ht="19">
      <c r="AK48" s="5"/>
    </row>
    <row r="49" spans="37:37" ht="19">
      <c r="AK49" s="5"/>
    </row>
    <row r="50" spans="37:37" ht="19">
      <c r="AK50" s="5"/>
    </row>
    <row r="51" spans="37:37" ht="19">
      <c r="AK51" s="5"/>
    </row>
    <row r="52" spans="37:37" ht="19">
      <c r="AK52" s="5"/>
    </row>
    <row r="53" spans="37:37" ht="19">
      <c r="AK53" s="5"/>
    </row>
    <row r="54" spans="37:37" ht="19">
      <c r="AK54" s="5"/>
    </row>
    <row r="55" spans="37:37" ht="19">
      <c r="AK55" s="5"/>
    </row>
    <row r="56" spans="37:37" ht="19">
      <c r="AK56" s="5"/>
    </row>
    <row r="57" spans="37:37" ht="19">
      <c r="AK57" s="5"/>
    </row>
    <row r="58" spans="37:37" ht="19">
      <c r="AK58" s="5"/>
    </row>
    <row r="59" spans="37:37" ht="19">
      <c r="AK59" s="5"/>
    </row>
    <row r="60" spans="37:37" ht="19">
      <c r="AK60" s="5"/>
    </row>
    <row r="61" spans="37:37" ht="19">
      <c r="AK61" s="5"/>
    </row>
    <row r="62" spans="37:37" ht="19">
      <c r="AK62" s="5"/>
    </row>
  </sheetData>
  <autoFilter ref="A1:BD37" xr:uid="{00000000-0009-0000-0000-000001000000}"/>
  <sortState xmlns:xlrd2="http://schemas.microsoft.com/office/spreadsheetml/2017/richdata2" ref="AK31:AL53">
    <sortCondition descending="1" ref="AK31:AK53"/>
  </sortState>
  <conditionalFormatting sqref="B36:U3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:V36 AI26:AI27 AE2:AI2 AF26:AF27 AF28:AI36 AF3:AI25 AE3:AE3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3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36:AD3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:U35">
    <cfRule type="colorScale" priority="2">
      <colorScale>
        <cfvo type="min"/>
        <cfvo type="max"/>
        <color theme="8"/>
        <color rgb="FFFFEF9C"/>
      </colorScale>
    </cfRule>
  </conditionalFormatting>
  <conditionalFormatting sqref="B2:U8">
    <cfRule type="colorScale" priority="1">
      <colorScale>
        <cfvo type="min"/>
        <cfvo type="max"/>
        <color theme="8"/>
        <color rgb="FFFFEF9C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57"/>
  <sheetViews>
    <sheetView showGridLines="0" workbookViewId="0">
      <selection activeCell="A2" sqref="A2:A24"/>
    </sheetView>
  </sheetViews>
  <sheetFormatPr baseColWidth="10" defaultRowHeight="15"/>
  <cols>
    <col min="1" max="1" width="7.5" style="30" customWidth="1"/>
    <col min="2" max="3" width="9.33203125" style="3" customWidth="1"/>
    <col min="4" max="4" width="9.33203125" style="7" customWidth="1"/>
    <col min="5" max="17" width="9.33203125" style="3" customWidth="1"/>
    <col min="18" max="18" width="11.33203125" customWidth="1"/>
  </cols>
  <sheetData>
    <row r="1" spans="1:20" s="25" customFormat="1" ht="62" customHeight="1">
      <c r="A1" s="26" t="s">
        <v>21</v>
      </c>
      <c r="B1" s="26" t="s">
        <v>39</v>
      </c>
      <c r="C1" s="26" t="s">
        <v>23</v>
      </c>
      <c r="D1" s="27" t="s">
        <v>108</v>
      </c>
      <c r="E1" s="26" t="s">
        <v>25</v>
      </c>
      <c r="F1" s="26" t="s">
        <v>36</v>
      </c>
      <c r="G1" s="26" t="s">
        <v>55</v>
      </c>
      <c r="H1" s="26" t="s">
        <v>40</v>
      </c>
      <c r="I1" s="26" t="s">
        <v>41</v>
      </c>
      <c r="J1" s="26" t="s">
        <v>42</v>
      </c>
      <c r="K1" s="26" t="s">
        <v>43</v>
      </c>
      <c r="L1" s="26" t="s">
        <v>28</v>
      </c>
      <c r="M1" s="26" t="s">
        <v>46</v>
      </c>
      <c r="N1" s="26" t="s">
        <v>47</v>
      </c>
      <c r="O1" s="26" t="s">
        <v>32</v>
      </c>
      <c r="P1" s="26" t="s">
        <v>53</v>
      </c>
      <c r="Q1" s="26" t="s">
        <v>38</v>
      </c>
      <c r="R1" s="26" t="s">
        <v>94</v>
      </c>
    </row>
    <row r="2" spans="1:20">
      <c r="A2" s="16">
        <v>1</v>
      </c>
      <c r="B2" s="10">
        <v>1</v>
      </c>
      <c r="C2" s="3">
        <v>1</v>
      </c>
      <c r="D2" s="7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f>SUM(B2:P2)</f>
        <v>12</v>
      </c>
      <c r="R2" s="15">
        <f>Q2/15</f>
        <v>0.8</v>
      </c>
    </row>
    <row r="3" spans="1:20" hidden="1">
      <c r="A3" s="29">
        <v>2</v>
      </c>
      <c r="B3" s="10">
        <v>1</v>
      </c>
      <c r="D3" s="7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f t="shared" ref="Q3:Q37" si="0">SUM(B3:P3)</f>
        <v>11</v>
      </c>
      <c r="R3" s="15">
        <f t="shared" ref="R3:R35" si="1">Q3/15</f>
        <v>0.73333333333333328</v>
      </c>
    </row>
    <row r="4" spans="1:20" ht="19" hidden="1">
      <c r="A4" s="29">
        <v>3</v>
      </c>
      <c r="B4" s="3">
        <v>1</v>
      </c>
      <c r="C4" s="3">
        <v>1</v>
      </c>
      <c r="E4" s="3">
        <v>1</v>
      </c>
      <c r="F4" s="3">
        <v>1</v>
      </c>
      <c r="H4" s="3">
        <v>1</v>
      </c>
      <c r="I4" s="3">
        <v>1</v>
      </c>
      <c r="J4" s="3">
        <v>1</v>
      </c>
      <c r="K4" s="3">
        <v>1</v>
      </c>
      <c r="L4" s="11"/>
      <c r="M4" s="3">
        <v>1</v>
      </c>
      <c r="Q4" s="3">
        <f t="shared" si="0"/>
        <v>9</v>
      </c>
      <c r="R4" s="15">
        <f t="shared" si="1"/>
        <v>0.6</v>
      </c>
    </row>
    <row r="5" spans="1:20" ht="19" hidden="1">
      <c r="A5" s="28">
        <v>4</v>
      </c>
      <c r="B5" s="3">
        <v>1</v>
      </c>
      <c r="D5" s="7">
        <v>1</v>
      </c>
      <c r="E5" s="3">
        <v>1</v>
      </c>
      <c r="F5" s="3">
        <v>1</v>
      </c>
      <c r="H5" s="3">
        <v>1</v>
      </c>
      <c r="I5" s="3">
        <v>1</v>
      </c>
      <c r="J5" s="3">
        <v>1</v>
      </c>
      <c r="K5" s="3">
        <v>1</v>
      </c>
      <c r="L5" s="11"/>
      <c r="M5" s="3">
        <v>1</v>
      </c>
      <c r="N5" s="3">
        <v>1</v>
      </c>
      <c r="P5" s="11">
        <v>1</v>
      </c>
      <c r="Q5" s="3">
        <f t="shared" si="0"/>
        <v>11</v>
      </c>
      <c r="R5" s="15">
        <f t="shared" si="1"/>
        <v>0.73333333333333328</v>
      </c>
      <c r="T5" s="5"/>
    </row>
    <row r="6" spans="1:20" ht="19" hidden="1">
      <c r="A6" s="29">
        <v>5</v>
      </c>
      <c r="B6" s="3">
        <v>1</v>
      </c>
      <c r="E6" s="3">
        <v>1</v>
      </c>
      <c r="F6" s="3">
        <v>1</v>
      </c>
      <c r="G6" s="3">
        <v>1</v>
      </c>
      <c r="L6" s="11"/>
      <c r="M6" s="11"/>
      <c r="O6" s="11"/>
      <c r="P6" s="11">
        <v>1</v>
      </c>
      <c r="Q6" s="3">
        <f t="shared" si="0"/>
        <v>5</v>
      </c>
      <c r="R6" s="15">
        <f t="shared" si="1"/>
        <v>0.33333333333333331</v>
      </c>
    </row>
    <row r="7" spans="1:20" ht="19" hidden="1">
      <c r="A7" s="28">
        <v>6</v>
      </c>
      <c r="B7" s="3">
        <v>1</v>
      </c>
      <c r="C7" s="3">
        <v>1</v>
      </c>
      <c r="E7" s="3">
        <v>1</v>
      </c>
      <c r="F7" s="3">
        <v>1</v>
      </c>
      <c r="H7" s="3">
        <v>1</v>
      </c>
      <c r="J7" s="3">
        <v>1</v>
      </c>
      <c r="K7" s="3">
        <v>1</v>
      </c>
      <c r="L7" s="11"/>
      <c r="M7" s="11"/>
      <c r="O7" s="11"/>
      <c r="Q7" s="3">
        <f t="shared" si="0"/>
        <v>7</v>
      </c>
      <c r="R7" s="15">
        <f t="shared" si="1"/>
        <v>0.46666666666666667</v>
      </c>
    </row>
    <row r="8" spans="1:20" ht="19" hidden="1">
      <c r="A8" s="28">
        <v>7</v>
      </c>
      <c r="B8" s="3">
        <v>1</v>
      </c>
      <c r="C8" s="3">
        <v>1</v>
      </c>
      <c r="E8" s="3">
        <v>1</v>
      </c>
      <c r="F8" s="3">
        <v>1</v>
      </c>
      <c r="L8" s="11"/>
      <c r="O8" s="11"/>
      <c r="P8" s="3">
        <v>1</v>
      </c>
      <c r="Q8" s="3">
        <f t="shared" si="0"/>
        <v>5</v>
      </c>
      <c r="R8" s="15">
        <f t="shared" si="1"/>
        <v>0.33333333333333331</v>
      </c>
    </row>
    <row r="9" spans="1:20" ht="19" hidden="1">
      <c r="A9" s="28">
        <v>8</v>
      </c>
      <c r="E9" s="3">
        <v>1</v>
      </c>
      <c r="F9" s="3">
        <v>1</v>
      </c>
      <c r="L9" s="11">
        <v>1</v>
      </c>
      <c r="M9" s="11">
        <v>1</v>
      </c>
      <c r="N9" s="3">
        <v>1</v>
      </c>
      <c r="O9" s="11">
        <v>1</v>
      </c>
      <c r="P9" s="11">
        <v>1</v>
      </c>
      <c r="Q9" s="3">
        <f t="shared" si="0"/>
        <v>7</v>
      </c>
      <c r="R9" s="15">
        <f t="shared" si="1"/>
        <v>0.46666666666666667</v>
      </c>
    </row>
    <row r="10" spans="1:20" ht="19" hidden="1">
      <c r="A10" s="29">
        <v>9</v>
      </c>
      <c r="C10" s="3">
        <v>1</v>
      </c>
      <c r="E10" s="3">
        <v>1</v>
      </c>
      <c r="H10" s="3">
        <v>1</v>
      </c>
      <c r="J10" s="3">
        <v>1</v>
      </c>
      <c r="K10" s="3">
        <v>1</v>
      </c>
      <c r="L10" s="11"/>
      <c r="M10" s="11">
        <v>1</v>
      </c>
      <c r="N10" s="3">
        <v>1</v>
      </c>
      <c r="O10" s="11"/>
      <c r="Q10" s="3">
        <f t="shared" si="0"/>
        <v>7</v>
      </c>
      <c r="R10" s="15">
        <f t="shared" si="1"/>
        <v>0.46666666666666667</v>
      </c>
    </row>
    <row r="11" spans="1:20" ht="19">
      <c r="A11" s="16">
        <v>10</v>
      </c>
      <c r="B11" s="3">
        <v>1</v>
      </c>
      <c r="C11" s="3">
        <v>1</v>
      </c>
      <c r="D11" s="7">
        <v>1</v>
      </c>
      <c r="E11" s="3">
        <v>1</v>
      </c>
      <c r="H11" s="3">
        <v>1</v>
      </c>
      <c r="I11" s="3">
        <v>1</v>
      </c>
      <c r="J11" s="3">
        <v>1</v>
      </c>
      <c r="K11" s="3">
        <v>1</v>
      </c>
      <c r="L11" s="11">
        <v>1</v>
      </c>
      <c r="M11" s="11">
        <v>1</v>
      </c>
      <c r="N11" s="3">
        <v>1</v>
      </c>
      <c r="O11" s="11">
        <v>1</v>
      </c>
      <c r="P11" s="11">
        <v>1</v>
      </c>
      <c r="Q11" s="3">
        <f t="shared" si="0"/>
        <v>13</v>
      </c>
      <c r="R11" s="15">
        <f t="shared" si="1"/>
        <v>0.8666666666666667</v>
      </c>
    </row>
    <row r="12" spans="1:20" ht="19" hidden="1">
      <c r="A12" s="29">
        <v>11</v>
      </c>
      <c r="C12" s="3">
        <v>1</v>
      </c>
      <c r="E12" s="3">
        <v>1</v>
      </c>
      <c r="F12" s="3">
        <v>1</v>
      </c>
      <c r="H12" s="3">
        <v>1</v>
      </c>
      <c r="J12" s="3">
        <v>1</v>
      </c>
      <c r="K12" s="3">
        <v>1</v>
      </c>
      <c r="L12" s="11">
        <v>1</v>
      </c>
      <c r="M12" s="11">
        <v>1</v>
      </c>
      <c r="N12" s="3">
        <v>1</v>
      </c>
      <c r="O12" s="11">
        <v>1</v>
      </c>
      <c r="P12" s="11">
        <v>1</v>
      </c>
      <c r="Q12" s="3">
        <f t="shared" si="0"/>
        <v>11</v>
      </c>
      <c r="R12" s="15">
        <f t="shared" si="1"/>
        <v>0.73333333333333328</v>
      </c>
    </row>
    <row r="13" spans="1:20" ht="19">
      <c r="A13" s="16">
        <v>12</v>
      </c>
      <c r="B13" s="3">
        <v>1</v>
      </c>
      <c r="C13" s="3">
        <v>1</v>
      </c>
      <c r="F13" s="3">
        <v>1</v>
      </c>
      <c r="H13" s="3">
        <v>1</v>
      </c>
      <c r="I13" s="3">
        <v>1</v>
      </c>
      <c r="J13" s="3">
        <v>1</v>
      </c>
      <c r="K13" s="3">
        <v>1</v>
      </c>
      <c r="L13" s="11">
        <v>1</v>
      </c>
      <c r="M13" s="11">
        <v>1</v>
      </c>
      <c r="N13" s="3">
        <v>1</v>
      </c>
      <c r="O13" s="11">
        <v>1</v>
      </c>
      <c r="P13" s="11">
        <v>1</v>
      </c>
      <c r="Q13" s="3">
        <f t="shared" si="0"/>
        <v>12</v>
      </c>
      <c r="R13" s="15">
        <f t="shared" si="1"/>
        <v>0.8</v>
      </c>
    </row>
    <row r="14" spans="1:20" ht="19" hidden="1">
      <c r="A14" s="29">
        <v>13</v>
      </c>
      <c r="C14" s="3">
        <v>1</v>
      </c>
      <c r="E14" s="3">
        <v>1</v>
      </c>
      <c r="F14" s="3">
        <v>1</v>
      </c>
      <c r="G14" s="3">
        <v>1</v>
      </c>
      <c r="L14" s="11"/>
      <c r="O14" s="11"/>
      <c r="P14" s="11">
        <v>1</v>
      </c>
      <c r="Q14" s="3">
        <f t="shared" si="0"/>
        <v>5</v>
      </c>
      <c r="R14" s="15">
        <f t="shared" si="1"/>
        <v>0.33333333333333331</v>
      </c>
    </row>
    <row r="15" spans="1:20" ht="19" hidden="1">
      <c r="A15" s="28">
        <v>14</v>
      </c>
      <c r="D15" s="7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11"/>
      <c r="O15" s="11"/>
      <c r="Q15" s="3">
        <f t="shared" si="0"/>
        <v>8</v>
      </c>
      <c r="R15" s="15">
        <f t="shared" si="1"/>
        <v>0.53333333333333333</v>
      </c>
    </row>
    <row r="16" spans="1:20" ht="19" hidden="1">
      <c r="A16" s="29">
        <v>15</v>
      </c>
      <c r="B16" s="3">
        <v>1</v>
      </c>
      <c r="C16" s="3">
        <v>1</v>
      </c>
      <c r="D16" s="7">
        <v>1</v>
      </c>
      <c r="E16" s="3">
        <v>1</v>
      </c>
      <c r="F16" s="3">
        <v>1</v>
      </c>
      <c r="L16" s="11"/>
      <c r="O16" s="11"/>
      <c r="Q16" s="3">
        <f t="shared" si="0"/>
        <v>5</v>
      </c>
      <c r="R16" s="15">
        <f t="shared" si="1"/>
        <v>0.33333333333333331</v>
      </c>
    </row>
    <row r="17" spans="1:18" ht="19" hidden="1">
      <c r="A17" s="29">
        <v>16</v>
      </c>
      <c r="B17" s="3">
        <v>1</v>
      </c>
      <c r="D17" s="7">
        <v>1</v>
      </c>
      <c r="L17" s="11"/>
      <c r="O17" s="11"/>
      <c r="P17" s="11">
        <v>1</v>
      </c>
      <c r="Q17" s="3">
        <f t="shared" si="0"/>
        <v>3</v>
      </c>
      <c r="R17" s="15">
        <f t="shared" si="1"/>
        <v>0.2</v>
      </c>
    </row>
    <row r="18" spans="1:18" ht="19">
      <c r="A18" s="16">
        <v>17</v>
      </c>
      <c r="B18" s="3">
        <v>1</v>
      </c>
      <c r="C18" s="3">
        <v>1</v>
      </c>
      <c r="D18" s="7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11">
        <v>1</v>
      </c>
      <c r="M18" s="3">
        <v>1</v>
      </c>
      <c r="N18" s="3">
        <v>1</v>
      </c>
      <c r="O18" s="11"/>
      <c r="P18" s="3">
        <v>1</v>
      </c>
      <c r="Q18" s="3">
        <f t="shared" si="0"/>
        <v>14</v>
      </c>
      <c r="R18" s="15">
        <f t="shared" si="1"/>
        <v>0.93333333333333335</v>
      </c>
    </row>
    <row r="19" spans="1:18" ht="19" hidden="1">
      <c r="A19" s="29">
        <v>18</v>
      </c>
      <c r="B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11"/>
      <c r="N19" s="3">
        <v>1</v>
      </c>
      <c r="O19" s="11"/>
      <c r="Q19" s="3">
        <f t="shared" si="0"/>
        <v>8</v>
      </c>
      <c r="R19" s="15">
        <f t="shared" si="1"/>
        <v>0.53333333333333333</v>
      </c>
    </row>
    <row r="20" spans="1:18" ht="19" hidden="1">
      <c r="A20" s="29">
        <v>19</v>
      </c>
      <c r="B20" s="3">
        <v>1</v>
      </c>
      <c r="E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O20" s="11"/>
      <c r="Q20" s="3">
        <f t="shared" si="0"/>
        <v>7</v>
      </c>
      <c r="R20" s="15">
        <f t="shared" si="1"/>
        <v>0.46666666666666667</v>
      </c>
    </row>
    <row r="21" spans="1:18" ht="19" hidden="1">
      <c r="A21" s="29">
        <v>20</v>
      </c>
      <c r="B21" s="3">
        <v>1</v>
      </c>
      <c r="G21" s="3">
        <v>1</v>
      </c>
      <c r="J21" s="3">
        <v>1</v>
      </c>
      <c r="O21" s="11"/>
      <c r="P21" s="3">
        <v>1</v>
      </c>
      <c r="Q21" s="3">
        <f t="shared" si="0"/>
        <v>4</v>
      </c>
      <c r="R21" s="15">
        <f t="shared" si="1"/>
        <v>0.26666666666666666</v>
      </c>
    </row>
    <row r="22" spans="1:18" ht="19" hidden="1">
      <c r="A22" s="29">
        <v>21</v>
      </c>
      <c r="C22" s="3">
        <v>1</v>
      </c>
      <c r="D22" s="7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11"/>
      <c r="P22" s="3">
        <v>1</v>
      </c>
      <c r="Q22" s="3">
        <f t="shared" si="0"/>
        <v>10</v>
      </c>
      <c r="R22" s="15">
        <f t="shared" si="1"/>
        <v>0.66666666666666663</v>
      </c>
    </row>
    <row r="23" spans="1:18" ht="19" hidden="1">
      <c r="A23" s="29">
        <v>22</v>
      </c>
      <c r="C23" s="3">
        <v>1</v>
      </c>
      <c r="D23" s="7">
        <v>1</v>
      </c>
      <c r="E23" s="3">
        <v>1</v>
      </c>
      <c r="F23" s="3">
        <v>1</v>
      </c>
      <c r="L23" s="3">
        <v>1</v>
      </c>
      <c r="M23" s="3">
        <v>1</v>
      </c>
      <c r="N23" s="3">
        <v>1</v>
      </c>
      <c r="O23" s="11">
        <v>1</v>
      </c>
      <c r="Q23" s="3">
        <f t="shared" si="0"/>
        <v>8</v>
      </c>
      <c r="R23" s="15">
        <f t="shared" si="1"/>
        <v>0.53333333333333333</v>
      </c>
    </row>
    <row r="24" spans="1:18">
      <c r="A24" s="16">
        <v>23</v>
      </c>
      <c r="B24" s="3">
        <v>1</v>
      </c>
      <c r="E24" s="3">
        <v>1</v>
      </c>
      <c r="F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f t="shared" si="0"/>
        <v>12</v>
      </c>
      <c r="R24" s="15">
        <f t="shared" si="1"/>
        <v>0.8</v>
      </c>
    </row>
    <row r="25" spans="1:18" hidden="1">
      <c r="A25" s="29">
        <v>24</v>
      </c>
      <c r="F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Q25" s="3">
        <f t="shared" si="0"/>
        <v>8</v>
      </c>
      <c r="R25" s="15">
        <f t="shared" si="1"/>
        <v>0.53333333333333333</v>
      </c>
    </row>
    <row r="26" spans="1:18" hidden="1">
      <c r="A26" s="29">
        <v>25</v>
      </c>
      <c r="D26" s="7">
        <v>1</v>
      </c>
      <c r="E26" s="3">
        <v>1</v>
      </c>
      <c r="F26" s="3">
        <v>1</v>
      </c>
      <c r="H26" s="3">
        <v>1</v>
      </c>
      <c r="I26" s="3">
        <v>1</v>
      </c>
      <c r="J26" s="3">
        <v>1</v>
      </c>
      <c r="K26" s="3">
        <v>1</v>
      </c>
      <c r="M26" s="3">
        <v>1</v>
      </c>
      <c r="N26" s="3">
        <v>1</v>
      </c>
      <c r="P26" s="3">
        <v>1</v>
      </c>
      <c r="Q26" s="3">
        <f t="shared" si="0"/>
        <v>10</v>
      </c>
      <c r="R26" s="15">
        <f t="shared" si="1"/>
        <v>0.66666666666666663</v>
      </c>
    </row>
    <row r="27" spans="1:18" hidden="1">
      <c r="A27" s="28">
        <v>26</v>
      </c>
      <c r="F27" s="3">
        <v>1</v>
      </c>
      <c r="M27" s="3">
        <v>1</v>
      </c>
      <c r="N27" s="3">
        <v>1</v>
      </c>
      <c r="P27" s="3">
        <v>1</v>
      </c>
      <c r="Q27" s="3">
        <f t="shared" si="0"/>
        <v>4</v>
      </c>
      <c r="R27" s="15">
        <f t="shared" si="1"/>
        <v>0.26666666666666666</v>
      </c>
    </row>
    <row r="28" spans="1:18" hidden="1">
      <c r="A28" s="28">
        <v>27</v>
      </c>
      <c r="B28" s="3">
        <v>1</v>
      </c>
      <c r="C28" s="3">
        <v>1</v>
      </c>
      <c r="F28" s="3">
        <v>1</v>
      </c>
      <c r="H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Q28" s="3">
        <f t="shared" si="0"/>
        <v>10</v>
      </c>
      <c r="R28" s="15">
        <f t="shared" si="1"/>
        <v>0.66666666666666663</v>
      </c>
    </row>
    <row r="29" spans="1:18" hidden="1">
      <c r="A29" s="28">
        <v>28</v>
      </c>
      <c r="E29" s="3">
        <v>1</v>
      </c>
      <c r="F29" s="3">
        <v>1</v>
      </c>
      <c r="J29" s="3">
        <v>1</v>
      </c>
      <c r="Q29" s="3">
        <f t="shared" si="0"/>
        <v>3</v>
      </c>
      <c r="R29" s="15">
        <f t="shared" si="1"/>
        <v>0.2</v>
      </c>
    </row>
    <row r="30" spans="1:18" hidden="1">
      <c r="A30" s="29">
        <v>29</v>
      </c>
      <c r="E30" s="3">
        <v>1</v>
      </c>
      <c r="F30" s="3">
        <v>1</v>
      </c>
      <c r="G30" s="3">
        <v>1</v>
      </c>
      <c r="Q30" s="3">
        <f t="shared" si="0"/>
        <v>3</v>
      </c>
      <c r="R30" s="15">
        <f t="shared" si="1"/>
        <v>0.2</v>
      </c>
    </row>
    <row r="31" spans="1:18" hidden="1">
      <c r="A31" s="28">
        <v>30</v>
      </c>
      <c r="C31" s="3">
        <v>1</v>
      </c>
      <c r="D31" s="7">
        <v>1</v>
      </c>
      <c r="F31" s="3">
        <v>1</v>
      </c>
      <c r="H31" s="3">
        <v>1</v>
      </c>
      <c r="J31" s="3">
        <v>1</v>
      </c>
      <c r="K31" s="3">
        <v>1</v>
      </c>
      <c r="M31" s="3">
        <v>1</v>
      </c>
      <c r="N31" s="3">
        <v>1</v>
      </c>
      <c r="Q31" s="3">
        <f t="shared" si="0"/>
        <v>8</v>
      </c>
      <c r="R31" s="15">
        <f t="shared" si="1"/>
        <v>0.53333333333333333</v>
      </c>
    </row>
    <row r="32" spans="1:18" hidden="1">
      <c r="A32" s="28">
        <v>31</v>
      </c>
      <c r="C32" s="3">
        <v>1</v>
      </c>
      <c r="L32" s="3">
        <v>1</v>
      </c>
      <c r="M32" s="3">
        <v>1</v>
      </c>
      <c r="N32" s="3">
        <v>1</v>
      </c>
      <c r="Q32" s="3">
        <f t="shared" si="0"/>
        <v>4</v>
      </c>
      <c r="R32" s="15">
        <f t="shared" si="1"/>
        <v>0.26666666666666666</v>
      </c>
    </row>
    <row r="33" spans="1:18" hidden="1">
      <c r="A33" s="29">
        <v>32</v>
      </c>
      <c r="D33" s="7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Q33" s="3">
        <f t="shared" si="0"/>
        <v>8</v>
      </c>
      <c r="R33" s="15">
        <f t="shared" si="1"/>
        <v>0.53333333333333333</v>
      </c>
    </row>
    <row r="34" spans="1:18" hidden="1">
      <c r="A34" s="28">
        <v>33</v>
      </c>
      <c r="Q34" s="3">
        <f t="shared" si="0"/>
        <v>0</v>
      </c>
      <c r="R34" s="15">
        <f t="shared" si="1"/>
        <v>0</v>
      </c>
    </row>
    <row r="35" spans="1:18" hidden="1">
      <c r="A35" s="28">
        <v>34</v>
      </c>
      <c r="Q35" s="3">
        <f t="shared" si="0"/>
        <v>0</v>
      </c>
      <c r="R35" s="15">
        <f t="shared" si="1"/>
        <v>0</v>
      </c>
    </row>
    <row r="36" spans="1:18">
      <c r="A36" s="31" t="s">
        <v>95</v>
      </c>
      <c r="B36" s="32">
        <f t="shared" ref="B36:P36" si="2">SUM(B2:B35)</f>
        <v>17</v>
      </c>
      <c r="C36" s="32">
        <f t="shared" si="2"/>
        <v>16</v>
      </c>
      <c r="D36" s="33">
        <f t="shared" si="2"/>
        <v>13</v>
      </c>
      <c r="E36" s="32">
        <f t="shared" si="2"/>
        <v>19</v>
      </c>
      <c r="F36" s="32">
        <f t="shared" si="2"/>
        <v>22</v>
      </c>
      <c r="G36" s="32">
        <f t="shared" si="2"/>
        <v>8</v>
      </c>
      <c r="H36" s="32">
        <f t="shared" si="2"/>
        <v>20</v>
      </c>
      <c r="I36" s="32">
        <f t="shared" si="2"/>
        <v>15</v>
      </c>
      <c r="J36" s="32">
        <f t="shared" si="2"/>
        <v>22</v>
      </c>
      <c r="K36" s="32">
        <f t="shared" si="2"/>
        <v>20</v>
      </c>
      <c r="L36" s="32">
        <f t="shared" si="2"/>
        <v>14</v>
      </c>
      <c r="M36" s="32">
        <f t="shared" si="2"/>
        <v>20</v>
      </c>
      <c r="N36" s="32">
        <f t="shared" si="2"/>
        <v>20</v>
      </c>
      <c r="O36" s="32">
        <f t="shared" si="2"/>
        <v>9</v>
      </c>
      <c r="P36" s="32">
        <f t="shared" si="2"/>
        <v>17</v>
      </c>
      <c r="Q36" s="32"/>
      <c r="R36" s="15"/>
    </row>
    <row r="37" spans="1:18">
      <c r="L37" s="3" t="s">
        <v>44</v>
      </c>
      <c r="M37" s="3" t="s">
        <v>45</v>
      </c>
      <c r="N37" s="3" t="s">
        <v>26</v>
      </c>
      <c r="O37" s="3" t="s">
        <v>48</v>
      </c>
      <c r="Q37" s="3">
        <f t="shared" si="0"/>
        <v>0</v>
      </c>
      <c r="R37" s="15"/>
    </row>
    <row r="39" spans="1:18">
      <c r="P39" s="3" t="s">
        <v>54</v>
      </c>
      <c r="Q39" s="3">
        <f>+MAX(Q2:Q35)</f>
        <v>14</v>
      </c>
    </row>
    <row r="41" spans="1:18">
      <c r="B41" s="24" t="s">
        <v>93</v>
      </c>
    </row>
    <row r="43" spans="1:18">
      <c r="B43" s="17" t="s">
        <v>39</v>
      </c>
    </row>
    <row r="44" spans="1:18">
      <c r="B44" s="17" t="s">
        <v>56</v>
      </c>
    </row>
    <row r="45" spans="1:18" ht="19">
      <c r="B45" s="17" t="s">
        <v>24</v>
      </c>
      <c r="M45" s="5" t="s">
        <v>96</v>
      </c>
    </row>
    <row r="46" spans="1:18" ht="19">
      <c r="B46" s="17" t="s">
        <v>25</v>
      </c>
      <c r="M46" s="5" t="s">
        <v>97</v>
      </c>
    </row>
    <row r="47" spans="1:18" ht="19">
      <c r="B47" s="17" t="s">
        <v>36</v>
      </c>
      <c r="M47" s="5" t="s">
        <v>98</v>
      </c>
    </row>
    <row r="48" spans="1:18" ht="19">
      <c r="B48" s="17" t="s">
        <v>55</v>
      </c>
      <c r="M48" s="5" t="s">
        <v>99</v>
      </c>
    </row>
    <row r="49" spans="2:13" ht="19">
      <c r="B49" s="17" t="s">
        <v>40</v>
      </c>
      <c r="M49" s="5" t="s">
        <v>100</v>
      </c>
    </row>
    <row r="50" spans="2:13" ht="19">
      <c r="B50" s="17" t="s">
        <v>41</v>
      </c>
      <c r="M50" s="5" t="s">
        <v>101</v>
      </c>
    </row>
    <row r="51" spans="2:13" ht="19">
      <c r="B51" s="17" t="s">
        <v>42</v>
      </c>
      <c r="M51" s="5" t="s">
        <v>102</v>
      </c>
    </row>
    <row r="52" spans="2:13" ht="19">
      <c r="B52" s="17" t="s">
        <v>43</v>
      </c>
      <c r="M52" s="5" t="s">
        <v>103</v>
      </c>
    </row>
    <row r="53" spans="2:13" ht="19">
      <c r="B53" s="17" t="s">
        <v>28</v>
      </c>
      <c r="M53" s="5" t="s">
        <v>104</v>
      </c>
    </row>
    <row r="54" spans="2:13" ht="19">
      <c r="B54" s="17" t="s">
        <v>46</v>
      </c>
      <c r="M54" s="5" t="s">
        <v>105</v>
      </c>
    </row>
    <row r="55" spans="2:13" ht="19">
      <c r="B55" s="17" t="s">
        <v>47</v>
      </c>
      <c r="M55" s="5" t="s">
        <v>106</v>
      </c>
    </row>
    <row r="56" spans="2:13" ht="19">
      <c r="B56" s="17" t="s">
        <v>32</v>
      </c>
      <c r="M56" s="5" t="s">
        <v>107</v>
      </c>
    </row>
    <row r="57" spans="2:13">
      <c r="B57" s="17" t="s">
        <v>53</v>
      </c>
    </row>
  </sheetData>
  <autoFilter ref="A1:R37" xr:uid="{00000000-0009-0000-0000-000002000000}">
    <filterColumn colId="17">
      <filters blank="1">
        <filter val="0.800"/>
        <filter val="0.867"/>
        <filter val="0.933"/>
      </filters>
    </filterColumn>
  </autoFilter>
  <conditionalFormatting sqref="B2:P35">
    <cfRule type="colorScale" priority="2">
      <colorScale>
        <cfvo type="min"/>
        <cfvo type="max"/>
        <color theme="8"/>
        <color rgb="FFFFEF9C"/>
      </colorScale>
    </cfRule>
  </conditionalFormatting>
  <conditionalFormatting sqref="R2:R3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N44"/>
  <sheetViews>
    <sheetView showGridLines="0" zoomScale="81" workbookViewId="0">
      <selection activeCell="AA31" sqref="AA31"/>
    </sheetView>
  </sheetViews>
  <sheetFormatPr baseColWidth="10" defaultRowHeight="15"/>
  <sheetData>
    <row r="4" spans="3:14" ht="23">
      <c r="C4" s="6" t="s">
        <v>89</v>
      </c>
      <c r="J4" s="6" t="s">
        <v>90</v>
      </c>
    </row>
    <row r="5" spans="3:14" ht="23">
      <c r="C5" s="6" t="s">
        <v>91</v>
      </c>
      <c r="G5" s="18">
        <v>15</v>
      </c>
      <c r="J5" s="6" t="s">
        <v>91</v>
      </c>
      <c r="N5" s="19">
        <v>15</v>
      </c>
    </row>
    <row r="6" spans="3:14" ht="19">
      <c r="C6" s="5" t="s">
        <v>58</v>
      </c>
      <c r="J6" s="5" t="s">
        <v>58</v>
      </c>
    </row>
    <row r="7" spans="3:14" ht="19">
      <c r="C7" s="5" t="s">
        <v>59</v>
      </c>
      <c r="J7" s="5" t="s">
        <v>75</v>
      </c>
    </row>
    <row r="8" spans="3:14" ht="19">
      <c r="C8" s="5" t="s">
        <v>60</v>
      </c>
      <c r="J8" s="5" t="s">
        <v>60</v>
      </c>
    </row>
    <row r="9" spans="3:14" ht="19">
      <c r="C9" s="5" t="s">
        <v>61</v>
      </c>
      <c r="J9" s="5" t="s">
        <v>76</v>
      </c>
    </row>
    <row r="10" spans="3:14" ht="19">
      <c r="C10" s="5" t="s">
        <v>57</v>
      </c>
      <c r="J10" s="5" t="s">
        <v>57</v>
      </c>
      <c r="N10" s="19">
        <v>16</v>
      </c>
    </row>
    <row r="11" spans="3:14" ht="19">
      <c r="C11" s="5" t="s">
        <v>58</v>
      </c>
      <c r="G11" s="19">
        <v>16</v>
      </c>
      <c r="J11" s="5" t="s">
        <v>58</v>
      </c>
    </row>
    <row r="12" spans="3:14" ht="19">
      <c r="C12" s="5" t="s">
        <v>62</v>
      </c>
      <c r="J12" s="5" t="s">
        <v>77</v>
      </c>
    </row>
    <row r="13" spans="3:14" ht="19">
      <c r="C13" s="5" t="s">
        <v>60</v>
      </c>
      <c r="J13" s="5" t="s">
        <v>60</v>
      </c>
    </row>
    <row r="14" spans="3:14" ht="19">
      <c r="C14" s="5" t="s">
        <v>63</v>
      </c>
      <c r="J14" s="5" t="s">
        <v>78</v>
      </c>
    </row>
    <row r="15" spans="3:14" ht="19">
      <c r="C15" s="5" t="s">
        <v>57</v>
      </c>
      <c r="G15" s="19">
        <v>17</v>
      </c>
      <c r="J15" s="5" t="s">
        <v>57</v>
      </c>
      <c r="N15" s="19">
        <v>17</v>
      </c>
    </row>
    <row r="16" spans="3:14" ht="19">
      <c r="C16" s="5" t="s">
        <v>58</v>
      </c>
      <c r="J16" s="5" t="s">
        <v>58</v>
      </c>
    </row>
    <row r="17" spans="3:14" ht="19">
      <c r="C17" s="5" t="s">
        <v>64</v>
      </c>
      <c r="J17" s="5" t="s">
        <v>79</v>
      </c>
    </row>
    <row r="18" spans="3:14" ht="19">
      <c r="C18" s="5" t="s">
        <v>60</v>
      </c>
      <c r="J18" s="5" t="s">
        <v>60</v>
      </c>
    </row>
    <row r="19" spans="3:14" ht="19">
      <c r="C19" s="5" t="s">
        <v>65</v>
      </c>
      <c r="J19" s="5" t="s">
        <v>80</v>
      </c>
    </row>
    <row r="20" spans="3:14" ht="19">
      <c r="C20" s="5" t="s">
        <v>57</v>
      </c>
      <c r="G20" s="19">
        <v>18</v>
      </c>
      <c r="J20" s="5" t="s">
        <v>57</v>
      </c>
      <c r="N20" s="19">
        <v>18</v>
      </c>
    </row>
    <row r="21" spans="3:14" ht="19">
      <c r="C21" s="5" t="s">
        <v>58</v>
      </c>
      <c r="J21" s="5" t="s">
        <v>58</v>
      </c>
    </row>
    <row r="22" spans="3:14" ht="19">
      <c r="C22" s="5" t="s">
        <v>66</v>
      </c>
      <c r="J22" s="5" t="s">
        <v>81</v>
      </c>
    </row>
    <row r="23" spans="3:14" ht="19">
      <c r="C23" s="5" t="s">
        <v>60</v>
      </c>
      <c r="J23" s="5" t="s">
        <v>60</v>
      </c>
    </row>
    <row r="24" spans="3:14" ht="19">
      <c r="C24" s="5" t="s">
        <v>67</v>
      </c>
      <c r="J24" s="5" t="s">
        <v>82</v>
      </c>
    </row>
    <row r="25" spans="3:14" ht="19">
      <c r="C25" s="5" t="s">
        <v>57</v>
      </c>
      <c r="J25" s="5" t="s">
        <v>57</v>
      </c>
      <c r="N25" s="19">
        <v>19</v>
      </c>
    </row>
    <row r="26" spans="3:14" ht="19">
      <c r="C26" s="5" t="s">
        <v>58</v>
      </c>
      <c r="G26" s="19">
        <v>19</v>
      </c>
      <c r="J26" s="5" t="s">
        <v>58</v>
      </c>
    </row>
    <row r="27" spans="3:14" ht="19">
      <c r="C27" s="5" t="s">
        <v>68</v>
      </c>
      <c r="J27" s="5" t="s">
        <v>83</v>
      </c>
    </row>
    <row r="28" spans="3:14" ht="19">
      <c r="C28" s="5" t="s">
        <v>60</v>
      </c>
      <c r="J28" s="5" t="s">
        <v>60</v>
      </c>
    </row>
    <row r="29" spans="3:14" ht="19">
      <c r="C29" s="5" t="s">
        <v>69</v>
      </c>
      <c r="J29" s="5" t="s">
        <v>84</v>
      </c>
    </row>
    <row r="30" spans="3:14" ht="19">
      <c r="C30" s="5" t="s">
        <v>57</v>
      </c>
      <c r="G30" s="19">
        <v>20</v>
      </c>
      <c r="J30" s="5" t="s">
        <v>57</v>
      </c>
      <c r="N30" s="19">
        <v>20</v>
      </c>
    </row>
    <row r="31" spans="3:14" ht="19">
      <c r="C31" s="5" t="s">
        <v>58</v>
      </c>
      <c r="J31" s="5" t="s">
        <v>58</v>
      </c>
    </row>
    <row r="32" spans="3:14" ht="19">
      <c r="C32" s="5" t="s">
        <v>70</v>
      </c>
      <c r="J32" s="5" t="s">
        <v>85</v>
      </c>
    </row>
    <row r="33" spans="3:14" ht="19">
      <c r="C33" s="5" t="s">
        <v>60</v>
      </c>
      <c r="J33" s="5" t="s">
        <v>60</v>
      </c>
    </row>
    <row r="34" spans="3:14" ht="19">
      <c r="C34" s="5" t="s">
        <v>71</v>
      </c>
      <c r="J34" s="5" t="s">
        <v>76</v>
      </c>
    </row>
    <row r="35" spans="3:14" ht="19">
      <c r="C35" s="5" t="s">
        <v>57</v>
      </c>
      <c r="G35" s="19">
        <v>21</v>
      </c>
      <c r="J35" s="5" t="s">
        <v>57</v>
      </c>
      <c r="N35" s="19">
        <v>21</v>
      </c>
    </row>
    <row r="36" spans="3:14" ht="19">
      <c r="C36" s="5" t="s">
        <v>58</v>
      </c>
      <c r="J36" s="5" t="s">
        <v>58</v>
      </c>
    </row>
    <row r="37" spans="3:14" ht="19">
      <c r="C37" s="5" t="s">
        <v>72</v>
      </c>
      <c r="J37" s="5" t="s">
        <v>86</v>
      </c>
    </row>
    <row r="38" spans="3:14" ht="19">
      <c r="C38" s="5" t="s">
        <v>60</v>
      </c>
      <c r="J38" s="5" t="s">
        <v>60</v>
      </c>
    </row>
    <row r="39" spans="3:14" ht="19">
      <c r="C39" s="5" t="s">
        <v>73</v>
      </c>
      <c r="J39" s="5" t="s">
        <v>61</v>
      </c>
    </row>
    <row r="40" spans="3:14" ht="19">
      <c r="C40" s="5" t="s">
        <v>57</v>
      </c>
      <c r="J40" s="5" t="s">
        <v>57</v>
      </c>
      <c r="N40" s="19">
        <v>22</v>
      </c>
    </row>
    <row r="41" spans="3:14" ht="19">
      <c r="C41" s="5" t="s">
        <v>58</v>
      </c>
      <c r="G41" s="19">
        <v>22</v>
      </c>
      <c r="J41" s="5" t="s">
        <v>58</v>
      </c>
    </row>
    <row r="42" spans="3:14" ht="19">
      <c r="C42" s="5" t="s">
        <v>74</v>
      </c>
      <c r="J42" s="5" t="s">
        <v>87</v>
      </c>
    </row>
    <row r="43" spans="3:14" ht="19">
      <c r="C43" s="5" t="s">
        <v>60</v>
      </c>
      <c r="J43" s="5" t="s">
        <v>60</v>
      </c>
    </row>
    <row r="44" spans="3:14" ht="19">
      <c r="C44" s="5" t="s">
        <v>61</v>
      </c>
      <c r="J44" s="5" t="s">
        <v>88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36"/>
  <sheetViews>
    <sheetView showGridLines="0" workbookViewId="0">
      <selection activeCell="I29" sqref="I29"/>
    </sheetView>
  </sheetViews>
  <sheetFormatPr baseColWidth="10" defaultRowHeight="15"/>
  <cols>
    <col min="3" max="4" width="10.83203125" style="3"/>
    <col min="5" max="5" width="11.1640625" style="3" bestFit="1" customWidth="1"/>
  </cols>
  <sheetData>
    <row r="2" spans="2:6" ht="16">
      <c r="B2" s="12" t="s">
        <v>49</v>
      </c>
      <c r="C2" s="20" t="s">
        <v>50</v>
      </c>
      <c r="D2" s="20" t="s">
        <v>51</v>
      </c>
      <c r="E2" s="20" t="s">
        <v>92</v>
      </c>
    </row>
    <row r="3" spans="2:6" ht="16">
      <c r="B3" s="12">
        <v>15</v>
      </c>
      <c r="C3" s="21">
        <v>15</v>
      </c>
      <c r="D3" s="22">
        <v>0.59550000000000003</v>
      </c>
      <c r="F3">
        <f>C3+1</f>
        <v>16</v>
      </c>
    </row>
    <row r="4" spans="2:6" ht="16">
      <c r="B4" s="12">
        <v>16</v>
      </c>
      <c r="C4" s="21">
        <v>16</v>
      </c>
      <c r="D4" s="22">
        <v>0.2485</v>
      </c>
      <c r="E4" s="23">
        <f>D4/D3-1</f>
        <v>-0.58270361041141894</v>
      </c>
      <c r="F4">
        <f t="shared" ref="F4:F36" si="0">C4+1</f>
        <v>17</v>
      </c>
    </row>
    <row r="5" spans="2:6" ht="16">
      <c r="B5" s="12">
        <v>24</v>
      </c>
      <c r="C5" s="21">
        <v>24</v>
      </c>
      <c r="D5" s="22">
        <v>0.19400000000000001</v>
      </c>
      <c r="E5" s="23">
        <f t="shared" ref="E5:E36" si="1">D5/D4-1</f>
        <v>-0.21931589537223339</v>
      </c>
      <c r="F5">
        <f t="shared" si="0"/>
        <v>25</v>
      </c>
    </row>
    <row r="6" spans="2:6" ht="16">
      <c r="B6" s="12">
        <v>9</v>
      </c>
      <c r="C6" s="21">
        <v>9</v>
      </c>
      <c r="D6" s="22">
        <v>0.1895</v>
      </c>
      <c r="E6" s="23">
        <f t="shared" si="1"/>
        <v>-2.3195876288659822E-2</v>
      </c>
      <c r="F6">
        <f t="shared" si="0"/>
        <v>10</v>
      </c>
    </row>
    <row r="7" spans="2:6" ht="16">
      <c r="B7" s="12">
        <v>10</v>
      </c>
      <c r="C7" s="21">
        <v>10</v>
      </c>
      <c r="D7" s="22">
        <v>0.186</v>
      </c>
      <c r="E7" s="23">
        <f t="shared" si="1"/>
        <v>-1.8469656992084471E-2</v>
      </c>
      <c r="F7">
        <f t="shared" si="0"/>
        <v>11</v>
      </c>
    </row>
    <row r="8" spans="2:6" ht="16">
      <c r="B8" s="12">
        <v>25</v>
      </c>
      <c r="C8" s="21">
        <v>25</v>
      </c>
      <c r="D8" s="22">
        <v>0.1055</v>
      </c>
      <c r="E8" s="23">
        <f t="shared" si="1"/>
        <v>-0.43279569892473124</v>
      </c>
      <c r="F8">
        <f t="shared" si="0"/>
        <v>26</v>
      </c>
    </row>
    <row r="9" spans="2:6" ht="16">
      <c r="B9" s="12">
        <v>19</v>
      </c>
      <c r="C9" s="21">
        <v>19</v>
      </c>
      <c r="D9" s="22">
        <v>0.10199999999999999</v>
      </c>
      <c r="E9" s="23">
        <f t="shared" si="1"/>
        <v>-3.3175355450236976E-2</v>
      </c>
      <c r="F9">
        <f t="shared" si="0"/>
        <v>20</v>
      </c>
    </row>
    <row r="10" spans="2:6" ht="16">
      <c r="B10" s="12">
        <v>6</v>
      </c>
      <c r="C10" s="21">
        <v>6</v>
      </c>
      <c r="D10" s="22">
        <v>8.5000000000000006E-2</v>
      </c>
      <c r="E10" s="23">
        <f t="shared" si="1"/>
        <v>-0.16666666666666652</v>
      </c>
      <c r="F10">
        <f t="shared" si="0"/>
        <v>7</v>
      </c>
    </row>
    <row r="11" spans="2:6" ht="16">
      <c r="B11" s="12">
        <v>0</v>
      </c>
      <c r="C11" s="21">
        <v>0</v>
      </c>
      <c r="D11" s="22">
        <v>8.4000000000000005E-2</v>
      </c>
      <c r="E11" s="23">
        <f t="shared" si="1"/>
        <v>-1.1764705882352899E-2</v>
      </c>
      <c r="F11">
        <f t="shared" si="0"/>
        <v>1</v>
      </c>
    </row>
    <row r="12" spans="2:6" ht="16">
      <c r="B12" s="12">
        <v>1</v>
      </c>
      <c r="C12" s="21">
        <v>1</v>
      </c>
      <c r="D12" s="22">
        <v>8.3500000000000005E-2</v>
      </c>
      <c r="E12" s="23">
        <f t="shared" si="1"/>
        <v>-5.9523809523809312E-3</v>
      </c>
      <c r="F12">
        <f t="shared" si="0"/>
        <v>2</v>
      </c>
    </row>
    <row r="13" spans="2:6" ht="16">
      <c r="B13" s="12">
        <v>11</v>
      </c>
      <c r="C13" s="21">
        <v>11</v>
      </c>
      <c r="D13" s="22">
        <v>7.6499999999999999E-2</v>
      </c>
      <c r="E13" s="23">
        <f t="shared" si="1"/>
        <v>-8.3832335329341423E-2</v>
      </c>
      <c r="F13">
        <f t="shared" si="0"/>
        <v>12</v>
      </c>
    </row>
    <row r="14" spans="2:6" ht="16">
      <c r="B14" s="12">
        <v>7</v>
      </c>
      <c r="C14" s="21">
        <v>7</v>
      </c>
      <c r="D14" s="22">
        <v>7.4499999999999997E-2</v>
      </c>
      <c r="E14" s="23">
        <f t="shared" si="1"/>
        <v>-2.6143790849673221E-2</v>
      </c>
      <c r="F14">
        <f t="shared" si="0"/>
        <v>8</v>
      </c>
    </row>
    <row r="15" spans="2:6" ht="16">
      <c r="B15" s="12">
        <v>12</v>
      </c>
      <c r="C15" s="21">
        <v>12</v>
      </c>
      <c r="D15" s="22">
        <v>0.06</v>
      </c>
      <c r="E15" s="23">
        <f t="shared" si="1"/>
        <v>-0.19463087248322142</v>
      </c>
      <c r="F15">
        <f t="shared" si="0"/>
        <v>13</v>
      </c>
    </row>
    <row r="16" spans="2:6" ht="16">
      <c r="B16" s="12">
        <v>22</v>
      </c>
      <c r="C16" s="21">
        <v>22</v>
      </c>
      <c r="D16" s="22">
        <v>5.2999999999999999E-2</v>
      </c>
      <c r="E16" s="23">
        <f t="shared" si="1"/>
        <v>-0.1166666666666667</v>
      </c>
      <c r="F16">
        <f t="shared" si="0"/>
        <v>23</v>
      </c>
    </row>
    <row r="17" spans="2:6" ht="16">
      <c r="B17" s="12">
        <v>20</v>
      </c>
      <c r="C17" s="21">
        <v>20</v>
      </c>
      <c r="D17" s="22">
        <v>5.1999999999999998E-2</v>
      </c>
      <c r="E17" s="23">
        <f t="shared" si="1"/>
        <v>-1.8867924528301883E-2</v>
      </c>
      <c r="F17">
        <f t="shared" si="0"/>
        <v>21</v>
      </c>
    </row>
    <row r="18" spans="2:6" ht="16">
      <c r="B18" s="12">
        <v>4</v>
      </c>
      <c r="C18" s="22">
        <v>4</v>
      </c>
      <c r="D18" s="22">
        <v>4.9000000000000002E-2</v>
      </c>
      <c r="E18" s="23">
        <f t="shared" si="1"/>
        <v>-5.7692307692307598E-2</v>
      </c>
      <c r="F18">
        <f t="shared" si="0"/>
        <v>5</v>
      </c>
    </row>
    <row r="19" spans="2:6" ht="16">
      <c r="B19" s="12">
        <v>3</v>
      </c>
      <c r="C19" s="22">
        <v>3</v>
      </c>
      <c r="D19" s="22">
        <v>4.8500000000000001E-2</v>
      </c>
      <c r="E19" s="23">
        <f t="shared" si="1"/>
        <v>-1.0204081632653073E-2</v>
      </c>
      <c r="F19">
        <f t="shared" si="0"/>
        <v>4</v>
      </c>
    </row>
    <row r="20" spans="2:6" ht="16">
      <c r="B20" s="12">
        <v>14</v>
      </c>
      <c r="C20" s="22">
        <v>14</v>
      </c>
      <c r="D20" s="22">
        <v>4.5499999999999999E-2</v>
      </c>
      <c r="E20" s="23">
        <f t="shared" si="1"/>
        <v>-6.1855670103092786E-2</v>
      </c>
      <c r="F20">
        <f t="shared" si="0"/>
        <v>15</v>
      </c>
    </row>
    <row r="21" spans="2:6" ht="16">
      <c r="B21" s="12">
        <v>2</v>
      </c>
      <c r="C21" s="22">
        <v>2</v>
      </c>
      <c r="D21" s="22">
        <v>4.1500000000000002E-2</v>
      </c>
      <c r="E21" s="23">
        <f t="shared" si="1"/>
        <v>-8.7912087912087822E-2</v>
      </c>
      <c r="F21">
        <f t="shared" si="0"/>
        <v>3</v>
      </c>
    </row>
    <row r="22" spans="2:6" ht="16">
      <c r="B22" s="12">
        <v>8</v>
      </c>
      <c r="C22" s="22">
        <v>8</v>
      </c>
      <c r="D22" s="22">
        <v>3.5499999999999997E-2</v>
      </c>
      <c r="E22" s="23">
        <f t="shared" si="1"/>
        <v>-0.14457831325301218</v>
      </c>
      <c r="F22">
        <f t="shared" si="0"/>
        <v>9</v>
      </c>
    </row>
    <row r="23" spans="2:6" ht="16">
      <c r="B23" s="12">
        <v>5</v>
      </c>
      <c r="C23" s="22">
        <v>5</v>
      </c>
      <c r="D23" s="22">
        <v>3.2500000000000001E-2</v>
      </c>
      <c r="E23" s="23">
        <f t="shared" si="1"/>
        <v>-8.4507042253521014E-2</v>
      </c>
      <c r="F23">
        <f t="shared" si="0"/>
        <v>6</v>
      </c>
    </row>
    <row r="24" spans="2:6" ht="16">
      <c r="B24" s="12">
        <v>23</v>
      </c>
      <c r="C24" s="22">
        <v>23</v>
      </c>
      <c r="D24" s="22">
        <v>3.15E-2</v>
      </c>
      <c r="E24" s="23">
        <f t="shared" si="1"/>
        <v>-3.0769230769230771E-2</v>
      </c>
      <c r="F24">
        <f t="shared" si="0"/>
        <v>24</v>
      </c>
    </row>
    <row r="25" spans="2:6" ht="16">
      <c r="B25" s="12">
        <v>13</v>
      </c>
      <c r="C25" s="22">
        <v>13</v>
      </c>
      <c r="D25" s="22">
        <v>3.15E-2</v>
      </c>
      <c r="E25" s="23">
        <f t="shared" si="1"/>
        <v>0</v>
      </c>
      <c r="F25">
        <f t="shared" si="0"/>
        <v>14</v>
      </c>
    </row>
    <row r="26" spans="2:6" ht="16">
      <c r="B26" s="12">
        <v>28</v>
      </c>
      <c r="C26" s="22">
        <v>28</v>
      </c>
      <c r="D26" s="22">
        <v>2.35E-2</v>
      </c>
      <c r="E26" s="23">
        <f t="shared" si="1"/>
        <v>-0.25396825396825395</v>
      </c>
      <c r="F26">
        <f t="shared" si="0"/>
        <v>29</v>
      </c>
    </row>
    <row r="27" spans="2:6" ht="16">
      <c r="B27" s="12">
        <v>21</v>
      </c>
      <c r="C27" s="22">
        <v>21</v>
      </c>
      <c r="D27" s="22">
        <v>2.1499999999999998E-2</v>
      </c>
      <c r="E27" s="23">
        <f t="shared" si="1"/>
        <v>-8.5106382978723527E-2</v>
      </c>
      <c r="F27">
        <f t="shared" si="0"/>
        <v>22</v>
      </c>
    </row>
    <row r="28" spans="2:6" ht="16">
      <c r="B28" s="12">
        <v>31</v>
      </c>
      <c r="C28" s="22">
        <v>31</v>
      </c>
      <c r="D28" s="22">
        <v>0.02</v>
      </c>
      <c r="E28" s="23">
        <f t="shared" si="1"/>
        <v>-6.9767441860465018E-2</v>
      </c>
      <c r="F28">
        <f t="shared" si="0"/>
        <v>32</v>
      </c>
    </row>
    <row r="29" spans="2:6" ht="16">
      <c r="B29" s="12">
        <v>26</v>
      </c>
      <c r="C29" s="22">
        <v>26</v>
      </c>
      <c r="D29" s="22">
        <v>1.7999999999999999E-2</v>
      </c>
      <c r="E29" s="23">
        <f t="shared" si="1"/>
        <v>-0.10000000000000009</v>
      </c>
      <c r="F29">
        <f t="shared" si="0"/>
        <v>27</v>
      </c>
    </row>
    <row r="30" spans="2:6" ht="16">
      <c r="B30" s="12">
        <v>29</v>
      </c>
      <c r="C30" s="22">
        <v>29</v>
      </c>
      <c r="D30" s="22">
        <v>1.7999999999999999E-2</v>
      </c>
      <c r="E30" s="23">
        <f t="shared" si="1"/>
        <v>0</v>
      </c>
      <c r="F30">
        <f t="shared" si="0"/>
        <v>30</v>
      </c>
    </row>
    <row r="31" spans="2:6" ht="16">
      <c r="B31" s="12">
        <v>30</v>
      </c>
      <c r="C31" s="22">
        <v>30</v>
      </c>
      <c r="D31" s="22">
        <v>1.7999999999999999E-2</v>
      </c>
      <c r="E31" s="23">
        <f t="shared" si="1"/>
        <v>0</v>
      </c>
      <c r="F31">
        <f t="shared" si="0"/>
        <v>31</v>
      </c>
    </row>
    <row r="32" spans="2:6" ht="16">
      <c r="B32" s="12">
        <v>17</v>
      </c>
      <c r="C32" s="22">
        <v>17</v>
      </c>
      <c r="D32" s="22">
        <v>1.6500000000000001E-2</v>
      </c>
      <c r="E32" s="23">
        <f t="shared" si="1"/>
        <v>-8.3333333333333259E-2</v>
      </c>
      <c r="F32">
        <f t="shared" si="0"/>
        <v>18</v>
      </c>
    </row>
    <row r="33" spans="2:6" ht="16">
      <c r="B33" s="12">
        <v>27</v>
      </c>
      <c r="C33" s="22">
        <v>27</v>
      </c>
      <c r="D33" s="22">
        <v>1.4999999999999999E-2</v>
      </c>
      <c r="E33" s="23">
        <f t="shared" si="1"/>
        <v>-9.0909090909090939E-2</v>
      </c>
      <c r="F33">
        <f t="shared" si="0"/>
        <v>28</v>
      </c>
    </row>
    <row r="34" spans="2:6" ht="16">
      <c r="B34" s="12">
        <v>18</v>
      </c>
      <c r="C34" s="22">
        <v>18</v>
      </c>
      <c r="D34" s="22">
        <v>1.4E-2</v>
      </c>
      <c r="E34" s="23">
        <f t="shared" si="1"/>
        <v>-6.6666666666666652E-2</v>
      </c>
      <c r="F34">
        <f t="shared" si="0"/>
        <v>19</v>
      </c>
    </row>
    <row r="35" spans="2:6" ht="19">
      <c r="B35" s="13" t="s">
        <v>52</v>
      </c>
      <c r="E35" s="23">
        <f t="shared" si="1"/>
        <v>-1</v>
      </c>
      <c r="F35">
        <f t="shared" si="0"/>
        <v>1</v>
      </c>
    </row>
    <row r="36" spans="2:6" ht="19">
      <c r="B36" s="14">
        <v>1</v>
      </c>
      <c r="E36" s="23" t="e">
        <f t="shared" si="1"/>
        <v>#DIV/0!</v>
      </c>
      <c r="F36">
        <f t="shared" si="0"/>
        <v>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Y81"/>
  <sheetViews>
    <sheetView showGridLines="0" tabSelected="1" topLeftCell="B7" zoomScale="110" zoomScaleNormal="85" workbookViewId="0">
      <selection activeCell="M25" sqref="M25"/>
    </sheetView>
  </sheetViews>
  <sheetFormatPr baseColWidth="10" defaultRowHeight="15"/>
  <cols>
    <col min="3" max="8" width="10.83203125" style="3"/>
    <col min="11" max="11" width="6.6640625" customWidth="1"/>
    <col min="12" max="12" width="6.83203125" customWidth="1"/>
    <col min="14" max="14" width="11.6640625" bestFit="1" customWidth="1"/>
    <col min="17" max="17" width="18.33203125" bestFit="1" customWidth="1"/>
  </cols>
  <sheetData>
    <row r="3" spans="1:19" s="19" customFormat="1">
      <c r="B3" s="19" t="s">
        <v>114</v>
      </c>
      <c r="C3" s="32" t="s">
        <v>115</v>
      </c>
      <c r="D3" s="32" t="s">
        <v>120</v>
      </c>
      <c r="E3" s="32" t="s">
        <v>116</v>
      </c>
      <c r="F3" s="32" t="s">
        <v>117</v>
      </c>
      <c r="G3" s="32" t="s">
        <v>118</v>
      </c>
      <c r="H3" s="32" t="s">
        <v>119</v>
      </c>
      <c r="I3" s="19" t="s">
        <v>122</v>
      </c>
    </row>
    <row r="4" spans="1:19">
      <c r="B4" t="s">
        <v>109</v>
      </c>
      <c r="C4" s="3">
        <v>0.78</v>
      </c>
      <c r="D4" s="3">
        <v>0.63</v>
      </c>
      <c r="E4" s="3">
        <v>0.75</v>
      </c>
      <c r="F4" s="3">
        <v>0.85</v>
      </c>
      <c r="G4" s="3">
        <v>0.67</v>
      </c>
      <c r="H4" s="3">
        <v>0.75</v>
      </c>
      <c r="I4" s="23">
        <f>+AVERAGE(C4:H4)</f>
        <v>0.73833333333333329</v>
      </c>
      <c r="J4" s="23">
        <f>STDEV(C4:H4)</f>
        <v>7.859177225808478E-2</v>
      </c>
      <c r="K4" s="23"/>
      <c r="L4" s="23"/>
    </row>
    <row r="5" spans="1:19">
      <c r="A5" t="s">
        <v>1</v>
      </c>
      <c r="B5" t="s">
        <v>110</v>
      </c>
      <c r="C5" s="3">
        <v>0.73</v>
      </c>
      <c r="D5" s="3">
        <v>0.57999999999999996</v>
      </c>
      <c r="E5" s="3">
        <v>0.75</v>
      </c>
      <c r="F5" s="3">
        <v>0.8</v>
      </c>
      <c r="G5" s="3">
        <v>0.7</v>
      </c>
      <c r="H5" s="3">
        <v>0.63</v>
      </c>
      <c r="I5" s="23">
        <f t="shared" ref="I5:I8" si="0">+AVERAGE(C5:H5)</f>
        <v>0.69833333333333336</v>
      </c>
      <c r="J5" s="23">
        <f t="shared" ref="J5:J8" si="1">STDEV(C5:H5)</f>
        <v>8.0849654709630653E-2</v>
      </c>
      <c r="K5" s="23"/>
      <c r="L5" s="23"/>
    </row>
    <row r="6" spans="1:19">
      <c r="B6" t="s">
        <v>111</v>
      </c>
      <c r="C6" s="3">
        <v>0.77</v>
      </c>
      <c r="D6" s="3">
        <v>0.57999999999999996</v>
      </c>
      <c r="E6" s="3">
        <v>0.56999999999999995</v>
      </c>
      <c r="F6" s="3">
        <v>0.7</v>
      </c>
      <c r="G6" s="3">
        <v>0.7</v>
      </c>
      <c r="H6" s="3">
        <v>0.73</v>
      </c>
      <c r="I6" s="23">
        <f t="shared" si="0"/>
        <v>0.67500000000000016</v>
      </c>
      <c r="J6" s="23">
        <f t="shared" si="1"/>
        <v>8.1670067956380571E-2</v>
      </c>
      <c r="K6" s="23"/>
      <c r="L6" s="23"/>
    </row>
    <row r="7" spans="1:19">
      <c r="B7" t="s">
        <v>112</v>
      </c>
      <c r="C7" s="3">
        <v>0.77</v>
      </c>
      <c r="D7" s="3">
        <v>0.72</v>
      </c>
      <c r="E7" s="3">
        <v>0.75</v>
      </c>
      <c r="F7" s="3">
        <v>0.68</v>
      </c>
      <c r="G7" s="3">
        <v>0.73</v>
      </c>
      <c r="H7" s="3">
        <v>0.73</v>
      </c>
      <c r="I7" s="23">
        <f t="shared" si="0"/>
        <v>0.73000000000000009</v>
      </c>
      <c r="J7" s="23">
        <f t="shared" si="1"/>
        <v>3.033150177620619E-2</v>
      </c>
      <c r="K7" s="23"/>
      <c r="L7" s="23"/>
      <c r="M7" s="23"/>
      <c r="N7" s="23"/>
      <c r="O7" s="23"/>
      <c r="P7" s="23"/>
      <c r="Q7" s="23"/>
      <c r="R7" s="23"/>
    </row>
    <row r="8" spans="1:19">
      <c r="B8" t="s">
        <v>113</v>
      </c>
      <c r="C8" s="3">
        <v>0.73</v>
      </c>
      <c r="D8" s="3">
        <v>0.55000000000000004</v>
      </c>
      <c r="E8" s="3">
        <v>0.67</v>
      </c>
      <c r="F8" s="3">
        <v>0.75</v>
      </c>
      <c r="G8" s="3">
        <v>0.73</v>
      </c>
      <c r="H8" s="3">
        <v>0.75</v>
      </c>
      <c r="I8" s="23">
        <f t="shared" si="0"/>
        <v>0.69666666666666666</v>
      </c>
      <c r="J8" s="23">
        <f t="shared" si="1"/>
        <v>7.7631608682718359E-2</v>
      </c>
      <c r="K8" s="23"/>
      <c r="L8" s="23"/>
    </row>
    <row r="9" spans="1:19">
      <c r="M9" s="19" t="s">
        <v>0</v>
      </c>
    </row>
    <row r="10" spans="1:19">
      <c r="N10" s="39">
        <f>N12-N22</f>
        <v>0.60466113178088154</v>
      </c>
      <c r="Q10" s="40">
        <f>Q12-Q22</f>
        <v>0.59561311060373123</v>
      </c>
    </row>
    <row r="11" spans="1:19" s="19" customFormat="1">
      <c r="B11" s="19" t="s">
        <v>114</v>
      </c>
      <c r="C11" s="32" t="s">
        <v>115</v>
      </c>
      <c r="D11" s="32" t="s">
        <v>120</v>
      </c>
      <c r="E11" s="32" t="s">
        <v>116</v>
      </c>
      <c r="F11" s="32" t="s">
        <v>117</v>
      </c>
      <c r="G11" s="32" t="s">
        <v>118</v>
      </c>
      <c r="H11" s="32" t="s">
        <v>119</v>
      </c>
      <c r="M11" s="31" t="s">
        <v>114</v>
      </c>
      <c r="N11" s="31" t="s">
        <v>115</v>
      </c>
      <c r="O11" s="31" t="s">
        <v>120</v>
      </c>
      <c r="P11" s="31" t="s">
        <v>116</v>
      </c>
      <c r="Q11" s="31" t="s">
        <v>117</v>
      </c>
      <c r="R11" s="31" t="s">
        <v>118</v>
      </c>
      <c r="S11" s="31" t="s">
        <v>119</v>
      </c>
    </row>
    <row r="12" spans="1:19">
      <c r="B12" t="s">
        <v>109</v>
      </c>
      <c r="C12" s="3">
        <v>0.72</v>
      </c>
      <c r="D12" s="3">
        <v>0.68</v>
      </c>
      <c r="E12" s="3">
        <v>0.57999999999999996</v>
      </c>
      <c r="F12" s="3">
        <v>0.63</v>
      </c>
      <c r="G12" s="3">
        <v>0.56999999999999995</v>
      </c>
      <c r="H12" s="3">
        <v>0.65</v>
      </c>
      <c r="I12" s="23">
        <f>+AVERAGE(C12:H12)</f>
        <v>0.63833333333333331</v>
      </c>
      <c r="J12" s="23">
        <f>STDEV(C12:H12)</f>
        <v>5.7763887219149893E-2</v>
      </c>
      <c r="K12" s="23"/>
      <c r="L12" s="23"/>
      <c r="M12" s="38" t="s">
        <v>109</v>
      </c>
      <c r="N12" s="23">
        <f>AVERAGE(C4,C12,C20,C28,C36,C44,C52,C60,C68,C76)</f>
        <v>0.69499999999999995</v>
      </c>
      <c r="O12" s="23">
        <f>AVERAGE(D4,D12,D20,D28,D36,D44,D52,D60,D68,D76)</f>
        <v>0.61099999999999999</v>
      </c>
      <c r="P12" s="23">
        <f>AVERAGE(E4,E12,E20,E28,E36,E44,E52,E60,E68,E76)</f>
        <v>0.64700000000000002</v>
      </c>
      <c r="Q12" s="23">
        <f>AVERAGE(F4,F12,F20,F28,F36,F44,F52,F60,F68,F76)</f>
        <v>0.68900000000000006</v>
      </c>
      <c r="R12" s="23">
        <f>AVERAGE(G4,G12,G20,G28,G36,G44,G52,G60,G68,G76)</f>
        <v>0.626</v>
      </c>
      <c r="S12" s="23">
        <f>AVERAGE(H4,H12,H20,H28,H36,H44,H52,H60,H68,H76)</f>
        <v>0.65500000000000003</v>
      </c>
    </row>
    <row r="13" spans="1:19">
      <c r="A13" t="s">
        <v>2</v>
      </c>
      <c r="B13" t="s">
        <v>110</v>
      </c>
      <c r="C13" s="3">
        <v>0.61</v>
      </c>
      <c r="D13" s="3">
        <v>0.56000000000000005</v>
      </c>
      <c r="E13" s="3">
        <v>0.55000000000000004</v>
      </c>
      <c r="F13" s="3">
        <v>0.63</v>
      </c>
      <c r="G13" s="3">
        <v>0.55000000000000004</v>
      </c>
      <c r="H13" s="3">
        <v>0.63</v>
      </c>
      <c r="I13" s="23">
        <f t="shared" ref="I13:I16" si="2">+AVERAGE(C13:H13)</f>
        <v>0.58833333333333337</v>
      </c>
      <c r="J13" s="23">
        <f t="shared" ref="J13:J16" si="3">STDEV(C13:H13)</f>
        <v>3.9200340134578737E-2</v>
      </c>
      <c r="K13" s="23"/>
      <c r="L13" s="23"/>
      <c r="M13" s="28" t="s">
        <v>110</v>
      </c>
      <c r="N13" s="23">
        <f>AVERAGE(C5,C13,C21,C29,C37,C45,C53,C61,C69,C77)</f>
        <v>0.68899999999999995</v>
      </c>
      <c r="O13" s="23">
        <f>AVERAGE(D5,D13,D21,D29,D37,D45,D53,D61,D69,D77)</f>
        <v>0.59600000000000009</v>
      </c>
      <c r="P13" s="23">
        <f>AVERAGE(E5,E13,E21,E29,E37,E45,E53,E61,E69,E77)</f>
        <v>0.62499999999999989</v>
      </c>
      <c r="Q13" s="23">
        <f>AVERAGE(F5,F13,F21,F29,F37,F45,F53,F61,F69,F77)</f>
        <v>0.68800000000000006</v>
      </c>
      <c r="R13" s="23">
        <f>AVERAGE(G5,G13,G21,G29,G37,G45,G53,G61,G69,G77)</f>
        <v>0.62</v>
      </c>
      <c r="S13" s="23">
        <f>AVERAGE(H5,H13,H21,H29,H37,H45,H53,H61,H69,H77)</f>
        <v>0.64100000000000013</v>
      </c>
    </row>
    <row r="14" spans="1:19">
      <c r="B14" t="s">
        <v>111</v>
      </c>
      <c r="C14" s="3">
        <v>0.61</v>
      </c>
      <c r="D14" s="3">
        <v>0.53</v>
      </c>
      <c r="E14" s="3">
        <v>0.56999999999999995</v>
      </c>
      <c r="F14" s="3">
        <v>0.65</v>
      </c>
      <c r="G14" s="3">
        <v>0.55000000000000004</v>
      </c>
      <c r="H14" s="3">
        <v>0.6</v>
      </c>
      <c r="I14" s="23">
        <f t="shared" si="2"/>
        <v>0.58500000000000008</v>
      </c>
      <c r="J14" s="23">
        <f t="shared" si="3"/>
        <v>4.3703546766824308E-2</v>
      </c>
      <c r="K14" s="23"/>
      <c r="L14" s="23"/>
      <c r="M14" s="28" t="s">
        <v>111</v>
      </c>
      <c r="N14" s="23">
        <f>AVERAGE(C6,C14,C22,C30,C38,C46,C54,C62,C70,C78)</f>
        <v>0.66500000000000004</v>
      </c>
      <c r="O14" s="23">
        <f>AVERAGE(D6,D14,D22,D30,D38,D46,D54,D62,D70,D78)</f>
        <v>0.60199999999999998</v>
      </c>
      <c r="P14" s="23">
        <f>AVERAGE(E6,E14,E22,E30,E38,E46,E54,E62,E70,E78)</f>
        <v>0.65100000000000002</v>
      </c>
      <c r="Q14" s="23">
        <f>AVERAGE(F6,F14,F22,F30,F38,F46,F54,F62,F70,F78)</f>
        <v>0.64400000000000013</v>
      </c>
      <c r="R14" s="23">
        <f>AVERAGE(G6,G14,G22,G30,G38,G46,G54,G62,G70,G78)</f>
        <v>0.6100000000000001</v>
      </c>
      <c r="S14" s="23">
        <f>AVERAGE(H6,H14,H22,H30,H38,H46,H54,H62,H70,H78)</f>
        <v>0.66</v>
      </c>
    </row>
    <row r="15" spans="1:19">
      <c r="B15" t="s">
        <v>112</v>
      </c>
      <c r="C15" s="3">
        <v>0.63</v>
      </c>
      <c r="D15" s="3">
        <v>0.55000000000000004</v>
      </c>
      <c r="E15" s="3">
        <v>0.67</v>
      </c>
      <c r="F15" s="3">
        <v>0.63</v>
      </c>
      <c r="G15" s="3">
        <v>0.56000000000000005</v>
      </c>
      <c r="H15" s="3">
        <v>0.6</v>
      </c>
      <c r="I15" s="23">
        <f t="shared" si="2"/>
        <v>0.60666666666666669</v>
      </c>
      <c r="J15" s="23">
        <f t="shared" si="3"/>
        <v>4.5898438608156004E-2</v>
      </c>
      <c r="K15" s="23"/>
      <c r="L15" s="23"/>
      <c r="M15" s="28" t="s">
        <v>112</v>
      </c>
      <c r="N15" s="23">
        <f>AVERAGE(C7,C15,C23,C31,C39,C47,C55,C63,C71,C79)</f>
        <v>0.66400000000000003</v>
      </c>
      <c r="O15" s="23">
        <f>AVERAGE(D7,D15,D23,D31,D39,D47,D55,D63,D71,D79)</f>
        <v>0.6359999999999999</v>
      </c>
      <c r="P15" s="23">
        <f>AVERAGE(E7,E15,E23,E31,E39,E47,E55,E63,E71,E79)</f>
        <v>0.64399999999999991</v>
      </c>
      <c r="Q15" s="23">
        <f>AVERAGE(F7,F15,F23,F31,F39,F47,F55,F63,F71,F79)</f>
        <v>0.65000000000000013</v>
      </c>
      <c r="R15" s="23">
        <f>AVERAGE(G7,G15,G23,G31,G39,G47,G55,G63,G71,G79)</f>
        <v>0.6329999999999999</v>
      </c>
      <c r="S15" s="23">
        <f>AVERAGE(H7,H15,H23,H31,H39,H47,H55,H63,H71,H79)</f>
        <v>0.64700000000000002</v>
      </c>
    </row>
    <row r="16" spans="1:19">
      <c r="B16" t="s">
        <v>113</v>
      </c>
      <c r="C16" s="3">
        <v>0.59</v>
      </c>
      <c r="D16" s="3">
        <v>0.56999999999999995</v>
      </c>
      <c r="E16" s="3">
        <v>0.59</v>
      </c>
      <c r="F16" s="3">
        <v>0.6</v>
      </c>
      <c r="G16" s="3">
        <v>0.62</v>
      </c>
      <c r="H16" s="3">
        <v>0.63</v>
      </c>
      <c r="I16" s="23">
        <f t="shared" si="2"/>
        <v>0.6</v>
      </c>
      <c r="J16" s="23">
        <f t="shared" si="3"/>
        <v>2.1908902300206663E-2</v>
      </c>
      <c r="K16" s="23"/>
      <c r="L16" s="23"/>
      <c r="M16" s="38" t="s">
        <v>113</v>
      </c>
      <c r="N16" s="23">
        <f>AVERAGE(C8,C16,C24,C32,C40,C48,C56,C64,C72,C80)</f>
        <v>0.67500000000000004</v>
      </c>
      <c r="O16" s="23">
        <f>AVERAGE(D8,D16,D24,D32,D40,D48,D56,D64,D72,D80)</f>
        <v>0.64100000000000001</v>
      </c>
      <c r="P16" s="23">
        <f>AVERAGE(E8,E16,E24,E32,E40,E48,E56,E64,E72,E80)</f>
        <v>0.65900000000000003</v>
      </c>
      <c r="Q16" s="23">
        <f>AVERAGE(F8,F16,F24,F32,F40,F48,F56,F64,F72,F80)</f>
        <v>0.66799999999999993</v>
      </c>
      <c r="R16" s="23">
        <f>AVERAGE(G8,G16,G24,G32,G40,G48,G56,G64,G72,G80)</f>
        <v>0.65299999999999991</v>
      </c>
      <c r="S16" s="23">
        <f>AVERAGE(H8,H16,H24,H32,H40,H48,H56,H64,H72,H80)</f>
        <v>0.65500000000000003</v>
      </c>
    </row>
    <row r="17" spans="1:25">
      <c r="M17" s="3"/>
      <c r="N17" s="23">
        <f>N16-N26</f>
        <v>0.61032130696022591</v>
      </c>
      <c r="O17" s="3"/>
      <c r="P17" s="3"/>
      <c r="Q17" s="3"/>
      <c r="R17" s="3"/>
      <c r="S17" s="3"/>
    </row>
    <row r="18" spans="1:25">
      <c r="M18" s="3"/>
      <c r="N18" s="3"/>
      <c r="O18" s="3"/>
      <c r="P18" s="3"/>
      <c r="Q18" s="3"/>
      <c r="R18" s="3"/>
      <c r="S18" s="3"/>
    </row>
    <row r="19" spans="1:25" s="19" customFormat="1">
      <c r="B19" s="19" t="s">
        <v>114</v>
      </c>
      <c r="C19" s="32" t="s">
        <v>115</v>
      </c>
      <c r="D19" s="32" t="s">
        <v>120</v>
      </c>
      <c r="E19" s="32" t="s">
        <v>116</v>
      </c>
      <c r="F19" s="32" t="s">
        <v>117</v>
      </c>
      <c r="G19" s="32" t="s">
        <v>118</v>
      </c>
      <c r="H19" s="32" t="s">
        <v>119</v>
      </c>
      <c r="I19" s="19" t="s">
        <v>125</v>
      </c>
      <c r="J19" s="19" t="s">
        <v>126</v>
      </c>
      <c r="M19" s="31" t="s">
        <v>121</v>
      </c>
      <c r="N19" s="31"/>
      <c r="O19" s="31"/>
      <c r="P19" s="31"/>
      <c r="Q19" s="31"/>
      <c r="R19" s="31"/>
      <c r="S19" s="31"/>
    </row>
    <row r="20" spans="1:25">
      <c r="B20" t="s">
        <v>109</v>
      </c>
      <c r="C20" s="3">
        <v>0.67</v>
      </c>
      <c r="D20" s="3">
        <v>0.48</v>
      </c>
      <c r="E20" s="3">
        <v>0.65</v>
      </c>
      <c r="F20" s="3">
        <v>0.63</v>
      </c>
      <c r="G20" s="3">
        <v>0.63</v>
      </c>
      <c r="H20" s="3">
        <v>0.69</v>
      </c>
      <c r="I20" s="23">
        <f>+AVERAGE(C20:H20)</f>
        <v>0.62499999999999989</v>
      </c>
      <c r="J20" s="23">
        <f>STDEV(C20:H20)</f>
        <v>7.4766302570075757E-2</v>
      </c>
      <c r="K20" s="23"/>
      <c r="L20" s="23"/>
      <c r="M20" s="3"/>
      <c r="N20" s="3"/>
      <c r="O20" s="3"/>
      <c r="P20" s="3"/>
      <c r="Q20" s="3"/>
      <c r="R20" s="3"/>
      <c r="S20" s="3"/>
    </row>
    <row r="21" spans="1:25">
      <c r="A21" t="s">
        <v>3</v>
      </c>
      <c r="B21" t="s">
        <v>110</v>
      </c>
      <c r="C21" s="3">
        <v>0.61</v>
      </c>
      <c r="D21" s="3">
        <v>0.56000000000000005</v>
      </c>
      <c r="E21" s="3">
        <v>0.55000000000000004</v>
      </c>
      <c r="F21" s="3">
        <v>0.63</v>
      </c>
      <c r="G21" s="3">
        <v>0.55000000000000004</v>
      </c>
      <c r="H21" s="3">
        <v>0.63</v>
      </c>
      <c r="I21" s="23">
        <f t="shared" ref="I21:I24" si="4">+AVERAGE(C21:H21)</f>
        <v>0.58833333333333337</v>
      </c>
      <c r="J21" s="23">
        <f t="shared" ref="J21:J24" si="5">STDEV(C21:H21)</f>
        <v>3.9200340134578737E-2</v>
      </c>
      <c r="K21" s="23"/>
      <c r="L21" s="23"/>
      <c r="M21" s="31" t="s">
        <v>114</v>
      </c>
      <c r="N21" s="31" t="s">
        <v>115</v>
      </c>
      <c r="O21" s="31" t="s">
        <v>120</v>
      </c>
      <c r="P21" s="31" t="s">
        <v>116</v>
      </c>
      <c r="Q21" s="31" t="s">
        <v>117</v>
      </c>
      <c r="R21" s="31" t="s">
        <v>118</v>
      </c>
      <c r="S21" s="31" t="s">
        <v>119</v>
      </c>
    </row>
    <row r="22" spans="1:25">
      <c r="B22" s="36" t="s">
        <v>111</v>
      </c>
      <c r="C22" s="3">
        <v>0.6</v>
      </c>
      <c r="D22" s="3">
        <v>0.53</v>
      </c>
      <c r="E22" s="3">
        <v>0.7</v>
      </c>
      <c r="F22" s="3">
        <v>0.62</v>
      </c>
      <c r="G22" s="3">
        <v>0.63</v>
      </c>
      <c r="H22" s="3">
        <v>0.69</v>
      </c>
      <c r="I22" s="23">
        <f t="shared" si="4"/>
        <v>0.6283333333333333</v>
      </c>
      <c r="J22" s="23">
        <f t="shared" si="5"/>
        <v>6.2423286253341898E-2</v>
      </c>
      <c r="K22" s="23"/>
      <c r="L22" s="23"/>
      <c r="M22" s="28" t="s">
        <v>109</v>
      </c>
      <c r="N22" s="15">
        <f>STDEV(C4,C12,C20,C28,C36,C44,C52,C60,C68,C76)</f>
        <v>9.0338868219118379E-2</v>
      </c>
      <c r="O22" s="15">
        <f>STDEV(D4,D12,D20,D28,D36,D44,D52,D60,D68,D76)</f>
        <v>0.10038260141412236</v>
      </c>
      <c r="P22" s="15">
        <f>STDEV(E4,E12,E20,E28,E36,E44,E52,E60,E68,E76)</f>
        <v>0.10573026477262293</v>
      </c>
      <c r="Q22" s="15">
        <f>STDEV(F4,F12,F20,F28,F36,F44,F52,F60,F68,F76)</f>
        <v>9.338688939626888E-2</v>
      </c>
      <c r="R22" s="15">
        <f>STDEV(G4,G12,G20,G28,G36,G44,G52,G60,G68,G76)</f>
        <v>5.2957005621961345E-2</v>
      </c>
      <c r="S22" s="15">
        <f>STDEV(H4,H12,H20,H28,H36,H44,H52,H60,H68,H76)</f>
        <v>5.7975090436420296E-2</v>
      </c>
    </row>
    <row r="23" spans="1:25">
      <c r="B23" t="s">
        <v>112</v>
      </c>
      <c r="C23" s="3">
        <v>0.6</v>
      </c>
      <c r="D23" s="3">
        <v>0.62</v>
      </c>
      <c r="E23" s="3">
        <v>0.63</v>
      </c>
      <c r="F23" s="3">
        <v>0.62</v>
      </c>
      <c r="G23" s="3">
        <v>0.63</v>
      </c>
      <c r="H23" s="3">
        <v>0.66</v>
      </c>
      <c r="I23" s="23">
        <f t="shared" si="4"/>
        <v>0.62666666666666671</v>
      </c>
      <c r="J23" s="23">
        <f t="shared" si="5"/>
        <v>1.9663841605003521E-2</v>
      </c>
      <c r="K23" s="23"/>
      <c r="L23" s="23"/>
      <c r="M23" s="28" t="s">
        <v>110</v>
      </c>
      <c r="N23" s="15">
        <f>STDEV(C5,C13,C21,C29,C37,C45,C53,C61,C69,C77)</f>
        <v>6.3848779680324888E-2</v>
      </c>
      <c r="O23" s="15">
        <f>STDEV(D5,D13,D21,D29,D37,D45,D53,D61,D69,D77)</f>
        <v>8.6820376512530564E-2</v>
      </c>
      <c r="P23" s="15">
        <f>STDEV(E5,E13,E21,E29,E37,E45,E53,E61,E69,E77)</f>
        <v>7.1219535397406178E-2</v>
      </c>
      <c r="Q23" s="15">
        <f>STDEV(F5,F13,F21,F29,F37,F45,F53,F61,F69,F77)</f>
        <v>7.1925887782726267E-2</v>
      </c>
      <c r="R23" s="15">
        <f>STDEV(G5,G13,G21,G29,G37,G45,G53,G61,G69,G77)</f>
        <v>6.960204339273672E-2</v>
      </c>
      <c r="S23" s="15">
        <f>STDEV(H5,H13,H21,H29,H37,H45,H53,H61,H69,H77)</f>
        <v>7.171703656268312E-2</v>
      </c>
    </row>
    <row r="24" spans="1:25">
      <c r="B24" t="s">
        <v>113</v>
      </c>
      <c r="C24" s="3">
        <v>0.63</v>
      </c>
      <c r="D24" s="3">
        <v>0.64</v>
      </c>
      <c r="E24" s="3">
        <v>0.62</v>
      </c>
      <c r="F24" s="3">
        <v>0.62</v>
      </c>
      <c r="G24" s="3">
        <v>0.56999999999999995</v>
      </c>
      <c r="H24" s="3">
        <v>0.62</v>
      </c>
      <c r="I24" s="23">
        <f t="shared" si="4"/>
        <v>0.6166666666666667</v>
      </c>
      <c r="J24" s="23">
        <f t="shared" si="5"/>
        <v>2.4221202832779957E-2</v>
      </c>
      <c r="K24" s="23"/>
      <c r="L24" s="23"/>
      <c r="M24" s="28" t="s">
        <v>111</v>
      </c>
      <c r="N24" s="15">
        <f>STDEV(C6,C14,C22,C30,C38,C46,C54,C62,C70,C78)</f>
        <v>7.4124519859789781E-2</v>
      </c>
      <c r="O24" s="15">
        <f>STDEV(D6,D14,D22,D30,D38,D46,D54,D62,D70,D78)</f>
        <v>8.011103405759927E-2</v>
      </c>
      <c r="P24" s="15">
        <f>STDEV(E6,E14,E22,E30,E38,E46,E54,E62,E70,E78)</f>
        <v>6.7404253080449852E-2</v>
      </c>
      <c r="Q24" s="15">
        <f>STDEV(F6,F14,F22,F30,F38,F46,F54,F62,F70,F78)</f>
        <v>4.9035134795822104E-2</v>
      </c>
      <c r="R24" s="15">
        <f>STDEV(G6,G14,G22,G30,G38,G46,G54,G62,G70,G78)</f>
        <v>5.9254629448770572E-2</v>
      </c>
      <c r="S24" s="15">
        <f>STDEV(H6,H14,H22,H30,H38,H46,H54,H62,H70,H78)</f>
        <v>7.363574011458171E-2</v>
      </c>
    </row>
    <row r="25" spans="1:25">
      <c r="M25" s="28" t="s">
        <v>112</v>
      </c>
      <c r="N25" s="15">
        <f>STDEV(C7,C15,C23,C31,C39,C47,C55,C63,C71,C79)</f>
        <v>7.7056977476265553E-2</v>
      </c>
      <c r="O25" s="15">
        <f>STDEV(D7,D15,D23,D31,D39,D47,D55,D63,D71,D79)</f>
        <v>8.5270810428370966E-2</v>
      </c>
      <c r="P25" s="15">
        <f>STDEV(E7,E15,E23,E31,E39,E47,E55,E63,E71,E79)</f>
        <v>6.9474215840603815E-2</v>
      </c>
      <c r="Q25" s="15">
        <f>STDEV(F7,F15,F23,F31,F39,F47,F55,F63,F71,F79)</f>
        <v>6.5659052011974028E-2</v>
      </c>
      <c r="R25" s="15">
        <f>STDEV(G7,G15,G23,G31,G39,G47,G55,G63,G71,G79)</f>
        <v>5.3965009239526879E-2</v>
      </c>
      <c r="S25" s="15">
        <f>STDEV(H7,H15,H23,H31,H39,H47,H55,H63,H71,H79)</f>
        <v>6.7503086349193442E-2</v>
      </c>
    </row>
    <row r="26" spans="1:25">
      <c r="M26" s="28" t="s">
        <v>113</v>
      </c>
      <c r="N26" s="15">
        <f>STDEV(C8,C16,C24,C32,C40,C48,C56,C64,C72,C80)</f>
        <v>6.4678693039774166E-2</v>
      </c>
      <c r="O26" s="15">
        <f>STDEV(D8,D16,D24,D32,D40,D48,D56,D64,D72,D80)</f>
        <v>0.12041133206176605</v>
      </c>
      <c r="P26" s="15">
        <f>STDEV(E8,E16,E24,E32,E40,E48,E56,E64,E72,E80)</f>
        <v>7.9505415608692509E-2</v>
      </c>
      <c r="Q26" s="15">
        <f>STDEV(F8,F16,F24,F32,F40,F48,F56,F64,F72,F80)</f>
        <v>8.1758451822697933E-2</v>
      </c>
      <c r="R26" s="15">
        <f>STDEV(G8,G16,G24,G32,G40,G48,G56,G64,G72,G80)</f>
        <v>4.8085571871635487E-2</v>
      </c>
      <c r="S26" s="15">
        <f>STDEV(H8,H16,H24,H32,H40,H48,H56,H64,H72,H80)</f>
        <v>8.8223201785774308E-2</v>
      </c>
    </row>
    <row r="27" spans="1:25" s="19" customFormat="1">
      <c r="B27" s="19" t="s">
        <v>114</v>
      </c>
      <c r="C27" s="32" t="s">
        <v>115</v>
      </c>
      <c r="D27" s="32" t="s">
        <v>120</v>
      </c>
      <c r="E27" s="32" t="s">
        <v>116</v>
      </c>
      <c r="F27" s="32" t="s">
        <v>117</v>
      </c>
      <c r="G27" s="32" t="s">
        <v>118</v>
      </c>
      <c r="H27" s="32" t="s">
        <v>119</v>
      </c>
      <c r="M27" s="31"/>
      <c r="N27" s="31"/>
      <c r="O27" s="31"/>
      <c r="P27" s="31"/>
      <c r="Q27" s="31"/>
      <c r="R27" s="31"/>
      <c r="S27" s="31"/>
    </row>
    <row r="28" spans="1:25">
      <c r="B28" s="36" t="s">
        <v>109</v>
      </c>
      <c r="C28" s="3">
        <v>0.8</v>
      </c>
      <c r="D28" s="3">
        <v>0.46</v>
      </c>
      <c r="E28" s="3">
        <v>0.67</v>
      </c>
      <c r="F28" s="3">
        <v>0.74</v>
      </c>
      <c r="G28" s="3">
        <v>0.63</v>
      </c>
      <c r="H28" s="3">
        <v>0.7</v>
      </c>
      <c r="I28" s="23">
        <f>+AVERAGE(C28:H28)</f>
        <v>0.66666666666666663</v>
      </c>
      <c r="J28" s="23">
        <f>STDEV(C28:H28)</f>
        <v>0.11690451944500123</v>
      </c>
      <c r="K28" s="23"/>
      <c r="L28" s="23"/>
      <c r="M28" s="41" t="s">
        <v>151</v>
      </c>
    </row>
    <row r="29" spans="1:25">
      <c r="A29" t="s">
        <v>4</v>
      </c>
      <c r="B29" t="s">
        <v>110</v>
      </c>
      <c r="C29" s="3">
        <v>0.78</v>
      </c>
      <c r="D29" s="3">
        <v>0.47</v>
      </c>
      <c r="E29" s="3">
        <v>0.65</v>
      </c>
      <c r="F29" s="3">
        <v>0.73</v>
      </c>
      <c r="G29" s="3">
        <v>0.67</v>
      </c>
      <c r="H29" s="3">
        <v>0.7</v>
      </c>
      <c r="I29" s="23">
        <f t="shared" ref="I29:I32" si="6">+AVERAGE(C29:H29)</f>
        <v>0.66666666666666663</v>
      </c>
      <c r="J29" s="23">
        <f t="shared" ref="J29:J32" si="7">STDEV(C29:H29)</f>
        <v>0.10670832519848981</v>
      </c>
      <c r="K29" s="23"/>
      <c r="L29" s="23"/>
      <c r="T29" s="23"/>
      <c r="U29" s="23"/>
      <c r="V29" s="23"/>
      <c r="W29" s="23"/>
      <c r="X29" s="23"/>
      <c r="Y29" s="23"/>
    </row>
    <row r="30" spans="1:25">
      <c r="B30" t="s">
        <v>111</v>
      </c>
      <c r="C30" s="3">
        <v>0.75</v>
      </c>
      <c r="D30" s="3">
        <v>0.53</v>
      </c>
      <c r="E30" s="3">
        <v>0.68</v>
      </c>
      <c r="F30" s="3">
        <v>0.68</v>
      </c>
      <c r="G30" s="3">
        <v>0.67</v>
      </c>
      <c r="H30" s="3">
        <v>0.71</v>
      </c>
      <c r="I30" s="23">
        <f t="shared" si="6"/>
        <v>0.66999999999999993</v>
      </c>
      <c r="J30" s="23">
        <f t="shared" si="7"/>
        <v>7.456540752923084E-2</v>
      </c>
      <c r="K30" s="23"/>
      <c r="L30" s="31" t="s">
        <v>152</v>
      </c>
      <c r="M30" s="31" t="s">
        <v>114</v>
      </c>
      <c r="N30" s="31" t="s">
        <v>115</v>
      </c>
      <c r="O30" s="31" t="s">
        <v>120</v>
      </c>
      <c r="P30" s="31" t="s">
        <v>116</v>
      </c>
      <c r="Q30" s="31" t="s">
        <v>117</v>
      </c>
      <c r="R30" s="31" t="s">
        <v>118</v>
      </c>
      <c r="S30" s="31" t="s">
        <v>119</v>
      </c>
    </row>
    <row r="31" spans="1:25">
      <c r="B31" t="s">
        <v>112</v>
      </c>
      <c r="C31" s="3">
        <v>0.77</v>
      </c>
      <c r="D31" s="3">
        <v>0.57999999999999996</v>
      </c>
      <c r="E31" s="3">
        <v>0.61</v>
      </c>
      <c r="F31" s="3">
        <v>0.68</v>
      </c>
      <c r="G31" s="3">
        <v>0.61</v>
      </c>
      <c r="H31" s="3">
        <v>0.69</v>
      </c>
      <c r="I31" s="23">
        <f t="shared" si="6"/>
        <v>0.65666666666666662</v>
      </c>
      <c r="J31" s="23">
        <f t="shared" si="7"/>
        <v>7.0332543439482337E-2</v>
      </c>
      <c r="K31" s="23"/>
      <c r="L31" s="35">
        <v>17</v>
      </c>
      <c r="M31" s="28" t="s">
        <v>109</v>
      </c>
      <c r="N31" s="23">
        <f t="shared" ref="N31:S35" si="8">N12-N22</f>
        <v>0.60466113178088154</v>
      </c>
      <c r="O31" s="23">
        <f t="shared" si="8"/>
        <v>0.51061739858587762</v>
      </c>
      <c r="P31" s="23">
        <f t="shared" si="8"/>
        <v>0.54126973522737709</v>
      </c>
      <c r="Q31" s="23">
        <f t="shared" si="8"/>
        <v>0.59561311060373123</v>
      </c>
      <c r="R31" s="23">
        <f t="shared" si="8"/>
        <v>0.57304299437803863</v>
      </c>
      <c r="S31" s="23">
        <f t="shared" si="8"/>
        <v>0.59702490956357979</v>
      </c>
    </row>
    <row r="32" spans="1:25">
      <c r="B32" t="s">
        <v>113</v>
      </c>
      <c r="C32" s="3">
        <v>0.71</v>
      </c>
      <c r="D32" s="3">
        <v>0.52</v>
      </c>
      <c r="E32" s="3">
        <v>0.68</v>
      </c>
      <c r="F32" s="3">
        <v>0.68</v>
      </c>
      <c r="G32" s="3">
        <v>0.67</v>
      </c>
      <c r="H32" s="3">
        <v>0.64</v>
      </c>
      <c r="I32" s="23">
        <f t="shared" si="6"/>
        <v>0.65</v>
      </c>
      <c r="J32" s="23">
        <f t="shared" si="7"/>
        <v>6.7527772064536529E-2</v>
      </c>
      <c r="K32" s="23"/>
      <c r="L32" s="35">
        <v>12</v>
      </c>
      <c r="M32" s="38" t="s">
        <v>110</v>
      </c>
      <c r="N32" s="23">
        <f t="shared" si="8"/>
        <v>0.62515122031967507</v>
      </c>
      <c r="O32" s="23">
        <f t="shared" si="8"/>
        <v>0.50917962348746948</v>
      </c>
      <c r="P32" s="23">
        <f t="shared" si="8"/>
        <v>0.55378046460259367</v>
      </c>
      <c r="Q32" s="23">
        <f t="shared" si="8"/>
        <v>0.61607411221727382</v>
      </c>
      <c r="R32" s="23">
        <f t="shared" si="8"/>
        <v>0.55039795660726332</v>
      </c>
      <c r="S32" s="23">
        <f t="shared" si="8"/>
        <v>0.56928296343731699</v>
      </c>
    </row>
    <row r="33" spans="1:25">
      <c r="L33" s="35">
        <v>11</v>
      </c>
      <c r="M33" s="28" t="s">
        <v>111</v>
      </c>
      <c r="N33" s="23">
        <f t="shared" si="8"/>
        <v>0.5908754801402103</v>
      </c>
      <c r="O33" s="23">
        <f t="shared" si="8"/>
        <v>0.52188896594240075</v>
      </c>
      <c r="P33" s="23">
        <f t="shared" si="8"/>
        <v>0.58359574691955018</v>
      </c>
      <c r="Q33" s="23">
        <f t="shared" si="8"/>
        <v>0.59496486520417802</v>
      </c>
      <c r="R33" s="23">
        <f t="shared" si="8"/>
        <v>0.55074537055122952</v>
      </c>
      <c r="S33" s="23">
        <f t="shared" si="8"/>
        <v>0.58636425988541829</v>
      </c>
    </row>
    <row r="34" spans="1:25">
      <c r="L34" s="35">
        <v>8</v>
      </c>
      <c r="M34" s="28" t="s">
        <v>112</v>
      </c>
      <c r="N34" s="23">
        <f t="shared" si="8"/>
        <v>0.58694302252373443</v>
      </c>
      <c r="O34" s="23">
        <f t="shared" si="8"/>
        <v>0.55072918957162897</v>
      </c>
      <c r="P34" s="23">
        <f t="shared" si="8"/>
        <v>0.57452578415939604</v>
      </c>
      <c r="Q34" s="23">
        <f t="shared" si="8"/>
        <v>0.58434094798802616</v>
      </c>
      <c r="R34" s="23">
        <f t="shared" si="8"/>
        <v>0.57903499076047305</v>
      </c>
      <c r="S34" s="23">
        <f t="shared" si="8"/>
        <v>0.57949691365080658</v>
      </c>
    </row>
    <row r="35" spans="1:25" s="19" customFormat="1">
      <c r="B35" s="19" t="s">
        <v>114</v>
      </c>
      <c r="C35" s="32" t="s">
        <v>115</v>
      </c>
      <c r="D35" s="32" t="s">
        <v>120</v>
      </c>
      <c r="E35" s="37" t="s">
        <v>116</v>
      </c>
      <c r="F35" s="32" t="s">
        <v>117</v>
      </c>
      <c r="G35" s="32" t="s">
        <v>118</v>
      </c>
      <c r="H35" s="32" t="s">
        <v>119</v>
      </c>
      <c r="L35" s="35">
        <v>5</v>
      </c>
      <c r="M35" s="38" t="s">
        <v>113</v>
      </c>
      <c r="N35" s="23">
        <f t="shared" si="8"/>
        <v>0.61032130696022591</v>
      </c>
      <c r="O35" s="23">
        <f t="shared" si="8"/>
        <v>0.520588667938234</v>
      </c>
      <c r="P35" s="23">
        <f t="shared" si="8"/>
        <v>0.57949458439130752</v>
      </c>
      <c r="Q35" s="23">
        <f t="shared" si="8"/>
        <v>0.58624154817730201</v>
      </c>
      <c r="R35" s="23">
        <f t="shared" si="8"/>
        <v>0.60491442812836438</v>
      </c>
      <c r="S35" s="23">
        <f t="shared" si="8"/>
        <v>0.56677679821422577</v>
      </c>
    </row>
    <row r="36" spans="1:25">
      <c r="B36" s="36" t="s">
        <v>109</v>
      </c>
      <c r="C36" s="3">
        <v>0.62</v>
      </c>
      <c r="D36" s="3">
        <v>0.61</v>
      </c>
      <c r="E36" s="3">
        <v>0.85</v>
      </c>
      <c r="F36" s="3">
        <v>0.7</v>
      </c>
      <c r="G36" s="3">
        <v>0.69</v>
      </c>
      <c r="H36" s="3">
        <v>0.57999999999999996</v>
      </c>
      <c r="I36" s="23">
        <f>+AVERAGE(C36:H36)</f>
        <v>0.67499999999999993</v>
      </c>
      <c r="J36" s="23">
        <f>STDEV(C36:H36)</f>
        <v>9.7724101428459595E-2</v>
      </c>
      <c r="K36" s="23"/>
      <c r="L36" s="23"/>
    </row>
    <row r="37" spans="1:25">
      <c r="A37" t="s">
        <v>5</v>
      </c>
      <c r="B37" t="s">
        <v>110</v>
      </c>
      <c r="C37" s="3">
        <v>0.69</v>
      </c>
      <c r="D37" s="3">
        <v>0.68</v>
      </c>
      <c r="E37" s="3">
        <v>0.72</v>
      </c>
      <c r="F37" s="3">
        <v>0.74</v>
      </c>
      <c r="G37" s="3">
        <v>0.67</v>
      </c>
      <c r="H37" s="3">
        <v>0.71</v>
      </c>
      <c r="I37" s="23">
        <f t="shared" ref="I37:I40" si="9">+AVERAGE(C37:H37)</f>
        <v>0.70166666666666666</v>
      </c>
      <c r="J37" s="23">
        <f t="shared" ref="J37:J40" si="10">STDEV(C37:H37)</f>
        <v>2.6394443859772184E-2</v>
      </c>
      <c r="K37" s="23"/>
      <c r="L37" s="23"/>
      <c r="T37" s="23"/>
      <c r="U37" s="23"/>
      <c r="V37" s="23"/>
      <c r="W37" s="23"/>
      <c r="X37" s="23"/>
      <c r="Y37" s="23"/>
    </row>
    <row r="38" spans="1:25">
      <c r="B38" t="s">
        <v>111</v>
      </c>
      <c r="C38" s="3">
        <v>0.72</v>
      </c>
      <c r="D38" s="3">
        <v>0.71</v>
      </c>
      <c r="E38" s="3">
        <v>0.69</v>
      </c>
      <c r="F38" s="3">
        <v>0.69</v>
      </c>
      <c r="G38" s="3">
        <v>0.64</v>
      </c>
      <c r="H38" s="3">
        <v>0.6</v>
      </c>
      <c r="I38" s="23">
        <f t="shared" si="9"/>
        <v>0.67499999999999993</v>
      </c>
      <c r="J38" s="23">
        <f t="shared" si="10"/>
        <v>4.5934736311423391E-2</v>
      </c>
      <c r="K38" s="23"/>
      <c r="L38" s="23"/>
    </row>
    <row r="39" spans="1:25">
      <c r="B39" t="s">
        <v>112</v>
      </c>
      <c r="C39" s="3">
        <v>0.72</v>
      </c>
      <c r="D39" s="3">
        <v>0.65</v>
      </c>
      <c r="E39" s="3">
        <v>0.64</v>
      </c>
      <c r="F39" s="3">
        <v>0.74</v>
      </c>
      <c r="G39" s="3">
        <v>0.67</v>
      </c>
      <c r="H39" s="3">
        <v>0.69</v>
      </c>
      <c r="I39" s="23">
        <f t="shared" si="9"/>
        <v>0.68499999999999994</v>
      </c>
      <c r="J39" s="23">
        <f t="shared" si="10"/>
        <v>3.9370039370059035E-2</v>
      </c>
      <c r="K39" s="23"/>
      <c r="L39" s="23"/>
    </row>
    <row r="40" spans="1:25">
      <c r="B40" t="s">
        <v>113</v>
      </c>
      <c r="C40" s="3">
        <v>0.72</v>
      </c>
      <c r="D40" s="3">
        <v>0.74</v>
      </c>
      <c r="E40" s="3">
        <v>0.74</v>
      </c>
      <c r="F40" s="3">
        <v>0.72</v>
      </c>
      <c r="G40" s="3">
        <v>0.64</v>
      </c>
      <c r="H40" s="3">
        <v>0.77</v>
      </c>
      <c r="I40" s="23">
        <f t="shared" si="9"/>
        <v>0.72166666666666668</v>
      </c>
      <c r="J40" s="23">
        <f t="shared" si="10"/>
        <v>4.4007575105505035E-2</v>
      </c>
      <c r="K40" s="23"/>
      <c r="L40" s="23"/>
      <c r="N40" s="42" t="s">
        <v>128</v>
      </c>
      <c r="O40" s="42"/>
      <c r="P40" s="42"/>
    </row>
    <row r="41" spans="1:25">
      <c r="N41" s="3" t="s">
        <v>123</v>
      </c>
      <c r="O41" s="3" t="s">
        <v>124</v>
      </c>
      <c r="P41" s="3" t="s">
        <v>127</v>
      </c>
    </row>
    <row r="42" spans="1:25">
      <c r="N42" s="3" t="s">
        <v>109</v>
      </c>
      <c r="O42" s="3">
        <v>3</v>
      </c>
      <c r="P42" s="3">
        <v>0</v>
      </c>
    </row>
    <row r="43" spans="1:25" s="19" customFormat="1">
      <c r="B43" s="19" t="s">
        <v>114</v>
      </c>
      <c r="C43" s="32" t="s">
        <v>115</v>
      </c>
      <c r="D43" s="37" t="s">
        <v>120</v>
      </c>
      <c r="E43" s="32" t="s">
        <v>116</v>
      </c>
      <c r="F43" s="32" t="s">
        <v>117</v>
      </c>
      <c r="G43" s="32" t="s">
        <v>118</v>
      </c>
      <c r="H43" s="32" t="s">
        <v>119</v>
      </c>
      <c r="M43"/>
      <c r="N43" s="3" t="s">
        <v>110</v>
      </c>
      <c r="O43" s="3">
        <v>2</v>
      </c>
      <c r="P43" s="3">
        <v>2</v>
      </c>
      <c r="Q43" s="31"/>
      <c r="R43" s="31"/>
      <c r="S43" s="31"/>
    </row>
    <row r="44" spans="1:25">
      <c r="B44" t="s">
        <v>109</v>
      </c>
      <c r="C44" s="3">
        <v>0.68</v>
      </c>
      <c r="D44" s="3">
        <v>0.76</v>
      </c>
      <c r="E44" s="3">
        <v>0.62</v>
      </c>
      <c r="F44" s="3">
        <v>0.66</v>
      </c>
      <c r="G44" s="3">
        <v>0.68</v>
      </c>
      <c r="H44" s="3">
        <v>0.65</v>
      </c>
      <c r="I44" s="23">
        <f>+AVERAGE(C44:H44)</f>
        <v>0.67500000000000016</v>
      </c>
      <c r="J44" s="23">
        <f>STDEV(C44:H44)</f>
        <v>4.722287581247038E-2</v>
      </c>
      <c r="K44" s="23"/>
      <c r="L44" s="23"/>
      <c r="N44" s="3" t="s">
        <v>111</v>
      </c>
      <c r="O44" s="3">
        <v>3</v>
      </c>
      <c r="P44" s="3">
        <v>4</v>
      </c>
    </row>
    <row r="45" spans="1:25">
      <c r="A45" t="s">
        <v>6</v>
      </c>
      <c r="B45" s="36" t="s">
        <v>110</v>
      </c>
      <c r="C45" s="3">
        <v>0.67</v>
      </c>
      <c r="D45" s="3">
        <v>0.78</v>
      </c>
      <c r="E45" s="3">
        <v>0.67</v>
      </c>
      <c r="F45" s="3">
        <v>0.64</v>
      </c>
      <c r="G45" s="3">
        <v>0.65</v>
      </c>
      <c r="H45" s="3">
        <v>0.6</v>
      </c>
      <c r="I45" s="23">
        <f t="shared" ref="I45:I48" si="11">+AVERAGE(C45:H45)</f>
        <v>0.66833333333333333</v>
      </c>
      <c r="J45" s="23">
        <f t="shared" ref="J45:J48" si="12">STDEV(C45:H45)</f>
        <v>6.0470378423379066E-2</v>
      </c>
      <c r="K45" s="23"/>
      <c r="L45" s="23"/>
      <c r="M45" s="31"/>
      <c r="N45" s="31" t="s">
        <v>112</v>
      </c>
      <c r="O45" s="3">
        <v>0</v>
      </c>
      <c r="P45" s="3">
        <v>3</v>
      </c>
    </row>
    <row r="46" spans="1:25">
      <c r="B46" t="s">
        <v>111</v>
      </c>
      <c r="C46" s="3">
        <v>0.67</v>
      </c>
      <c r="D46" s="3">
        <v>0.68</v>
      </c>
      <c r="E46" s="3">
        <v>0.67</v>
      </c>
      <c r="F46" s="3">
        <v>0.62</v>
      </c>
      <c r="G46" s="3">
        <v>0.59</v>
      </c>
      <c r="H46" s="3">
        <v>0.63</v>
      </c>
      <c r="I46" s="23">
        <f t="shared" si="11"/>
        <v>0.64333333333333331</v>
      </c>
      <c r="J46" s="23">
        <f t="shared" si="12"/>
        <v>3.5590260840104401E-2</v>
      </c>
      <c r="K46" s="23"/>
      <c r="L46" s="23"/>
      <c r="N46" s="3" t="s">
        <v>113</v>
      </c>
      <c r="O46" s="3">
        <v>3</v>
      </c>
      <c r="P46" s="3">
        <v>2</v>
      </c>
    </row>
    <row r="47" spans="1:25">
      <c r="B47" t="s">
        <v>112</v>
      </c>
      <c r="C47" s="3">
        <v>0.65</v>
      </c>
      <c r="D47" s="3">
        <v>0.73</v>
      </c>
      <c r="E47" s="3">
        <v>0.62</v>
      </c>
      <c r="F47" s="3">
        <v>0.61</v>
      </c>
      <c r="G47" s="3">
        <v>0.65</v>
      </c>
      <c r="H47" s="3">
        <v>0.59</v>
      </c>
      <c r="I47" s="23">
        <f t="shared" si="11"/>
        <v>0.64166666666666661</v>
      </c>
      <c r="J47" s="23">
        <f t="shared" si="12"/>
        <v>4.915960401250876E-2</v>
      </c>
      <c r="K47" s="23"/>
      <c r="L47" s="23"/>
    </row>
    <row r="48" spans="1:25">
      <c r="B48" t="s">
        <v>113</v>
      </c>
      <c r="C48" s="3">
        <v>0.67</v>
      </c>
      <c r="D48" s="3">
        <v>0.72</v>
      </c>
      <c r="E48" s="3">
        <v>0.62</v>
      </c>
      <c r="F48" s="3">
        <v>0.62</v>
      </c>
      <c r="G48" s="3">
        <v>0.66</v>
      </c>
      <c r="H48" s="3">
        <v>0.61</v>
      </c>
      <c r="I48" s="23">
        <f t="shared" si="11"/>
        <v>0.65</v>
      </c>
      <c r="J48" s="23">
        <f t="shared" si="12"/>
        <v>4.195235392680606E-2</v>
      </c>
      <c r="K48" s="23"/>
      <c r="L48" s="23"/>
    </row>
    <row r="51" spans="1:19" s="19" customFormat="1">
      <c r="B51" s="19" t="s">
        <v>114</v>
      </c>
      <c r="C51" s="32" t="s">
        <v>115</v>
      </c>
      <c r="D51" s="32" t="s">
        <v>120</v>
      </c>
      <c r="E51" s="32" t="s">
        <v>116</v>
      </c>
      <c r="F51" s="37" t="s">
        <v>117</v>
      </c>
      <c r="G51" s="32" t="s">
        <v>118</v>
      </c>
      <c r="H51" s="32" t="s">
        <v>119</v>
      </c>
      <c r="M51" s="31"/>
      <c r="N51" s="31"/>
      <c r="O51" s="31"/>
      <c r="P51" s="31"/>
      <c r="Q51" s="31"/>
      <c r="R51" s="31"/>
      <c r="S51" s="31"/>
    </row>
    <row r="52" spans="1:19">
      <c r="B52" t="s">
        <v>109</v>
      </c>
      <c r="C52" s="3">
        <v>0.75</v>
      </c>
      <c r="D52" s="3">
        <v>0.68</v>
      </c>
      <c r="E52" s="3">
        <v>0.73</v>
      </c>
      <c r="F52" s="3">
        <v>0.75</v>
      </c>
      <c r="G52" s="3">
        <v>0.67</v>
      </c>
      <c r="H52" s="3">
        <v>0.6</v>
      </c>
      <c r="I52" s="23">
        <f>+AVERAGE(C52:H52)</f>
        <v>0.69666666666666666</v>
      </c>
      <c r="J52" s="23">
        <f>STDEV(C52:H52)</f>
        <v>5.853773711604051E-2</v>
      </c>
      <c r="K52" s="23"/>
      <c r="L52" s="23"/>
    </row>
    <row r="53" spans="1:19">
      <c r="A53" t="s">
        <v>7</v>
      </c>
      <c r="B53" s="36" t="s">
        <v>110</v>
      </c>
      <c r="C53" s="3">
        <v>0.77</v>
      </c>
      <c r="D53" s="3">
        <v>0.65</v>
      </c>
      <c r="E53" s="3">
        <v>0.6</v>
      </c>
      <c r="F53" s="3">
        <v>0.75</v>
      </c>
      <c r="G53" s="3">
        <v>0.72</v>
      </c>
      <c r="H53" s="3">
        <v>0.75</v>
      </c>
      <c r="I53" s="23">
        <f t="shared" ref="I53:I56" si="13">+AVERAGE(C53:H53)</f>
        <v>0.70666666666666667</v>
      </c>
      <c r="J53" s="23">
        <f t="shared" ref="J53:J56" si="14">STDEV(C53:H53)</f>
        <v>6.7131711334261893E-2</v>
      </c>
      <c r="K53" s="23"/>
      <c r="L53" s="23"/>
    </row>
    <row r="54" spans="1:19">
      <c r="B54" t="s">
        <v>111</v>
      </c>
      <c r="C54" s="3">
        <v>0.72</v>
      </c>
      <c r="D54" s="3">
        <v>0.72</v>
      </c>
      <c r="E54" s="3">
        <v>0.7</v>
      </c>
      <c r="F54" s="3">
        <v>0.67</v>
      </c>
      <c r="G54" s="3">
        <v>0.67</v>
      </c>
      <c r="H54" s="3">
        <v>0.77</v>
      </c>
      <c r="I54" s="23">
        <f t="shared" si="13"/>
        <v>0.70833333333333337</v>
      </c>
      <c r="J54" s="23">
        <f t="shared" si="14"/>
        <v>3.7638632635454035E-2</v>
      </c>
      <c r="K54" s="23"/>
      <c r="L54" s="23"/>
    </row>
    <row r="55" spans="1:19">
      <c r="B55" t="s">
        <v>112</v>
      </c>
      <c r="C55" s="3">
        <v>0.72</v>
      </c>
      <c r="D55" s="3">
        <v>0.57999999999999996</v>
      </c>
      <c r="E55" s="3">
        <v>0.75</v>
      </c>
      <c r="F55" s="3">
        <v>0.73</v>
      </c>
      <c r="G55" s="3">
        <v>0.7</v>
      </c>
      <c r="H55" s="3">
        <v>0.75</v>
      </c>
      <c r="I55" s="23">
        <f t="shared" si="13"/>
        <v>0.70499999999999996</v>
      </c>
      <c r="J55" s="23">
        <f t="shared" si="14"/>
        <v>6.4109281699298429E-2</v>
      </c>
      <c r="K55" s="23"/>
      <c r="L55" s="23"/>
    </row>
    <row r="56" spans="1:19">
      <c r="B56" t="s">
        <v>113</v>
      </c>
      <c r="C56" s="3">
        <v>0.75</v>
      </c>
      <c r="D56" s="3">
        <v>0.6</v>
      </c>
      <c r="E56" s="3">
        <v>0.73</v>
      </c>
      <c r="F56" s="3">
        <v>0.78</v>
      </c>
      <c r="G56" s="3">
        <v>0.7</v>
      </c>
      <c r="H56" s="3">
        <v>0.67</v>
      </c>
      <c r="I56" s="23">
        <f t="shared" si="13"/>
        <v>0.70500000000000007</v>
      </c>
      <c r="J56" s="23">
        <f t="shared" si="14"/>
        <v>6.4109281699298429E-2</v>
      </c>
      <c r="K56" s="23"/>
      <c r="L56" s="23"/>
    </row>
    <row r="59" spans="1:19" s="19" customFormat="1">
      <c r="B59" s="19" t="s">
        <v>114</v>
      </c>
      <c r="C59" s="32" t="s">
        <v>115</v>
      </c>
      <c r="D59" s="32" t="s">
        <v>120</v>
      </c>
      <c r="E59" s="37" t="s">
        <v>116</v>
      </c>
      <c r="F59" s="32" t="s">
        <v>117</v>
      </c>
      <c r="G59" s="32" t="s">
        <v>118</v>
      </c>
      <c r="H59" s="32" t="s">
        <v>119</v>
      </c>
      <c r="M59" s="31"/>
      <c r="N59" s="31"/>
      <c r="O59" s="31"/>
      <c r="P59" s="31"/>
      <c r="Q59" s="31"/>
      <c r="R59" s="31"/>
      <c r="S59" s="31"/>
    </row>
    <row r="60" spans="1:19">
      <c r="B60" t="s">
        <v>109</v>
      </c>
      <c r="C60" s="3">
        <v>0.69</v>
      </c>
      <c r="D60" s="3">
        <v>0.69</v>
      </c>
      <c r="E60" s="3">
        <v>0.54</v>
      </c>
      <c r="F60" s="3">
        <v>0.69</v>
      </c>
      <c r="G60" s="3">
        <v>0.53</v>
      </c>
      <c r="H60" s="3">
        <v>0.66</v>
      </c>
      <c r="I60" s="23">
        <f>+AVERAGE(C60:H60)</f>
        <v>0.6333333333333333</v>
      </c>
      <c r="J60" s="23">
        <f>STDEV(C60:H60)</f>
        <v>7.7114633284913137E-2</v>
      </c>
      <c r="K60" s="23"/>
      <c r="L60" s="23"/>
    </row>
    <row r="61" spans="1:19">
      <c r="A61" t="s">
        <v>8</v>
      </c>
      <c r="B61" t="s">
        <v>110</v>
      </c>
      <c r="C61" s="3">
        <v>0.7</v>
      </c>
      <c r="D61" s="3">
        <v>0.57999999999999996</v>
      </c>
      <c r="E61" s="3">
        <v>0.6</v>
      </c>
      <c r="F61" s="3">
        <v>0.7</v>
      </c>
      <c r="G61" s="3">
        <v>0.53</v>
      </c>
      <c r="H61" s="3">
        <v>0.61</v>
      </c>
      <c r="I61" s="23">
        <f t="shared" ref="I61:I64" si="15">+AVERAGE(C61:H61)</f>
        <v>0.62</v>
      </c>
      <c r="J61" s="23">
        <f t="shared" ref="J61:J64" si="16">STDEV(C61:H61)</f>
        <v>6.7823299831252654E-2</v>
      </c>
      <c r="K61" s="23"/>
      <c r="L61" s="23"/>
    </row>
    <row r="62" spans="1:19">
      <c r="B62" t="s">
        <v>111</v>
      </c>
      <c r="C62" s="3">
        <v>0.65</v>
      </c>
      <c r="D62" s="3">
        <v>0.64</v>
      </c>
      <c r="E62" s="3">
        <v>0.72</v>
      </c>
      <c r="F62" s="3">
        <v>0.63</v>
      </c>
      <c r="G62" s="3">
        <v>0.55000000000000004</v>
      </c>
      <c r="H62" s="3">
        <v>0.71</v>
      </c>
      <c r="I62" s="23">
        <f t="shared" si="15"/>
        <v>0.64999999999999991</v>
      </c>
      <c r="J62" s="23">
        <f t="shared" si="16"/>
        <v>6.1644140029689737E-2</v>
      </c>
      <c r="K62" s="23"/>
      <c r="L62" s="23"/>
    </row>
    <row r="63" spans="1:19">
      <c r="B63" t="s">
        <v>112</v>
      </c>
      <c r="C63" s="3">
        <v>0.62</v>
      </c>
      <c r="D63" s="3">
        <v>0.72</v>
      </c>
      <c r="E63" s="3">
        <v>0.63</v>
      </c>
      <c r="F63" s="3">
        <v>0.65</v>
      </c>
      <c r="G63" s="3">
        <v>0.59</v>
      </c>
      <c r="H63" s="3">
        <v>0.61</v>
      </c>
      <c r="I63" s="23">
        <f t="shared" si="15"/>
        <v>0.6366666666666666</v>
      </c>
      <c r="J63" s="23">
        <f t="shared" si="16"/>
        <v>4.5460605656619524E-2</v>
      </c>
      <c r="K63" s="23"/>
      <c r="L63" s="23"/>
    </row>
    <row r="64" spans="1:19">
      <c r="B64" s="36" t="s">
        <v>113</v>
      </c>
      <c r="C64" s="3">
        <v>0.73</v>
      </c>
      <c r="D64" s="3">
        <v>0.63</v>
      </c>
      <c r="E64" s="3">
        <v>0.78</v>
      </c>
      <c r="F64" s="3">
        <v>0.73</v>
      </c>
      <c r="G64" s="3">
        <v>0.65</v>
      </c>
      <c r="H64" s="3">
        <v>0.75</v>
      </c>
      <c r="I64" s="23">
        <f t="shared" si="15"/>
        <v>0.71166666666666656</v>
      </c>
      <c r="J64" s="23">
        <f t="shared" si="16"/>
        <v>5.8793423668524927E-2</v>
      </c>
      <c r="K64" s="23"/>
      <c r="L64" s="23"/>
    </row>
    <row r="67" spans="1:23" s="19" customFormat="1">
      <c r="B67" s="19" t="s">
        <v>114</v>
      </c>
      <c r="C67" s="32" t="s">
        <v>115</v>
      </c>
      <c r="D67" s="37" t="s">
        <v>120</v>
      </c>
      <c r="E67" s="32" t="s">
        <v>116</v>
      </c>
      <c r="F67" s="32" t="s">
        <v>117</v>
      </c>
      <c r="G67" s="32" t="s">
        <v>118</v>
      </c>
      <c r="H67" s="32" t="s">
        <v>119</v>
      </c>
      <c r="M67" s="31"/>
      <c r="N67" s="31"/>
      <c r="O67" s="31"/>
      <c r="P67" s="31"/>
      <c r="Q67" s="31"/>
      <c r="R67" s="31"/>
      <c r="S67" s="31"/>
    </row>
    <row r="68" spans="1:23">
      <c r="B68" t="s">
        <v>109</v>
      </c>
      <c r="C68" s="3">
        <v>0.75</v>
      </c>
      <c r="D68" s="3">
        <v>0.62</v>
      </c>
      <c r="E68" s="3">
        <v>0.56999999999999995</v>
      </c>
      <c r="F68" s="3">
        <v>0.74</v>
      </c>
      <c r="G68" s="3">
        <v>0.59</v>
      </c>
      <c r="H68" s="3">
        <v>0.7</v>
      </c>
      <c r="I68" s="23">
        <f>+AVERAGE(C68:H68)</f>
        <v>0.66166666666666663</v>
      </c>
      <c r="J68" s="23">
        <f>STDEV(C68:H68)</f>
        <v>7.8336879352363303E-2</v>
      </c>
      <c r="K68" s="23"/>
      <c r="L68" s="23"/>
    </row>
    <row r="69" spans="1:23">
      <c r="A69" t="s">
        <v>9</v>
      </c>
      <c r="B69" t="s">
        <v>110</v>
      </c>
      <c r="C69" s="3">
        <v>0.72</v>
      </c>
      <c r="D69" s="3">
        <v>0.56999999999999995</v>
      </c>
      <c r="E69" s="3">
        <v>0.61</v>
      </c>
      <c r="F69" s="3">
        <v>0.7</v>
      </c>
      <c r="G69" s="3">
        <v>0.59</v>
      </c>
      <c r="H69" s="3">
        <v>0.66</v>
      </c>
      <c r="I69" s="23">
        <f t="shared" ref="I69:I72" si="17">+AVERAGE(C69:H69)</f>
        <v>0.64166666666666661</v>
      </c>
      <c r="J69" s="23">
        <f t="shared" ref="J69:J72" si="18">STDEV(C69:H69)</f>
        <v>6.1128280416405195E-2</v>
      </c>
      <c r="K69" s="23"/>
      <c r="L69" s="23"/>
    </row>
    <row r="70" spans="1:23">
      <c r="B70" t="s">
        <v>111</v>
      </c>
      <c r="C70" s="3">
        <v>0.62</v>
      </c>
      <c r="D70" s="3">
        <v>0.59</v>
      </c>
      <c r="E70" s="3">
        <v>0.68</v>
      </c>
      <c r="F70" s="3">
        <v>0.65</v>
      </c>
      <c r="G70" s="3">
        <v>0.56000000000000005</v>
      </c>
      <c r="H70" s="3">
        <v>0.63</v>
      </c>
      <c r="I70" s="23">
        <f t="shared" si="17"/>
        <v>0.6216666666666667</v>
      </c>
      <c r="J70" s="23">
        <f t="shared" si="18"/>
        <v>4.2622372841814742E-2</v>
      </c>
      <c r="K70" s="23"/>
      <c r="L70" s="23"/>
    </row>
    <row r="71" spans="1:23">
      <c r="B71" t="s">
        <v>112</v>
      </c>
      <c r="C71" s="3">
        <v>0.62</v>
      </c>
      <c r="D71" s="3">
        <v>0.72</v>
      </c>
      <c r="E71" s="3">
        <v>0.63</v>
      </c>
      <c r="F71" s="3">
        <v>0.65</v>
      </c>
      <c r="G71" s="3">
        <v>0.59</v>
      </c>
      <c r="H71" s="3">
        <v>0.61</v>
      </c>
      <c r="I71" s="23">
        <f t="shared" si="17"/>
        <v>0.6366666666666666</v>
      </c>
      <c r="J71" s="23">
        <f t="shared" si="18"/>
        <v>4.5460605656619524E-2</v>
      </c>
      <c r="K71" s="23"/>
      <c r="L71" s="23"/>
    </row>
    <row r="72" spans="1:23">
      <c r="B72" s="36" t="s">
        <v>113</v>
      </c>
      <c r="C72" s="3">
        <v>0.66</v>
      </c>
      <c r="D72" s="3">
        <v>0.91</v>
      </c>
      <c r="E72" s="3">
        <v>0.65</v>
      </c>
      <c r="F72" s="3">
        <v>0.67</v>
      </c>
      <c r="G72" s="3">
        <v>0.69</v>
      </c>
      <c r="H72" s="3">
        <v>0.64</v>
      </c>
      <c r="I72" s="23">
        <f t="shared" si="17"/>
        <v>0.70333333333333325</v>
      </c>
      <c r="J72" s="23">
        <f t="shared" si="18"/>
        <v>0.10269696522617769</v>
      </c>
      <c r="K72" s="23"/>
      <c r="L72" s="23"/>
    </row>
    <row r="75" spans="1:23" s="19" customFormat="1">
      <c r="B75" s="19" t="s">
        <v>114</v>
      </c>
      <c r="C75" s="37" t="s">
        <v>115</v>
      </c>
      <c r="D75" s="32" t="s">
        <v>120</v>
      </c>
      <c r="E75" s="32" t="s">
        <v>116</v>
      </c>
      <c r="F75" s="32" t="s">
        <v>117</v>
      </c>
      <c r="G75" s="32" t="s">
        <v>118</v>
      </c>
      <c r="H75" s="32" t="s">
        <v>119</v>
      </c>
      <c r="M75" s="31"/>
      <c r="N75" s="31"/>
      <c r="O75" s="31"/>
      <c r="P75" s="31"/>
      <c r="Q75" s="31"/>
      <c r="R75" s="31"/>
      <c r="S75" s="31"/>
    </row>
    <row r="76" spans="1:23">
      <c r="B76" t="s">
        <v>109</v>
      </c>
      <c r="C76" s="3">
        <v>0.49</v>
      </c>
      <c r="D76" s="3">
        <v>0.5</v>
      </c>
      <c r="E76" s="3">
        <v>0.51</v>
      </c>
      <c r="F76" s="3">
        <v>0.5</v>
      </c>
      <c r="G76" s="3">
        <v>0.6</v>
      </c>
      <c r="H76" s="3">
        <v>0.56999999999999995</v>
      </c>
      <c r="I76" s="23">
        <f>+AVERAGE(C76:H76)</f>
        <v>0.52833333333333332</v>
      </c>
      <c r="J76" s="23">
        <f>STDEV(C76:H76)</f>
        <v>4.5350486950711623E-2</v>
      </c>
      <c r="K76" s="23"/>
      <c r="L76" s="23"/>
    </row>
    <row r="77" spans="1:23">
      <c r="A77" t="s">
        <v>9</v>
      </c>
      <c r="B77" s="36" t="s">
        <v>110</v>
      </c>
      <c r="C77" s="3">
        <v>0.61</v>
      </c>
      <c r="D77" s="3">
        <v>0.53</v>
      </c>
      <c r="E77" s="3">
        <v>0.55000000000000004</v>
      </c>
      <c r="F77" s="3">
        <v>0.56000000000000005</v>
      </c>
      <c r="G77" s="3">
        <v>0.56999999999999995</v>
      </c>
      <c r="H77" s="3">
        <v>0.49</v>
      </c>
      <c r="I77" s="23">
        <f t="shared" ref="I77:I80" si="19">+AVERAGE(C77:H77)</f>
        <v>0.55166666666666664</v>
      </c>
      <c r="J77" s="23">
        <f t="shared" ref="J77:J80" si="20">STDEV(C77:H77)</f>
        <v>4.020779360604939E-2</v>
      </c>
      <c r="K77" s="23"/>
      <c r="L77" s="23"/>
      <c r="R77" s="3"/>
      <c r="S77" s="3"/>
      <c r="T77" s="3"/>
      <c r="U77" s="3"/>
      <c r="V77" s="3"/>
      <c r="W77" s="3"/>
    </row>
    <row r="78" spans="1:23">
      <c r="B78" t="s">
        <v>111</v>
      </c>
      <c r="C78" s="3">
        <v>0.54</v>
      </c>
      <c r="D78" s="3">
        <v>0.51</v>
      </c>
      <c r="E78" s="3">
        <v>0.53</v>
      </c>
      <c r="F78" s="3">
        <v>0.53</v>
      </c>
      <c r="G78" s="3">
        <v>0.54</v>
      </c>
      <c r="H78" s="3">
        <v>0.53</v>
      </c>
      <c r="I78" s="23">
        <f t="shared" si="19"/>
        <v>0.53000000000000014</v>
      </c>
      <c r="J78" s="23">
        <f t="shared" si="20"/>
        <v>1.0954451150103333E-2</v>
      </c>
      <c r="K78" s="23"/>
      <c r="L78" s="23"/>
      <c r="R78" s="3"/>
      <c r="S78" s="3"/>
      <c r="T78" s="3"/>
      <c r="U78" s="3"/>
      <c r="V78" s="3"/>
      <c r="W78" s="3"/>
    </row>
    <row r="79" spans="1:23">
      <c r="B79" t="s">
        <v>112</v>
      </c>
      <c r="C79" s="3">
        <v>0.54</v>
      </c>
      <c r="D79" s="3">
        <v>0.49</v>
      </c>
      <c r="E79" s="3">
        <v>0.51</v>
      </c>
      <c r="F79" s="3">
        <v>0.51</v>
      </c>
      <c r="G79" s="3">
        <v>0.6</v>
      </c>
      <c r="H79" s="3">
        <v>0.54</v>
      </c>
      <c r="I79" s="23">
        <f t="shared" si="19"/>
        <v>0.53166666666666662</v>
      </c>
      <c r="J79" s="23">
        <f t="shared" si="20"/>
        <v>3.8686776379877739E-2</v>
      </c>
      <c r="K79" s="23"/>
      <c r="L79" s="23"/>
      <c r="R79" s="3"/>
      <c r="S79" s="3"/>
      <c r="T79" s="3"/>
      <c r="U79" s="3"/>
      <c r="V79" s="3"/>
      <c r="W79" s="3"/>
    </row>
    <row r="80" spans="1:23">
      <c r="B80" t="s">
        <v>113</v>
      </c>
      <c r="C80" s="3">
        <v>0.56000000000000005</v>
      </c>
      <c r="D80" s="3">
        <v>0.53</v>
      </c>
      <c r="E80" s="3">
        <v>0.51</v>
      </c>
      <c r="F80" s="3">
        <v>0.51</v>
      </c>
      <c r="G80" s="3">
        <v>0.6</v>
      </c>
      <c r="H80" s="3">
        <v>0.47</v>
      </c>
      <c r="I80" s="23">
        <f t="shared" si="19"/>
        <v>0.53000000000000014</v>
      </c>
      <c r="J80" s="23">
        <f t="shared" si="20"/>
        <v>4.5166359162544863E-2</v>
      </c>
      <c r="K80" s="23"/>
      <c r="L80" s="23"/>
      <c r="R80" s="3"/>
      <c r="S80" s="3"/>
      <c r="T80" s="3"/>
      <c r="U80" s="3"/>
      <c r="V80" s="3"/>
      <c r="W80" s="3"/>
    </row>
    <row r="81" spans="18:23">
      <c r="R81" s="3"/>
      <c r="S81" s="3"/>
      <c r="T81" s="3"/>
      <c r="U81" s="3"/>
      <c r="V81" s="3"/>
      <c r="W81" s="3"/>
    </row>
  </sheetData>
  <mergeCells count="1">
    <mergeCell ref="N40:P40"/>
  </mergeCells>
  <phoneticPr fontId="11" type="noConversion"/>
  <conditionalFormatting sqref="T29:Y29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37:Y37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R7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S26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2:S16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77:W8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2:H1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:H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H2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H3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:H40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:H4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2:H56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0:H64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68:H72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76:H8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I8 L4:L8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2:I16 L12:L16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0:I24 L20:L24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8:I32 L28:L29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6:I40 L36:L4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:I48 L44:L4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2:I56 L52:L56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0:I64 L60:L6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8:I72 L68:L72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6:I80 L76:L8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K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2:K1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0:K24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8:K3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6:K4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4:K4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2:K5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0:K6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8:K7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6:K8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1:S3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AS36"/>
  <sheetViews>
    <sheetView workbookViewId="0">
      <selection activeCell="I16" sqref="I16"/>
    </sheetView>
  </sheetViews>
  <sheetFormatPr baseColWidth="10" defaultRowHeight="15"/>
  <cols>
    <col min="1" max="1" width="4.5" style="30" customWidth="1"/>
    <col min="2" max="25" width="4.5" customWidth="1"/>
    <col min="26" max="45" width="7.5" style="3" customWidth="1"/>
  </cols>
  <sheetData>
    <row r="1" spans="1:45" ht="16">
      <c r="A1" s="26" t="s">
        <v>21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Z1" s="3" t="s">
        <v>129</v>
      </c>
      <c r="AA1" s="3" t="s">
        <v>130</v>
      </c>
      <c r="AB1" s="3" t="s">
        <v>131</v>
      </c>
      <c r="AC1" s="3" t="s">
        <v>132</v>
      </c>
      <c r="AD1" s="3" t="s">
        <v>133</v>
      </c>
      <c r="AE1" s="3" t="s">
        <v>134</v>
      </c>
      <c r="AF1" s="3" t="s">
        <v>135</v>
      </c>
      <c r="AG1" s="3" t="s">
        <v>136</v>
      </c>
      <c r="AH1" s="3" t="s">
        <v>137</v>
      </c>
      <c r="AI1" s="3" t="s">
        <v>138</v>
      </c>
      <c r="AJ1" s="3" t="s">
        <v>139</v>
      </c>
      <c r="AK1" s="3" t="s">
        <v>140</v>
      </c>
      <c r="AL1" s="3" t="s">
        <v>141</v>
      </c>
      <c r="AM1" s="3" t="s">
        <v>142</v>
      </c>
      <c r="AN1" s="3" t="s">
        <v>143</v>
      </c>
      <c r="AO1" s="3" t="s">
        <v>144</v>
      </c>
      <c r="AP1" s="3" t="s">
        <v>145</v>
      </c>
      <c r="AQ1" s="3" t="s">
        <v>146</v>
      </c>
      <c r="AR1" s="3" t="s">
        <v>147</v>
      </c>
      <c r="AS1" s="3" t="s">
        <v>148</v>
      </c>
    </row>
    <row r="2" spans="1:45" hidden="1">
      <c r="A2" s="16">
        <v>1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>
        <f>SUM(B2:U2)</f>
        <v>0</v>
      </c>
      <c r="W2">
        <f>V2/20</f>
        <v>0</v>
      </c>
      <c r="Z2" s="3">
        <v>25</v>
      </c>
      <c r="AA2" s="3">
        <v>25</v>
      </c>
      <c r="AB2" s="3">
        <v>25</v>
      </c>
      <c r="AC2" s="3">
        <v>27</v>
      </c>
      <c r="AD2" s="3">
        <v>27</v>
      </c>
      <c r="AE2" s="3">
        <v>27</v>
      </c>
      <c r="AF2" s="3">
        <v>25</v>
      </c>
      <c r="AG2" s="3">
        <v>25</v>
      </c>
      <c r="AH2" s="3">
        <v>27</v>
      </c>
      <c r="AI2" s="3">
        <v>27</v>
      </c>
      <c r="AJ2" s="3">
        <v>27</v>
      </c>
      <c r="AK2" s="3">
        <v>27</v>
      </c>
      <c r="AL2" s="3">
        <v>27</v>
      </c>
      <c r="AM2" s="3">
        <v>25</v>
      </c>
      <c r="AN2" s="3">
        <v>27</v>
      </c>
      <c r="AO2" s="3">
        <v>25</v>
      </c>
      <c r="AP2" s="3">
        <v>25</v>
      </c>
      <c r="AQ2" s="3">
        <v>27</v>
      </c>
      <c r="AR2" s="3">
        <v>27</v>
      </c>
      <c r="AS2" s="3">
        <v>25</v>
      </c>
    </row>
    <row r="3" spans="1:45">
      <c r="A3" s="29">
        <v>2</v>
      </c>
      <c r="B3" s="10">
        <v>0</v>
      </c>
      <c r="C3" s="10">
        <v>0</v>
      </c>
      <c r="D3" s="10">
        <v>0</v>
      </c>
      <c r="E3" s="10">
        <v>1</v>
      </c>
      <c r="F3" s="10">
        <v>1</v>
      </c>
      <c r="G3" s="10">
        <v>1</v>
      </c>
      <c r="H3" s="10">
        <v>1</v>
      </c>
      <c r="I3" s="10">
        <v>0</v>
      </c>
      <c r="J3" s="10">
        <v>1</v>
      </c>
      <c r="K3" s="10">
        <v>1</v>
      </c>
      <c r="L3" s="10">
        <v>0</v>
      </c>
      <c r="M3" s="10">
        <v>0</v>
      </c>
      <c r="N3" s="10">
        <v>0</v>
      </c>
      <c r="O3" s="10">
        <v>1</v>
      </c>
      <c r="P3" s="10">
        <v>1</v>
      </c>
      <c r="Q3" s="10">
        <v>0</v>
      </c>
      <c r="R3" s="10">
        <v>1</v>
      </c>
      <c r="S3" s="10">
        <v>0</v>
      </c>
      <c r="T3" s="10">
        <v>1</v>
      </c>
      <c r="U3" s="10">
        <v>1</v>
      </c>
      <c r="V3">
        <f t="shared" ref="V3:V35" si="0">SUM(B3:U3)</f>
        <v>11</v>
      </c>
      <c r="W3">
        <f t="shared" ref="W3:W35" si="1">V3/20</f>
        <v>0.55000000000000004</v>
      </c>
      <c r="Z3" s="3">
        <v>27</v>
      </c>
      <c r="AA3" s="3">
        <v>27</v>
      </c>
      <c r="AB3" s="3">
        <v>27</v>
      </c>
      <c r="AC3" s="3">
        <v>25</v>
      </c>
      <c r="AD3" s="3">
        <v>25</v>
      </c>
      <c r="AE3" s="3">
        <v>25</v>
      </c>
      <c r="AF3" s="3">
        <v>27</v>
      </c>
      <c r="AG3" s="3">
        <v>27</v>
      </c>
      <c r="AH3" s="3">
        <v>25</v>
      </c>
      <c r="AI3" s="3">
        <v>25</v>
      </c>
      <c r="AJ3" s="3">
        <v>25</v>
      </c>
      <c r="AK3" s="3">
        <v>25</v>
      </c>
      <c r="AL3" s="3">
        <v>25</v>
      </c>
      <c r="AM3" s="3">
        <v>27</v>
      </c>
      <c r="AN3" s="3">
        <v>25</v>
      </c>
      <c r="AO3" s="3">
        <v>27</v>
      </c>
      <c r="AP3" s="3">
        <v>27</v>
      </c>
      <c r="AQ3" s="3">
        <v>25</v>
      </c>
      <c r="AR3" s="3">
        <v>25</v>
      </c>
      <c r="AS3" s="3">
        <v>27</v>
      </c>
    </row>
    <row r="4" spans="1:45" hidden="1">
      <c r="A4" s="29">
        <v>3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1</v>
      </c>
      <c r="U4" s="10">
        <v>0</v>
      </c>
      <c r="V4">
        <f t="shared" si="0"/>
        <v>1</v>
      </c>
      <c r="W4">
        <f t="shared" si="1"/>
        <v>0.05</v>
      </c>
      <c r="Z4" s="3">
        <v>20</v>
      </c>
      <c r="AA4" s="3">
        <v>20</v>
      </c>
      <c r="AB4" s="3">
        <v>20</v>
      </c>
      <c r="AC4" s="3">
        <v>11</v>
      </c>
      <c r="AD4" s="3">
        <v>20</v>
      </c>
      <c r="AE4" s="3">
        <v>11</v>
      </c>
      <c r="AF4" s="3">
        <v>20</v>
      </c>
      <c r="AG4" s="3">
        <v>20</v>
      </c>
      <c r="AH4" s="3">
        <v>11</v>
      </c>
      <c r="AI4" s="3">
        <v>11</v>
      </c>
      <c r="AJ4" s="3">
        <v>11</v>
      </c>
      <c r="AK4" s="3">
        <v>11</v>
      </c>
      <c r="AL4" s="3">
        <v>11</v>
      </c>
      <c r="AM4" s="3">
        <v>20</v>
      </c>
      <c r="AN4" s="3">
        <v>11</v>
      </c>
      <c r="AO4" s="3">
        <v>20</v>
      </c>
      <c r="AP4" s="3">
        <v>20</v>
      </c>
      <c r="AQ4" s="3">
        <v>11</v>
      </c>
      <c r="AR4" s="3">
        <v>11</v>
      </c>
      <c r="AS4" s="3">
        <v>20</v>
      </c>
    </row>
    <row r="5" spans="1:45" hidden="1">
      <c r="A5" s="28">
        <v>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1</v>
      </c>
      <c r="R5" s="10">
        <v>0</v>
      </c>
      <c r="S5" s="10">
        <v>0</v>
      </c>
      <c r="T5" s="10">
        <v>0</v>
      </c>
      <c r="U5" s="10">
        <v>0</v>
      </c>
      <c r="V5">
        <f t="shared" si="0"/>
        <v>1</v>
      </c>
      <c r="W5">
        <f t="shared" si="1"/>
        <v>0.05</v>
      </c>
      <c r="Z5" s="3">
        <v>31</v>
      </c>
      <c r="AA5" s="3">
        <v>31</v>
      </c>
      <c r="AB5" s="3">
        <v>31</v>
      </c>
      <c r="AC5" s="3">
        <v>20</v>
      </c>
      <c r="AD5" s="3">
        <v>31</v>
      </c>
      <c r="AE5" s="3">
        <v>20</v>
      </c>
      <c r="AF5" s="3">
        <v>31</v>
      </c>
      <c r="AG5" s="3">
        <v>10</v>
      </c>
      <c r="AH5" s="3">
        <v>20</v>
      </c>
      <c r="AI5" s="3">
        <v>20</v>
      </c>
      <c r="AJ5" s="3">
        <v>20</v>
      </c>
      <c r="AK5" s="3">
        <v>20</v>
      </c>
      <c r="AL5" s="3">
        <v>20</v>
      </c>
      <c r="AM5" s="3">
        <v>10</v>
      </c>
      <c r="AN5" s="3">
        <v>20</v>
      </c>
      <c r="AO5" s="3">
        <v>31</v>
      </c>
      <c r="AP5" s="3">
        <v>11</v>
      </c>
      <c r="AQ5" s="3">
        <v>20</v>
      </c>
      <c r="AR5" s="3">
        <v>31</v>
      </c>
      <c r="AS5" s="3">
        <v>31</v>
      </c>
    </row>
    <row r="6" spans="1:45" hidden="1">
      <c r="A6" s="29">
        <v>5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>
        <f t="shared" si="0"/>
        <v>0</v>
      </c>
      <c r="W6">
        <f t="shared" si="1"/>
        <v>0</v>
      </c>
      <c r="Z6" s="3">
        <v>16</v>
      </c>
      <c r="AA6" s="3">
        <v>10</v>
      </c>
      <c r="AB6" s="3">
        <v>28</v>
      </c>
      <c r="AC6" s="3">
        <v>14</v>
      </c>
      <c r="AD6" s="3">
        <v>2</v>
      </c>
      <c r="AE6" s="3">
        <v>12</v>
      </c>
      <c r="AF6" s="3">
        <v>10</v>
      </c>
      <c r="AG6" s="3">
        <v>31</v>
      </c>
      <c r="AH6" s="3">
        <v>29</v>
      </c>
      <c r="AI6" s="3">
        <v>9</v>
      </c>
      <c r="AJ6" s="3">
        <v>12</v>
      </c>
      <c r="AK6" s="3">
        <v>12</v>
      </c>
      <c r="AL6" s="3">
        <v>9</v>
      </c>
      <c r="AM6" s="3">
        <v>9</v>
      </c>
      <c r="AN6" s="3">
        <v>12</v>
      </c>
      <c r="AO6" s="3">
        <v>10</v>
      </c>
      <c r="AP6" s="3">
        <v>31</v>
      </c>
      <c r="AQ6" s="3">
        <v>9</v>
      </c>
      <c r="AR6" s="3">
        <v>20</v>
      </c>
      <c r="AS6" s="3">
        <v>10</v>
      </c>
    </row>
    <row r="7" spans="1:45" hidden="1">
      <c r="A7" s="28">
        <v>6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>
        <f t="shared" si="0"/>
        <v>0</v>
      </c>
      <c r="W7">
        <f t="shared" si="1"/>
        <v>0</v>
      </c>
      <c r="Z7" s="3">
        <v>10</v>
      </c>
      <c r="AA7" s="3">
        <v>9</v>
      </c>
      <c r="AB7" s="3">
        <v>10</v>
      </c>
      <c r="AC7" s="3">
        <v>9</v>
      </c>
      <c r="AD7" s="3">
        <v>10</v>
      </c>
      <c r="AE7" s="3">
        <v>14</v>
      </c>
      <c r="AF7" s="3">
        <v>16</v>
      </c>
      <c r="AG7" s="3">
        <v>28</v>
      </c>
      <c r="AH7" s="3">
        <v>9</v>
      </c>
      <c r="AI7" s="3">
        <v>16</v>
      </c>
      <c r="AJ7" s="3">
        <v>15</v>
      </c>
      <c r="AK7" s="3">
        <v>15</v>
      </c>
      <c r="AL7" s="3">
        <v>8</v>
      </c>
      <c r="AM7" s="3">
        <v>31</v>
      </c>
      <c r="AN7" s="3">
        <v>8</v>
      </c>
      <c r="AO7" s="3">
        <v>9</v>
      </c>
      <c r="AP7" s="3">
        <v>29</v>
      </c>
      <c r="AQ7" s="3">
        <v>13</v>
      </c>
      <c r="AR7" s="3">
        <v>12</v>
      </c>
      <c r="AS7" s="3">
        <v>9</v>
      </c>
    </row>
    <row r="8" spans="1:45">
      <c r="A8" s="28">
        <v>7</v>
      </c>
      <c r="B8" s="10">
        <v>0</v>
      </c>
      <c r="C8" s="10">
        <v>0</v>
      </c>
      <c r="D8" s="10">
        <v>1</v>
      </c>
      <c r="E8" s="10">
        <v>1</v>
      </c>
      <c r="F8" s="10">
        <v>1</v>
      </c>
      <c r="G8" s="10">
        <v>1</v>
      </c>
      <c r="H8" s="10">
        <v>1</v>
      </c>
      <c r="I8" s="10">
        <v>0</v>
      </c>
      <c r="J8" s="10">
        <v>1</v>
      </c>
      <c r="K8" s="10">
        <v>1</v>
      </c>
      <c r="L8" s="10">
        <v>0</v>
      </c>
      <c r="M8" s="10">
        <v>1</v>
      </c>
      <c r="N8" s="10">
        <v>1</v>
      </c>
      <c r="O8" s="10">
        <v>0</v>
      </c>
      <c r="P8" s="10">
        <v>0</v>
      </c>
      <c r="Q8" s="10">
        <v>1</v>
      </c>
      <c r="R8" s="10">
        <v>1</v>
      </c>
      <c r="S8" s="10">
        <v>0</v>
      </c>
      <c r="T8" s="10">
        <v>1</v>
      </c>
      <c r="U8" s="10">
        <v>1</v>
      </c>
      <c r="V8">
        <f t="shared" si="0"/>
        <v>13</v>
      </c>
      <c r="W8">
        <f t="shared" si="1"/>
        <v>0.65</v>
      </c>
      <c r="Z8" s="3">
        <v>9</v>
      </c>
      <c r="AA8" s="3">
        <v>29</v>
      </c>
      <c r="AB8" s="3">
        <v>9</v>
      </c>
      <c r="AC8" s="3">
        <v>2</v>
      </c>
      <c r="AD8" s="3">
        <v>9</v>
      </c>
      <c r="AE8" s="3">
        <v>9</v>
      </c>
      <c r="AF8" s="3">
        <v>15</v>
      </c>
      <c r="AG8" s="3">
        <v>29</v>
      </c>
      <c r="AH8" s="3">
        <v>8</v>
      </c>
      <c r="AI8" s="3">
        <v>15</v>
      </c>
      <c r="AJ8" s="3">
        <v>14</v>
      </c>
      <c r="AK8" s="3">
        <v>28</v>
      </c>
      <c r="AL8" s="3">
        <v>7</v>
      </c>
      <c r="AM8" s="3">
        <v>14</v>
      </c>
      <c r="AN8" s="3">
        <v>31</v>
      </c>
      <c r="AO8" s="3">
        <v>15</v>
      </c>
      <c r="AP8" s="3">
        <v>2</v>
      </c>
      <c r="AQ8" s="3">
        <v>31</v>
      </c>
      <c r="AR8" s="3">
        <v>16</v>
      </c>
      <c r="AS8" s="3">
        <v>29</v>
      </c>
    </row>
    <row r="9" spans="1:45">
      <c r="A9" s="28">
        <v>8</v>
      </c>
      <c r="B9" s="10">
        <v>1</v>
      </c>
      <c r="C9" s="10">
        <v>0</v>
      </c>
      <c r="D9" s="10">
        <v>1</v>
      </c>
      <c r="E9" s="10">
        <v>0</v>
      </c>
      <c r="F9" s="10">
        <v>0</v>
      </c>
      <c r="G9" s="10">
        <v>1</v>
      </c>
      <c r="H9" s="10">
        <v>0</v>
      </c>
      <c r="I9" s="10">
        <v>0</v>
      </c>
      <c r="J9" s="10">
        <v>1</v>
      </c>
      <c r="K9" s="10">
        <v>1</v>
      </c>
      <c r="L9" s="10">
        <v>0</v>
      </c>
      <c r="M9" s="10">
        <v>0</v>
      </c>
      <c r="N9" s="10">
        <v>1</v>
      </c>
      <c r="O9" s="10">
        <v>1</v>
      </c>
      <c r="P9" s="10">
        <v>1</v>
      </c>
      <c r="Q9" s="10">
        <v>1</v>
      </c>
      <c r="R9" s="10">
        <v>1</v>
      </c>
      <c r="S9" s="10">
        <v>0</v>
      </c>
      <c r="T9" s="10">
        <v>1</v>
      </c>
      <c r="U9" s="10">
        <v>0</v>
      </c>
      <c r="V9">
        <f t="shared" si="0"/>
        <v>11</v>
      </c>
      <c r="W9">
        <f t="shared" si="1"/>
        <v>0.55000000000000004</v>
      </c>
      <c r="Z9" s="3">
        <v>15</v>
      </c>
      <c r="AA9" s="3">
        <v>15</v>
      </c>
      <c r="AB9" s="3">
        <v>7</v>
      </c>
      <c r="AC9" s="3">
        <v>12</v>
      </c>
      <c r="AD9" s="3">
        <v>29</v>
      </c>
      <c r="AE9" s="3">
        <v>8</v>
      </c>
      <c r="AF9" s="3">
        <v>9</v>
      </c>
      <c r="AH9" s="3">
        <v>10</v>
      </c>
      <c r="AI9" s="3">
        <v>10</v>
      </c>
      <c r="AJ9" s="3">
        <v>9</v>
      </c>
      <c r="AK9" s="3">
        <v>29</v>
      </c>
      <c r="AL9" s="3">
        <v>10</v>
      </c>
      <c r="AM9" s="3">
        <v>2</v>
      </c>
      <c r="AN9" s="3">
        <v>15</v>
      </c>
      <c r="AO9" s="3">
        <v>4</v>
      </c>
      <c r="AP9" s="3">
        <v>12</v>
      </c>
      <c r="AQ9" s="3">
        <v>14</v>
      </c>
      <c r="AR9" s="3">
        <v>9</v>
      </c>
      <c r="AS9" s="3">
        <v>15</v>
      </c>
    </row>
    <row r="10" spans="1:45">
      <c r="A10" s="29">
        <v>9</v>
      </c>
      <c r="B10" s="10">
        <v>1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0</v>
      </c>
      <c r="J10" s="10">
        <v>1</v>
      </c>
      <c r="K10" s="10">
        <v>1</v>
      </c>
      <c r="L10" s="10">
        <v>1</v>
      </c>
      <c r="M10" s="10">
        <v>1</v>
      </c>
      <c r="N10" s="10">
        <v>1</v>
      </c>
      <c r="O10" s="10">
        <v>1</v>
      </c>
      <c r="P10" s="10">
        <v>1</v>
      </c>
      <c r="Q10" s="10">
        <v>1</v>
      </c>
      <c r="R10" s="10">
        <v>0</v>
      </c>
      <c r="S10" s="10">
        <v>1</v>
      </c>
      <c r="T10" s="10">
        <v>1</v>
      </c>
      <c r="U10" s="10">
        <v>1</v>
      </c>
      <c r="V10">
        <f t="shared" si="0"/>
        <v>18</v>
      </c>
      <c r="W10">
        <f t="shared" si="1"/>
        <v>0.9</v>
      </c>
      <c r="Z10" s="3">
        <v>8</v>
      </c>
      <c r="AB10" s="3">
        <v>8</v>
      </c>
      <c r="AC10" s="3">
        <v>31</v>
      </c>
      <c r="AD10" s="3">
        <v>7</v>
      </c>
      <c r="AE10" s="3">
        <v>15</v>
      </c>
      <c r="AF10" s="3">
        <v>14</v>
      </c>
      <c r="AH10" s="3">
        <v>31</v>
      </c>
      <c r="AI10" s="3">
        <v>7</v>
      </c>
      <c r="AJ10" s="3">
        <v>31</v>
      </c>
      <c r="AK10" s="3">
        <v>9</v>
      </c>
      <c r="AL10" s="3">
        <v>12</v>
      </c>
      <c r="AM10" s="3">
        <v>8</v>
      </c>
      <c r="AN10" s="3">
        <v>2</v>
      </c>
      <c r="AO10" s="3">
        <v>8</v>
      </c>
      <c r="AP10" s="3">
        <v>14</v>
      </c>
      <c r="AQ10" s="3">
        <v>12</v>
      </c>
      <c r="AR10" s="3">
        <v>2</v>
      </c>
      <c r="AS10" s="3">
        <v>28</v>
      </c>
    </row>
    <row r="11" spans="1:45">
      <c r="A11" s="16">
        <v>10</v>
      </c>
      <c r="B11" s="10">
        <v>1</v>
      </c>
      <c r="C11" s="10">
        <v>1</v>
      </c>
      <c r="D11" s="10">
        <v>1</v>
      </c>
      <c r="E11" s="10">
        <v>0</v>
      </c>
      <c r="F11" s="10">
        <v>1</v>
      </c>
      <c r="G11" s="10">
        <v>0</v>
      </c>
      <c r="H11" s="10">
        <v>1</v>
      </c>
      <c r="I11" s="10">
        <v>1</v>
      </c>
      <c r="J11" s="10">
        <v>1</v>
      </c>
      <c r="K11" s="10">
        <v>1</v>
      </c>
      <c r="L11" s="10">
        <v>0</v>
      </c>
      <c r="M11" s="10">
        <v>0</v>
      </c>
      <c r="N11" s="10">
        <v>1</v>
      </c>
      <c r="O11" s="10">
        <v>1</v>
      </c>
      <c r="P11" s="10">
        <v>0</v>
      </c>
      <c r="Q11" s="10">
        <v>1</v>
      </c>
      <c r="R11" s="10">
        <v>0</v>
      </c>
      <c r="S11" s="10">
        <v>0</v>
      </c>
      <c r="T11" s="10">
        <v>0</v>
      </c>
      <c r="U11" s="10">
        <v>1</v>
      </c>
      <c r="V11">
        <f t="shared" si="0"/>
        <v>12</v>
      </c>
      <c r="W11">
        <f t="shared" si="1"/>
        <v>0.6</v>
      </c>
      <c r="AC11" s="3">
        <v>7</v>
      </c>
      <c r="AE11" s="3">
        <v>7</v>
      </c>
      <c r="AF11" s="3">
        <v>2</v>
      </c>
      <c r="AH11" s="3">
        <v>28</v>
      </c>
      <c r="AI11" s="3">
        <v>31</v>
      </c>
      <c r="AK11" s="3">
        <v>7</v>
      </c>
      <c r="AM11" s="3">
        <v>28</v>
      </c>
      <c r="AN11" s="3">
        <v>9</v>
      </c>
      <c r="AO11" s="3">
        <v>7</v>
      </c>
      <c r="AP11" s="3">
        <v>8</v>
      </c>
      <c r="AQ11" s="3">
        <v>29</v>
      </c>
      <c r="AR11" s="3">
        <v>14</v>
      </c>
      <c r="AS11" s="3">
        <v>7</v>
      </c>
    </row>
    <row r="12" spans="1:45">
      <c r="A12" s="29">
        <v>11</v>
      </c>
      <c r="B12" s="10">
        <v>0</v>
      </c>
      <c r="C12" s="10">
        <v>0</v>
      </c>
      <c r="D12" s="10">
        <v>0</v>
      </c>
      <c r="E12" s="10">
        <v>1</v>
      </c>
      <c r="F12" s="10">
        <v>0</v>
      </c>
      <c r="G12" s="10">
        <v>1</v>
      </c>
      <c r="H12" s="10">
        <v>0</v>
      </c>
      <c r="I12" s="10">
        <v>0</v>
      </c>
      <c r="J12" s="10">
        <v>1</v>
      </c>
      <c r="K12" s="10">
        <v>1</v>
      </c>
      <c r="L12" s="10">
        <v>1</v>
      </c>
      <c r="M12" s="10">
        <v>1</v>
      </c>
      <c r="N12" s="10">
        <v>1</v>
      </c>
      <c r="O12" s="10">
        <v>0</v>
      </c>
      <c r="P12" s="10">
        <v>1</v>
      </c>
      <c r="Q12" s="10">
        <v>0</v>
      </c>
      <c r="R12" s="10">
        <v>1</v>
      </c>
      <c r="S12" s="10">
        <v>1</v>
      </c>
      <c r="T12" s="10">
        <v>1</v>
      </c>
      <c r="U12" s="10">
        <v>0</v>
      </c>
      <c r="V12">
        <f t="shared" si="0"/>
        <v>11</v>
      </c>
      <c r="W12">
        <f t="shared" si="1"/>
        <v>0.55000000000000004</v>
      </c>
      <c r="AC12" s="3">
        <v>15</v>
      </c>
      <c r="AE12" s="3">
        <v>31</v>
      </c>
      <c r="AF12" s="3">
        <v>7</v>
      </c>
      <c r="AH12" s="3">
        <v>7</v>
      </c>
      <c r="AI12" s="3">
        <v>12</v>
      </c>
      <c r="AK12" s="3">
        <v>31</v>
      </c>
      <c r="AO12" s="3">
        <v>14</v>
      </c>
      <c r="AP12" s="3">
        <v>15</v>
      </c>
      <c r="AQ12" s="3">
        <v>28</v>
      </c>
      <c r="AR12" s="3">
        <v>15</v>
      </c>
      <c r="AS12" s="3">
        <v>2</v>
      </c>
    </row>
    <row r="13" spans="1:45">
      <c r="A13" s="16">
        <v>12</v>
      </c>
      <c r="B13" s="10">
        <v>0</v>
      </c>
      <c r="C13" s="10">
        <v>0</v>
      </c>
      <c r="D13" s="10">
        <v>0</v>
      </c>
      <c r="E13" s="10">
        <v>1</v>
      </c>
      <c r="F13" s="10">
        <v>0</v>
      </c>
      <c r="G13" s="10">
        <v>1</v>
      </c>
      <c r="H13" s="10">
        <v>1</v>
      </c>
      <c r="I13" s="10">
        <v>0</v>
      </c>
      <c r="J13" s="10">
        <v>0</v>
      </c>
      <c r="K13" s="10">
        <v>1</v>
      </c>
      <c r="L13" s="10">
        <v>1</v>
      </c>
      <c r="M13" s="10">
        <v>1</v>
      </c>
      <c r="N13" s="10">
        <v>1</v>
      </c>
      <c r="O13" s="10">
        <v>0</v>
      </c>
      <c r="P13" s="10">
        <v>1</v>
      </c>
      <c r="Q13" s="10">
        <v>0</v>
      </c>
      <c r="R13" s="10">
        <v>1</v>
      </c>
      <c r="S13" s="10">
        <v>1</v>
      </c>
      <c r="T13" s="10">
        <v>1</v>
      </c>
      <c r="U13" s="10">
        <v>0</v>
      </c>
      <c r="V13">
        <f t="shared" si="0"/>
        <v>11</v>
      </c>
      <c r="W13">
        <f t="shared" si="1"/>
        <v>0.55000000000000004</v>
      </c>
      <c r="AE13" s="3">
        <v>2</v>
      </c>
      <c r="AF13" s="3">
        <v>28</v>
      </c>
      <c r="AH13" s="3">
        <v>15</v>
      </c>
      <c r="AI13" s="3">
        <v>2</v>
      </c>
      <c r="AP13" s="3">
        <v>7</v>
      </c>
      <c r="AR13" s="3">
        <v>7</v>
      </c>
    </row>
    <row r="14" spans="1:45" hidden="1">
      <c r="A14" s="29">
        <v>13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1</v>
      </c>
      <c r="T14" s="10">
        <v>0</v>
      </c>
      <c r="U14" s="10">
        <v>0</v>
      </c>
      <c r="V14">
        <f t="shared" si="0"/>
        <v>1</v>
      </c>
      <c r="W14">
        <f t="shared" si="1"/>
        <v>0.05</v>
      </c>
      <c r="AE14" s="3">
        <v>28</v>
      </c>
      <c r="AF14" s="3">
        <v>12</v>
      </c>
      <c r="AH14" s="3">
        <v>2</v>
      </c>
      <c r="AI14" s="3">
        <v>8</v>
      </c>
      <c r="AR14" s="3">
        <v>3</v>
      </c>
    </row>
    <row r="15" spans="1:45" hidden="1">
      <c r="A15" s="28">
        <v>14</v>
      </c>
      <c r="B15" s="10">
        <v>0</v>
      </c>
      <c r="C15" s="10">
        <v>0</v>
      </c>
      <c r="D15" s="10">
        <v>0</v>
      </c>
      <c r="E15" s="10">
        <v>1</v>
      </c>
      <c r="F15" s="10">
        <v>0</v>
      </c>
      <c r="G15" s="10">
        <v>1</v>
      </c>
      <c r="H15" s="10">
        <v>1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10">
        <v>0</v>
      </c>
      <c r="O15" s="10">
        <v>1</v>
      </c>
      <c r="P15" s="10">
        <v>0</v>
      </c>
      <c r="Q15" s="10">
        <v>1</v>
      </c>
      <c r="R15" s="10">
        <v>1</v>
      </c>
      <c r="S15" s="10">
        <v>1</v>
      </c>
      <c r="T15" s="10">
        <v>1</v>
      </c>
      <c r="U15" s="10">
        <v>0</v>
      </c>
      <c r="V15">
        <f t="shared" si="0"/>
        <v>9</v>
      </c>
      <c r="W15">
        <f t="shared" si="1"/>
        <v>0.45</v>
      </c>
      <c r="AR15" s="3">
        <v>8</v>
      </c>
    </row>
    <row r="16" spans="1:45">
      <c r="A16" s="29">
        <v>15</v>
      </c>
      <c r="B16" s="10">
        <v>1</v>
      </c>
      <c r="C16" s="10">
        <v>1</v>
      </c>
      <c r="D16" s="10">
        <v>0</v>
      </c>
      <c r="E16" s="10">
        <v>1</v>
      </c>
      <c r="F16" s="10">
        <v>0</v>
      </c>
      <c r="G16" s="10">
        <v>1</v>
      </c>
      <c r="H16" s="10">
        <v>1</v>
      </c>
      <c r="I16" s="10">
        <v>0</v>
      </c>
      <c r="J16" s="10">
        <v>1</v>
      </c>
      <c r="K16" s="10">
        <v>1</v>
      </c>
      <c r="L16" s="10">
        <v>1</v>
      </c>
      <c r="M16" s="10">
        <v>1</v>
      </c>
      <c r="N16" s="10">
        <v>0</v>
      </c>
      <c r="O16" s="10">
        <v>0</v>
      </c>
      <c r="P16" s="10">
        <v>1</v>
      </c>
      <c r="Q16" s="10">
        <v>1</v>
      </c>
      <c r="R16" s="10">
        <v>1</v>
      </c>
      <c r="S16" s="10">
        <v>0</v>
      </c>
      <c r="T16" s="10">
        <v>1</v>
      </c>
      <c r="U16" s="10">
        <v>1</v>
      </c>
      <c r="V16">
        <f t="shared" si="0"/>
        <v>14</v>
      </c>
      <c r="W16">
        <f t="shared" si="1"/>
        <v>0.7</v>
      </c>
    </row>
    <row r="17" spans="1:45" hidden="1">
      <c r="A17" s="29">
        <v>16</v>
      </c>
      <c r="B17" s="10">
        <v>1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1</v>
      </c>
      <c r="I17" s="10">
        <v>0</v>
      </c>
      <c r="J17" s="10">
        <v>0</v>
      </c>
      <c r="K17" s="10">
        <v>1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1</v>
      </c>
      <c r="U17" s="10">
        <v>0</v>
      </c>
      <c r="V17">
        <f t="shared" si="0"/>
        <v>4</v>
      </c>
      <c r="W17">
        <f t="shared" si="1"/>
        <v>0.2</v>
      </c>
    </row>
    <row r="18" spans="1:45" hidden="1">
      <c r="A18" s="16">
        <v>17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>
        <f t="shared" si="0"/>
        <v>0</v>
      </c>
      <c r="W18">
        <f t="shared" si="1"/>
        <v>0</v>
      </c>
    </row>
    <row r="19" spans="1:45" hidden="1">
      <c r="A19" s="29">
        <v>18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>
        <f t="shared" si="0"/>
        <v>0</v>
      </c>
      <c r="W19">
        <f t="shared" si="1"/>
        <v>0</v>
      </c>
    </row>
    <row r="20" spans="1:45" hidden="1">
      <c r="A20" s="29">
        <v>19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>
        <f t="shared" si="0"/>
        <v>0</v>
      </c>
      <c r="W20">
        <f t="shared" si="1"/>
        <v>0</v>
      </c>
    </row>
    <row r="21" spans="1:45" hidden="1">
      <c r="A21" s="29">
        <v>20</v>
      </c>
      <c r="B21" s="10">
        <v>1</v>
      </c>
      <c r="C21" s="10">
        <v>1</v>
      </c>
      <c r="D21" s="10">
        <v>1</v>
      </c>
      <c r="E21" s="10">
        <v>1</v>
      </c>
      <c r="F21" s="10">
        <v>1</v>
      </c>
      <c r="G21" s="10">
        <v>1</v>
      </c>
      <c r="H21" s="10">
        <v>1</v>
      </c>
      <c r="I21" s="10">
        <v>1</v>
      </c>
      <c r="J21" s="10">
        <v>1</v>
      </c>
      <c r="K21" s="10">
        <v>1</v>
      </c>
      <c r="L21" s="10">
        <v>1</v>
      </c>
      <c r="M21" s="10">
        <v>1</v>
      </c>
      <c r="N21" s="10">
        <v>1</v>
      </c>
      <c r="O21" s="10">
        <v>1</v>
      </c>
      <c r="P21" s="10">
        <v>1</v>
      </c>
      <c r="Q21" s="10">
        <v>1</v>
      </c>
      <c r="R21" s="10">
        <v>1</v>
      </c>
      <c r="S21" s="10">
        <v>1</v>
      </c>
      <c r="T21" s="10">
        <v>1</v>
      </c>
      <c r="U21" s="10">
        <v>1</v>
      </c>
      <c r="V21">
        <f t="shared" si="0"/>
        <v>20</v>
      </c>
      <c r="W21">
        <f t="shared" si="1"/>
        <v>1</v>
      </c>
      <c r="Z21" s="34">
        <v>9</v>
      </c>
      <c r="AA21" s="34">
        <v>8</v>
      </c>
      <c r="AB21" s="34">
        <v>9</v>
      </c>
      <c r="AC21" s="34">
        <v>11</v>
      </c>
      <c r="AD21" s="34">
        <v>9</v>
      </c>
      <c r="AE21" s="34">
        <v>13</v>
      </c>
      <c r="AF21" s="34">
        <v>13</v>
      </c>
      <c r="AG21" s="34">
        <v>7</v>
      </c>
      <c r="AH21" s="34">
        <v>13</v>
      </c>
      <c r="AI21" s="34">
        <v>13</v>
      </c>
      <c r="AJ21" s="34">
        <v>9</v>
      </c>
      <c r="AK21" s="34">
        <v>11</v>
      </c>
      <c r="AL21" s="34">
        <v>9</v>
      </c>
      <c r="AM21" s="34">
        <v>10</v>
      </c>
      <c r="AN21" s="34">
        <v>10</v>
      </c>
      <c r="AO21" s="34">
        <v>11</v>
      </c>
      <c r="AP21" s="34">
        <v>12</v>
      </c>
      <c r="AQ21" s="34">
        <v>11</v>
      </c>
      <c r="AR21" s="34">
        <v>14</v>
      </c>
      <c r="AS21" s="34">
        <v>11</v>
      </c>
    </row>
    <row r="22" spans="1:45" hidden="1">
      <c r="A22" s="29">
        <v>21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>
        <f t="shared" si="0"/>
        <v>0</v>
      </c>
      <c r="W22">
        <f t="shared" si="1"/>
        <v>0</v>
      </c>
      <c r="Z22" s="34">
        <v>9</v>
      </c>
      <c r="AA22" s="34">
        <v>8</v>
      </c>
      <c r="AB22" s="34">
        <v>9</v>
      </c>
      <c r="AC22" s="34">
        <v>11</v>
      </c>
      <c r="AD22" s="34">
        <v>9</v>
      </c>
      <c r="AE22" s="34">
        <v>13</v>
      </c>
      <c r="AF22" s="34">
        <v>13</v>
      </c>
      <c r="AG22" s="34">
        <v>7</v>
      </c>
      <c r="AH22" s="34">
        <v>13</v>
      </c>
      <c r="AI22" s="34">
        <v>13</v>
      </c>
      <c r="AJ22" s="34">
        <v>9</v>
      </c>
      <c r="AK22" s="34">
        <v>11</v>
      </c>
      <c r="AL22" s="34">
        <v>9</v>
      </c>
      <c r="AM22" s="34">
        <v>10</v>
      </c>
      <c r="AN22" s="34">
        <v>10</v>
      </c>
      <c r="AO22" s="34">
        <v>11</v>
      </c>
      <c r="AP22" s="34">
        <v>12</v>
      </c>
      <c r="AQ22" s="34">
        <v>11</v>
      </c>
      <c r="AR22" s="34">
        <v>14</v>
      </c>
      <c r="AS22" s="34">
        <v>11</v>
      </c>
    </row>
    <row r="23" spans="1:45" hidden="1">
      <c r="A23" s="29">
        <v>22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>
        <f t="shared" si="0"/>
        <v>0</v>
      </c>
      <c r="W23">
        <f t="shared" si="1"/>
        <v>0</v>
      </c>
      <c r="Z23" s="34" t="b">
        <v>1</v>
      </c>
      <c r="AA23" s="34" t="b">
        <v>1</v>
      </c>
      <c r="AB23" s="34" t="b">
        <v>1</v>
      </c>
      <c r="AC23" s="34" t="b">
        <v>1</v>
      </c>
      <c r="AD23" s="34" t="b">
        <v>1</v>
      </c>
      <c r="AE23" s="34" t="b">
        <v>1</v>
      </c>
      <c r="AF23" s="34" t="b">
        <v>1</v>
      </c>
      <c r="AG23" s="34" t="b">
        <v>1</v>
      </c>
      <c r="AH23" s="34" t="b">
        <v>1</v>
      </c>
      <c r="AI23" s="34" t="b">
        <v>1</v>
      </c>
      <c r="AJ23" s="34" t="b">
        <v>1</v>
      </c>
      <c r="AK23" s="34" t="b">
        <v>1</v>
      </c>
      <c r="AL23" s="34" t="b">
        <v>1</v>
      </c>
      <c r="AM23" s="34" t="b">
        <v>1</v>
      </c>
      <c r="AN23" s="34" t="b">
        <v>1</v>
      </c>
      <c r="AO23" s="34" t="b">
        <v>1</v>
      </c>
      <c r="AP23" s="34" t="b">
        <v>1</v>
      </c>
      <c r="AQ23" s="34" t="b">
        <v>1</v>
      </c>
      <c r="AR23" s="34" t="b">
        <v>1</v>
      </c>
      <c r="AS23" s="34" t="b">
        <v>1</v>
      </c>
    </row>
    <row r="24" spans="1:45" hidden="1">
      <c r="A24" s="16">
        <v>23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>
        <f t="shared" si="0"/>
        <v>0</v>
      </c>
      <c r="W24">
        <f t="shared" si="1"/>
        <v>0</v>
      </c>
    </row>
    <row r="25" spans="1:45" hidden="1">
      <c r="A25" s="29">
        <v>24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>
        <f t="shared" si="0"/>
        <v>0</v>
      </c>
      <c r="W25">
        <f t="shared" si="1"/>
        <v>0</v>
      </c>
    </row>
    <row r="26" spans="1:45" hidden="1">
      <c r="A26" s="29">
        <v>25</v>
      </c>
      <c r="B26" s="10">
        <v>1</v>
      </c>
      <c r="C26" s="10">
        <v>1</v>
      </c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0">
        <v>1</v>
      </c>
      <c r="Q26" s="10">
        <v>1</v>
      </c>
      <c r="R26" s="10">
        <v>1</v>
      </c>
      <c r="S26" s="10">
        <v>1</v>
      </c>
      <c r="T26" s="10">
        <v>1</v>
      </c>
      <c r="U26" s="10">
        <v>1</v>
      </c>
      <c r="V26">
        <f t="shared" si="0"/>
        <v>20</v>
      </c>
      <c r="W26">
        <f t="shared" si="1"/>
        <v>1</v>
      </c>
    </row>
    <row r="27" spans="1:45" hidden="1">
      <c r="A27" s="28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>
        <f t="shared" si="0"/>
        <v>0</v>
      </c>
      <c r="W27">
        <f t="shared" si="1"/>
        <v>0</v>
      </c>
    </row>
    <row r="28" spans="1:45" hidden="1">
      <c r="A28" s="28">
        <v>27</v>
      </c>
      <c r="B28" s="10">
        <v>1</v>
      </c>
      <c r="C28" s="10">
        <v>1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>
        <v>1</v>
      </c>
      <c r="K28" s="10">
        <v>1</v>
      </c>
      <c r="L28" s="10">
        <v>1</v>
      </c>
      <c r="M28" s="10">
        <v>1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10">
        <v>1</v>
      </c>
      <c r="T28" s="10">
        <v>1</v>
      </c>
      <c r="U28" s="10">
        <v>1</v>
      </c>
      <c r="V28">
        <f t="shared" si="0"/>
        <v>20</v>
      </c>
      <c r="W28">
        <f t="shared" si="1"/>
        <v>1</v>
      </c>
    </row>
    <row r="29" spans="1:45" hidden="1">
      <c r="A29" s="28">
        <v>28</v>
      </c>
      <c r="B29" s="10">
        <v>0</v>
      </c>
      <c r="C29" s="10">
        <v>0</v>
      </c>
      <c r="D29" s="10">
        <v>1</v>
      </c>
      <c r="E29" s="10">
        <v>0</v>
      </c>
      <c r="F29" s="10">
        <v>0</v>
      </c>
      <c r="G29" s="10">
        <v>1</v>
      </c>
      <c r="H29" s="10">
        <v>1</v>
      </c>
      <c r="I29" s="10">
        <v>1</v>
      </c>
      <c r="J29" s="10">
        <v>1</v>
      </c>
      <c r="K29" s="10">
        <v>0</v>
      </c>
      <c r="L29" s="10">
        <v>0</v>
      </c>
      <c r="M29" s="10">
        <v>1</v>
      </c>
      <c r="N29" s="10">
        <v>0</v>
      </c>
      <c r="O29" s="10">
        <v>1</v>
      </c>
      <c r="P29" s="10">
        <v>0</v>
      </c>
      <c r="Q29" s="10">
        <v>0</v>
      </c>
      <c r="R29" s="10">
        <v>0</v>
      </c>
      <c r="S29" s="10">
        <v>1</v>
      </c>
      <c r="T29" s="10">
        <v>0</v>
      </c>
      <c r="U29" s="10">
        <v>1</v>
      </c>
      <c r="V29">
        <f t="shared" si="0"/>
        <v>9</v>
      </c>
      <c r="W29">
        <f t="shared" si="1"/>
        <v>0.45</v>
      </c>
    </row>
    <row r="30" spans="1:45" hidden="1">
      <c r="A30" s="29">
        <v>29</v>
      </c>
      <c r="B30" s="10">
        <v>0</v>
      </c>
      <c r="C30" s="10">
        <v>1</v>
      </c>
      <c r="D30" s="10">
        <v>0</v>
      </c>
      <c r="E30" s="10">
        <v>0</v>
      </c>
      <c r="F30" s="10">
        <v>1</v>
      </c>
      <c r="G30" s="10">
        <v>0</v>
      </c>
      <c r="H30" s="10">
        <v>0</v>
      </c>
      <c r="I30" s="10">
        <v>1</v>
      </c>
      <c r="J30" s="10">
        <v>1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0</v>
      </c>
      <c r="Q30" s="10">
        <v>0</v>
      </c>
      <c r="R30" s="10">
        <v>1</v>
      </c>
      <c r="S30" s="10">
        <v>1</v>
      </c>
      <c r="T30" s="10">
        <v>0</v>
      </c>
      <c r="U30" s="10">
        <v>1</v>
      </c>
      <c r="V30">
        <f t="shared" si="0"/>
        <v>8</v>
      </c>
      <c r="W30">
        <f t="shared" si="1"/>
        <v>0.4</v>
      </c>
    </row>
    <row r="31" spans="1:45" hidden="1">
      <c r="A31" s="28">
        <v>30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>
        <f t="shared" si="0"/>
        <v>0</v>
      </c>
      <c r="W31">
        <f t="shared" si="1"/>
        <v>0</v>
      </c>
    </row>
    <row r="32" spans="1:45">
      <c r="A32" s="28">
        <v>31</v>
      </c>
      <c r="B32" s="10">
        <v>1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0</v>
      </c>
      <c r="O32" s="10">
        <v>1</v>
      </c>
      <c r="P32" s="10">
        <v>1</v>
      </c>
      <c r="Q32" s="10">
        <v>1</v>
      </c>
      <c r="R32" s="10">
        <v>1</v>
      </c>
      <c r="S32" s="10">
        <v>1</v>
      </c>
      <c r="T32" s="10">
        <v>1</v>
      </c>
      <c r="U32" s="10">
        <v>1</v>
      </c>
      <c r="V32">
        <f t="shared" si="0"/>
        <v>19</v>
      </c>
      <c r="W32">
        <f t="shared" si="1"/>
        <v>0.95</v>
      </c>
    </row>
    <row r="33" spans="1:23" hidden="1">
      <c r="A33" s="29">
        <v>32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>
        <f t="shared" si="0"/>
        <v>0</v>
      </c>
      <c r="W33">
        <f t="shared" si="1"/>
        <v>0</v>
      </c>
    </row>
    <row r="34" spans="1:23" hidden="1">
      <c r="A34" s="28">
        <v>33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>
        <f t="shared" si="0"/>
        <v>0</v>
      </c>
      <c r="W34">
        <f t="shared" si="1"/>
        <v>0</v>
      </c>
    </row>
    <row r="35" spans="1:23" hidden="1">
      <c r="A35" s="28">
        <v>34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>
        <f t="shared" si="0"/>
        <v>0</v>
      </c>
      <c r="W35">
        <f t="shared" si="1"/>
        <v>0</v>
      </c>
    </row>
    <row r="36" spans="1:23" hidden="1">
      <c r="A36" s="31" t="s">
        <v>95</v>
      </c>
      <c r="B36">
        <f>SUM(B2:B35)</f>
        <v>9</v>
      </c>
      <c r="C36">
        <f t="shared" ref="C36:V36" si="2">SUM(C2:C35)</f>
        <v>8</v>
      </c>
      <c r="D36">
        <f t="shared" si="2"/>
        <v>9</v>
      </c>
      <c r="E36">
        <f t="shared" si="2"/>
        <v>11</v>
      </c>
      <c r="F36">
        <f t="shared" si="2"/>
        <v>9</v>
      </c>
      <c r="G36">
        <f t="shared" si="2"/>
        <v>13</v>
      </c>
      <c r="H36">
        <f t="shared" si="2"/>
        <v>13</v>
      </c>
      <c r="I36">
        <f t="shared" si="2"/>
        <v>7</v>
      </c>
      <c r="J36">
        <f t="shared" si="2"/>
        <v>13</v>
      </c>
      <c r="K36">
        <f t="shared" si="2"/>
        <v>13</v>
      </c>
      <c r="L36">
        <f t="shared" si="2"/>
        <v>9</v>
      </c>
      <c r="M36">
        <f t="shared" si="2"/>
        <v>11</v>
      </c>
      <c r="N36">
        <f t="shared" si="2"/>
        <v>9</v>
      </c>
      <c r="O36">
        <f t="shared" si="2"/>
        <v>10</v>
      </c>
      <c r="P36">
        <f t="shared" si="2"/>
        <v>10</v>
      </c>
      <c r="Q36">
        <f t="shared" si="2"/>
        <v>11</v>
      </c>
      <c r="R36">
        <f t="shared" si="2"/>
        <v>12</v>
      </c>
      <c r="S36">
        <f t="shared" si="2"/>
        <v>11</v>
      </c>
      <c r="T36">
        <f t="shared" si="2"/>
        <v>14</v>
      </c>
      <c r="U36">
        <f t="shared" si="2"/>
        <v>11</v>
      </c>
      <c r="V36">
        <f t="shared" si="2"/>
        <v>213</v>
      </c>
    </row>
  </sheetData>
  <autoFilter ref="A1:W36" xr:uid="{00000000-0009-0000-0000-000006000000}">
    <filterColumn colId="22">
      <filters>
        <filter val="0.55"/>
        <filter val="0.6"/>
        <filter val="0.65"/>
        <filter val="0.7"/>
        <filter val="0.9"/>
        <filter val="0.95"/>
      </filters>
    </filterColumn>
  </autoFilter>
  <conditionalFormatting sqref="W2:W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U35">
    <cfRule type="colorScale" priority="1">
      <colorScale>
        <cfvo type="min"/>
        <cfvo type="max"/>
        <color theme="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Hoja2</vt:lpstr>
      <vt:lpstr>sin estand</vt:lpstr>
      <vt:lpstr>estandariz</vt:lpstr>
      <vt:lpstr>tablas</vt:lpstr>
      <vt:lpstr>spike and slab</vt:lpstr>
      <vt:lpstr>corridas</vt:lpstr>
      <vt:lpstr>selec algor evolutivos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Catalina Velasquez Gaviria</dc:creator>
  <cp:lastModifiedBy>Diana Catalina Velasquez Gaviria</cp:lastModifiedBy>
  <dcterms:created xsi:type="dcterms:W3CDTF">2019-09-03T23:25:39Z</dcterms:created>
  <dcterms:modified xsi:type="dcterms:W3CDTF">2019-09-12T02:50:25Z</dcterms:modified>
</cp:coreProperties>
</file>