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/>
  <mc:AlternateContent xmlns:mc="http://schemas.openxmlformats.org/markup-compatibility/2006">
    <mc:Choice Requires="x15">
      <x15ac:absPath xmlns:x15ac="http://schemas.microsoft.com/office/spreadsheetml/2010/11/ac" url="C:\Users\deb_h\Desktop\Projects22\MEAD22\CO2Temperature\"/>
    </mc:Choice>
  </mc:AlternateContent>
  <xr:revisionPtr revIDLastSave="0" documentId="13_ncr:1_{081B34B3-7F38-471A-A738-60401C2268C7}" xr6:coauthVersionLast="47" xr6:coauthVersionMax="47" xr10:uidLastSave="{00000000-0000-0000-0000-000000000000}"/>
  <bookViews>
    <workbookView xWindow="620" yWindow="2405" windowWidth="17945" windowHeight="9570" xr2:uid="{00000000-000D-0000-FFFF-FFFF00000000}"/>
  </bookViews>
  <sheets>
    <sheet name="CO2Temp-20" sheetId="5" r:id="rId1"/>
  </sheets>
  <calcPr calcId="191029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79" i="5" l="1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E18" i="5"/>
  <c r="F18" i="5"/>
  <c r="E17" i="5"/>
  <c r="F10" i="5"/>
  <c r="F11" i="5"/>
  <c r="F12" i="5"/>
  <c r="F13" i="5"/>
  <c r="F14" i="5"/>
  <c r="F15" i="5"/>
  <c r="F16" i="5"/>
  <c r="F17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9" i="5"/>
  <c r="S26" i="5"/>
  <c r="E10" i="5"/>
  <c r="E11" i="5"/>
  <c r="E12" i="5"/>
  <c r="E13" i="5"/>
  <c r="E14" i="5"/>
  <c r="E15" i="5"/>
  <c r="E16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9" i="5"/>
  <c r="B75" i="5"/>
  <c r="B76" i="5"/>
  <c r="B77" i="5"/>
  <c r="B78" i="5"/>
  <c r="B79" i="5"/>
  <c r="B19" i="5" l="1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</calcChain>
</file>

<file path=xl/sharedStrings.xml><?xml version="1.0" encoding="utf-8"?>
<sst xmlns="http://schemas.openxmlformats.org/spreadsheetml/2006/main" count="25" uniqueCount="24">
  <si>
    <t>ftp://ftp.cmdl.noaa.gov/ccg/co2/trends/co2_annmean_mlo.txt</t>
  </si>
  <si>
    <t>CO2 expressed as a mole fraction in dry air, micromol/mol, abbreviated as ppm</t>
  </si>
  <si>
    <t>#</t>
  </si>
  <si>
    <t># See www.esrl.noaa.gov/gmd/ccgg/trends/ for additional details.</t>
  </si>
  <si>
    <t xml:space="preserve">#  </t>
  </si>
  <si>
    <t># Data from March 1958 through April 1974 have been obtained by C. David Keeling</t>
  </si>
  <si>
    <t># of the Scripps Institution of Oceanography (SIO) and were obtained from the</t>
  </si>
  <si>
    <t># Scripps website (scrippsco2.ucsd.edu).</t>
  </si>
  <si>
    <t># The estimated uncertainty in the annual mean is the standard deviation</t>
  </si>
  <si>
    <t># of the differences of annual mean values determined independently by</t>
  </si>
  <si>
    <t># NOAA/ESRL and the Scripps Institution of Oceanography.</t>
  </si>
  <si>
    <t xml:space="preserve"># NOTE: In general, the data presented for the last year are subject to change, </t>
  </si>
  <si>
    <t># depending on recalibration of the reference gas mixtures used, and other quality</t>
  </si>
  <si>
    <t># control procedures. Occasionally, earlier years may also be changed for the same</t>
  </si>
  <si>
    <t># reasons.  Usually these changes are minor.</t>
  </si>
  <si>
    <t>Years since 1950</t>
  </si>
  <si>
    <t>Year</t>
  </si>
  <si>
    <t>Temp C</t>
  </si>
  <si>
    <r>
      <t xml:space="preserve"> </t>
    </r>
    <r>
      <rPr>
        <sz val="10"/>
        <color rgb="FFFF0000"/>
        <rFont val="Arial"/>
        <family val="2"/>
      </rPr>
      <t xml:space="preserve">http://www.esrl.noaa.gov/gmd/ccgg/trends/index.html#mlo (annual mean CO2) </t>
    </r>
  </si>
  <si>
    <t>Mean CO2 (ppm)</t>
  </si>
  <si>
    <t>1959-present: CO2 Data From Mauna Loa site obtained from http://www.esrl.noaa.gov/gmd/ccgg/trends/index.html#mlo (annual mean Co2) which links to ftp://aftp.cmdl.noaa.gov/products/trends/co2/co2_annmean_mlo.txt</t>
  </si>
  <si>
    <t xml:space="preserve">1950-1958: Historic CO2 data dating back to 1000 can be found here http://www.earth-policy.org/?/data_center/C23/ or directly www.earth-policy.org/datacenter/xls/book_tgt_climate_12.xlsx </t>
  </si>
  <si>
    <t>ln (CO2)</t>
  </si>
  <si>
    <t>ln (ln(CO2))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</si>
</sst>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0"/>
      <name val="Arial"/>
    </font>
    <font>
      <sz val="8"/>
      <name val="Helv"/>
    </font>
    <font>
      <b/>
      <sz val="10"/>
      <name val="Helv"/>
    </font>
    <font>
      <u/>
      <sz val="10"/>
      <color theme="10"/>
      <name val="Arial"/>
      <family val="2"/>
    </font>
    <font>
      <sz val="10"/>
      <name val="Arial Unicode MS"/>
    </font>
    <font>
      <sz val="10"/>
      <color rgb="FFFF0000"/>
      <name val="Arial"/>
      <family val="2"/>
    </font>
    <font>
      <b/>
      <sz val="10"/>
      <name val="Arial Unicode MS"/>
    </font>
    <font>
      <u/>
      <sz val="10"/>
      <color theme="11"/>
      <name val="Arial"/>
      <family val="2"/>
    </font>
    <font>
      <sz val="10"/>
      <color rgb="FFFF0000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22"/>
      </bottom>
      <diagonal/>
    </border>
  </borders>
  <cellStyleXfs count="6">
    <xf numFmtId="0" fontId="0" fillId="0" borderId="0"/>
    <xf numFmtId="3" fontId="1" fillId="0" borderId="1">
      <alignment horizontal="right" vertical="center"/>
    </xf>
    <xf numFmtId="0" fontId="2" fillId="0" borderId="1">
      <alignment horizontal="left" vertical="center"/>
    </xf>
    <xf numFmtId="0" fontId="3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/>
    <xf numFmtId="0" fontId="9" fillId="0" borderId="0"/>
  </cellStyleXfs>
  <cellXfs count="13">
    <xf numFmtId="0" fontId="0" fillId="0" borderId="0" xfId="0"/>
    <xf numFmtId="0" fontId="4" fillId="0" borderId="0" xfId="0" applyFont="1"/>
    <xf numFmtId="0" fontId="5" fillId="0" borderId="0" xfId="0" applyFont="1"/>
    <xf numFmtId="0" fontId="6" fillId="0" borderId="0" xfId="0" applyFont="1"/>
    <xf numFmtId="0" fontId="4" fillId="0" borderId="0" xfId="0" applyFont="1" applyAlignment="1">
      <alignment vertical="center"/>
    </xf>
    <xf numFmtId="0" fontId="9" fillId="0" borderId="0" xfId="0" applyFont="1"/>
    <xf numFmtId="0" fontId="8" fillId="0" borderId="0" xfId="3" applyFont="1" applyAlignment="1" applyProtection="1"/>
    <xf numFmtId="0" fontId="10" fillId="0" borderId="0" xfId="0" applyFont="1"/>
    <xf numFmtId="0" fontId="0" fillId="0" borderId="0" xfId="0" applyAlignment="1">
      <alignment wrapText="1"/>
    </xf>
    <xf numFmtId="2" fontId="9" fillId="0" borderId="0" xfId="5" applyNumberFormat="1" applyAlignment="1">
      <alignment horizontal="right"/>
    </xf>
    <xf numFmtId="0" fontId="0" fillId="2" borderId="0" xfId="0" applyFill="1"/>
    <xf numFmtId="0" fontId="9" fillId="2" borderId="0" xfId="0" applyFont="1" applyFill="1" applyAlignment="1">
      <alignment wrapText="1"/>
    </xf>
    <xf numFmtId="0" fontId="9" fillId="2" borderId="0" xfId="0" applyFont="1" applyFill="1"/>
  </cellXfs>
  <cellStyles count="6">
    <cellStyle name="Data_Sheet1 (2)_1" xfId="1" xr:uid="{00000000-0005-0000-0000-000000000000}"/>
    <cellStyle name="Followed Hyperlink" xfId="4" builtinId="9" hidden="1"/>
    <cellStyle name="Hed Side_Sheet1 (2)_1" xfId="2" xr:uid="{00000000-0005-0000-0000-000002000000}"/>
    <cellStyle name="Hyperlink" xfId="3" builtinId="8"/>
    <cellStyle name="Normal" xfId="0" builtinId="0"/>
    <cellStyle name="Normal 10 2" xfId="5" xr:uid="{79D5D4A8-F292-4339-8214-8F1ED395A57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CO2 since 1950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678231060740364"/>
          <c:y val="0.19762379180239045"/>
          <c:w val="0.80894176742237656"/>
          <c:h val="0.6307828852483266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diamond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6.0958270922361182E-2"/>
                  <c:y val="-9.9654093507640096E-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="1" baseline="0">
                        <a:solidFill>
                          <a:srgbClr val="FF0000"/>
                        </a:solidFill>
                      </a:rPr>
                      <a:t>y = 297.82e</a:t>
                    </a:r>
                    <a:r>
                      <a:rPr lang="en-US" b="1" baseline="30000">
                        <a:solidFill>
                          <a:srgbClr val="FF0000"/>
                        </a:solidFill>
                      </a:rPr>
                      <a:t>0.0045x</a:t>
                    </a:r>
                    <a:endParaRPr lang="en-US" b="1">
                      <a:solidFill>
                        <a:srgbClr val="FF0000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'CO2Temp-20'!$B$9:$B$79</c:f>
              <c:numCache>
                <c:formatCode>General</c:formatCode>
                <c:ptCount val="7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</c:numCache>
            </c:numRef>
          </c:xVal>
          <c:yVal>
            <c:numRef>
              <c:f>'CO2Temp-20'!$C$9:$C$79</c:f>
              <c:numCache>
                <c:formatCode>0.00</c:formatCode>
                <c:ptCount val="71"/>
                <c:pt idx="0">
                  <c:v>311.26</c:v>
                </c:pt>
                <c:pt idx="1">
                  <c:v>311.74</c:v>
                </c:pt>
                <c:pt idx="2">
                  <c:v>312.22000000000003</c:v>
                </c:pt>
                <c:pt idx="3">
                  <c:v>312.7</c:v>
                </c:pt>
                <c:pt idx="4">
                  <c:v>313.22000000000003</c:v>
                </c:pt>
                <c:pt idx="5">
                  <c:v>313.73</c:v>
                </c:pt>
                <c:pt idx="6">
                  <c:v>314.25</c:v>
                </c:pt>
                <c:pt idx="7">
                  <c:v>314.77</c:v>
                </c:pt>
                <c:pt idx="8">
                  <c:v>315.27999999999997</c:v>
                </c:pt>
                <c:pt idx="9" formatCode="General">
                  <c:v>315.98</c:v>
                </c:pt>
                <c:pt idx="10" formatCode="General">
                  <c:v>316.91000000000003</c:v>
                </c:pt>
                <c:pt idx="11" formatCode="General">
                  <c:v>317.64</c:v>
                </c:pt>
                <c:pt idx="12" formatCode="General">
                  <c:v>318.45</c:v>
                </c:pt>
                <c:pt idx="13" formatCode="General">
                  <c:v>318.99</c:v>
                </c:pt>
                <c:pt idx="14" formatCode="General">
                  <c:v>319.62</c:v>
                </c:pt>
                <c:pt idx="15" formatCode="General">
                  <c:v>320.04000000000002</c:v>
                </c:pt>
                <c:pt idx="16" formatCode="General">
                  <c:v>321.38</c:v>
                </c:pt>
                <c:pt idx="17" formatCode="General">
                  <c:v>322.16000000000003</c:v>
                </c:pt>
                <c:pt idx="18" formatCode="General">
                  <c:v>323.04000000000002</c:v>
                </c:pt>
                <c:pt idx="19" formatCode="General">
                  <c:v>324.62</c:v>
                </c:pt>
                <c:pt idx="20" formatCode="General">
                  <c:v>325.68</c:v>
                </c:pt>
                <c:pt idx="21" formatCode="General">
                  <c:v>326.32</c:v>
                </c:pt>
                <c:pt idx="22" formatCode="General">
                  <c:v>327.45</c:v>
                </c:pt>
                <c:pt idx="23" formatCode="General">
                  <c:v>329.68</c:v>
                </c:pt>
                <c:pt idx="24" formatCode="General">
                  <c:v>330.18</c:v>
                </c:pt>
                <c:pt idx="25" formatCode="General">
                  <c:v>331.11</c:v>
                </c:pt>
                <c:pt idx="26" formatCode="General">
                  <c:v>332.04</c:v>
                </c:pt>
                <c:pt idx="27" formatCode="General">
                  <c:v>333.83</c:v>
                </c:pt>
                <c:pt idx="28" formatCode="General">
                  <c:v>335.4</c:v>
                </c:pt>
                <c:pt idx="29" formatCode="General">
                  <c:v>336.84</c:v>
                </c:pt>
                <c:pt idx="30" formatCode="General">
                  <c:v>338.75</c:v>
                </c:pt>
                <c:pt idx="31" formatCode="General">
                  <c:v>340.11</c:v>
                </c:pt>
                <c:pt idx="32" formatCode="General">
                  <c:v>341.45</c:v>
                </c:pt>
                <c:pt idx="33" formatCode="General">
                  <c:v>343.05</c:v>
                </c:pt>
                <c:pt idx="34" formatCode="General">
                  <c:v>344.65</c:v>
                </c:pt>
                <c:pt idx="35" formatCode="General">
                  <c:v>346.12</c:v>
                </c:pt>
                <c:pt idx="36" formatCode="General">
                  <c:v>347.42</c:v>
                </c:pt>
                <c:pt idx="37" formatCode="General">
                  <c:v>349.19</c:v>
                </c:pt>
                <c:pt idx="38" formatCode="General">
                  <c:v>351.57</c:v>
                </c:pt>
                <c:pt idx="39" formatCode="General">
                  <c:v>353.12</c:v>
                </c:pt>
                <c:pt idx="40" formatCode="General">
                  <c:v>354.39</c:v>
                </c:pt>
                <c:pt idx="41" formatCode="General">
                  <c:v>355.61</c:v>
                </c:pt>
                <c:pt idx="42" formatCode="General">
                  <c:v>356.45</c:v>
                </c:pt>
                <c:pt idx="43" formatCode="General">
                  <c:v>357.1</c:v>
                </c:pt>
                <c:pt idx="44" formatCode="General">
                  <c:v>358.83</c:v>
                </c:pt>
                <c:pt idx="45" formatCode="General">
                  <c:v>360.82</c:v>
                </c:pt>
                <c:pt idx="46" formatCode="General">
                  <c:v>362.61</c:v>
                </c:pt>
                <c:pt idx="47" formatCode="General">
                  <c:v>363.73</c:v>
                </c:pt>
                <c:pt idx="48" formatCode="General">
                  <c:v>366.7</c:v>
                </c:pt>
                <c:pt idx="49" formatCode="General">
                  <c:v>368.38</c:v>
                </c:pt>
                <c:pt idx="50" formatCode="General">
                  <c:v>369.55</c:v>
                </c:pt>
                <c:pt idx="51" formatCode="General">
                  <c:v>371.14</c:v>
                </c:pt>
                <c:pt idx="52" formatCode="General">
                  <c:v>373.28</c:v>
                </c:pt>
                <c:pt idx="53" formatCode="General">
                  <c:v>375.8</c:v>
                </c:pt>
                <c:pt idx="54" formatCode="General">
                  <c:v>377.52</c:v>
                </c:pt>
                <c:pt idx="55" formatCode="General">
                  <c:v>379.8</c:v>
                </c:pt>
                <c:pt idx="56" formatCode="General">
                  <c:v>381.9</c:v>
                </c:pt>
                <c:pt idx="57" formatCode="General">
                  <c:v>383.79</c:v>
                </c:pt>
                <c:pt idx="58" formatCode="General">
                  <c:v>385.6</c:v>
                </c:pt>
                <c:pt idx="59" formatCode="General">
                  <c:v>387.43</c:v>
                </c:pt>
                <c:pt idx="60" formatCode="General">
                  <c:v>389.9</c:v>
                </c:pt>
                <c:pt idx="61" formatCode="General">
                  <c:v>391.65</c:v>
                </c:pt>
                <c:pt idx="62" formatCode="General">
                  <c:v>393.85</c:v>
                </c:pt>
                <c:pt idx="63" formatCode="General">
                  <c:v>396.52</c:v>
                </c:pt>
                <c:pt idx="64" formatCode="General">
                  <c:v>398.65</c:v>
                </c:pt>
                <c:pt idx="65" formatCode="General">
                  <c:v>400.83</c:v>
                </c:pt>
                <c:pt idx="66" formatCode="General">
                  <c:v>404.41</c:v>
                </c:pt>
                <c:pt idx="67" formatCode="General">
                  <c:v>406.76</c:v>
                </c:pt>
                <c:pt idx="68" formatCode="General">
                  <c:v>408.72</c:v>
                </c:pt>
                <c:pt idx="69" formatCode="General">
                  <c:v>411.66</c:v>
                </c:pt>
                <c:pt idx="70" formatCode="General">
                  <c:v>414.24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88-4345-9FA4-D33F87FF1A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7672880"/>
        <c:axId val="857546944"/>
      </c:scatterChart>
      <c:valAx>
        <c:axId val="857672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 since 1950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7546944"/>
        <c:crosses val="autoZero"/>
        <c:crossBetween val="midCat"/>
      </c:valAx>
      <c:valAx>
        <c:axId val="85754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CO2 ppm</a:t>
                </a:r>
              </a:p>
            </c:rich>
          </c:tx>
          <c:layout>
            <c:manualLayout>
              <c:xMode val="edge"/>
              <c:yMode val="edge"/>
              <c:x val="1.7415977944614042E-2"/>
              <c:y val="0.43875332132573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7672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CO2 since 1950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678231060740364"/>
          <c:y val="0.24502041235828029"/>
          <c:w val="0.80894176742237656"/>
          <c:h val="0.58338637906836077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diamond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63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0958270922361182E-2"/>
                  <c:y val="-9.9654093507640096E-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="1" baseline="0">
                        <a:solidFill>
                          <a:srgbClr val="FF0000"/>
                        </a:solidFill>
                      </a:rPr>
                      <a:t>y = 1.47x + 299.34</a:t>
                    </a:r>
                    <a:endParaRPr lang="en-US" b="1">
                      <a:solidFill>
                        <a:srgbClr val="FF0000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'CO2Temp-20'!$B$9:$B$79</c:f>
              <c:numCache>
                <c:formatCode>General</c:formatCode>
                <c:ptCount val="7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</c:numCache>
            </c:numRef>
          </c:xVal>
          <c:yVal>
            <c:numRef>
              <c:f>'CO2Temp-20'!$C$9:$C$79</c:f>
              <c:numCache>
                <c:formatCode>0.00</c:formatCode>
                <c:ptCount val="71"/>
                <c:pt idx="0">
                  <c:v>311.26</c:v>
                </c:pt>
                <c:pt idx="1">
                  <c:v>311.74</c:v>
                </c:pt>
                <c:pt idx="2">
                  <c:v>312.22000000000003</c:v>
                </c:pt>
                <c:pt idx="3">
                  <c:v>312.7</c:v>
                </c:pt>
                <c:pt idx="4">
                  <c:v>313.22000000000003</c:v>
                </c:pt>
                <c:pt idx="5">
                  <c:v>313.73</c:v>
                </c:pt>
                <c:pt idx="6">
                  <c:v>314.25</c:v>
                </c:pt>
                <c:pt idx="7">
                  <c:v>314.77</c:v>
                </c:pt>
                <c:pt idx="8">
                  <c:v>315.27999999999997</c:v>
                </c:pt>
                <c:pt idx="9" formatCode="General">
                  <c:v>315.98</c:v>
                </c:pt>
                <c:pt idx="10" formatCode="General">
                  <c:v>316.91000000000003</c:v>
                </c:pt>
                <c:pt idx="11" formatCode="General">
                  <c:v>317.64</c:v>
                </c:pt>
                <c:pt idx="12" formatCode="General">
                  <c:v>318.45</c:v>
                </c:pt>
                <c:pt idx="13" formatCode="General">
                  <c:v>318.99</c:v>
                </c:pt>
                <c:pt idx="14" formatCode="General">
                  <c:v>319.62</c:v>
                </c:pt>
                <c:pt idx="15" formatCode="General">
                  <c:v>320.04000000000002</c:v>
                </c:pt>
                <c:pt idx="16" formatCode="General">
                  <c:v>321.38</c:v>
                </c:pt>
                <c:pt idx="17" formatCode="General">
                  <c:v>322.16000000000003</c:v>
                </c:pt>
                <c:pt idx="18" formatCode="General">
                  <c:v>323.04000000000002</c:v>
                </c:pt>
                <c:pt idx="19" formatCode="General">
                  <c:v>324.62</c:v>
                </c:pt>
                <c:pt idx="20" formatCode="General">
                  <c:v>325.68</c:v>
                </c:pt>
                <c:pt idx="21" formatCode="General">
                  <c:v>326.32</c:v>
                </c:pt>
                <c:pt idx="22" formatCode="General">
                  <c:v>327.45</c:v>
                </c:pt>
                <c:pt idx="23" formatCode="General">
                  <c:v>329.68</c:v>
                </c:pt>
                <c:pt idx="24" formatCode="General">
                  <c:v>330.18</c:v>
                </c:pt>
                <c:pt idx="25" formatCode="General">
                  <c:v>331.11</c:v>
                </c:pt>
                <c:pt idx="26" formatCode="General">
                  <c:v>332.04</c:v>
                </c:pt>
                <c:pt idx="27" formatCode="General">
                  <c:v>333.83</c:v>
                </c:pt>
                <c:pt idx="28" formatCode="General">
                  <c:v>335.4</c:v>
                </c:pt>
                <c:pt idx="29" formatCode="General">
                  <c:v>336.84</c:v>
                </c:pt>
                <c:pt idx="30" formatCode="General">
                  <c:v>338.75</c:v>
                </c:pt>
                <c:pt idx="31" formatCode="General">
                  <c:v>340.11</c:v>
                </c:pt>
                <c:pt idx="32" formatCode="General">
                  <c:v>341.45</c:v>
                </c:pt>
                <c:pt idx="33" formatCode="General">
                  <c:v>343.05</c:v>
                </c:pt>
                <c:pt idx="34" formatCode="General">
                  <c:v>344.65</c:v>
                </c:pt>
                <c:pt idx="35" formatCode="General">
                  <c:v>346.12</c:v>
                </c:pt>
                <c:pt idx="36" formatCode="General">
                  <c:v>347.42</c:v>
                </c:pt>
                <c:pt idx="37" formatCode="General">
                  <c:v>349.19</c:v>
                </c:pt>
                <c:pt idx="38" formatCode="General">
                  <c:v>351.57</c:v>
                </c:pt>
                <c:pt idx="39" formatCode="General">
                  <c:v>353.12</c:v>
                </c:pt>
                <c:pt idx="40" formatCode="General">
                  <c:v>354.39</c:v>
                </c:pt>
                <c:pt idx="41" formatCode="General">
                  <c:v>355.61</c:v>
                </c:pt>
                <c:pt idx="42" formatCode="General">
                  <c:v>356.45</c:v>
                </c:pt>
                <c:pt idx="43" formatCode="General">
                  <c:v>357.1</c:v>
                </c:pt>
                <c:pt idx="44" formatCode="General">
                  <c:v>358.83</c:v>
                </c:pt>
                <c:pt idx="45" formatCode="General">
                  <c:v>360.82</c:v>
                </c:pt>
                <c:pt idx="46" formatCode="General">
                  <c:v>362.61</c:v>
                </c:pt>
                <c:pt idx="47" formatCode="General">
                  <c:v>363.73</c:v>
                </c:pt>
                <c:pt idx="48" formatCode="General">
                  <c:v>366.7</c:v>
                </c:pt>
                <c:pt idx="49" formatCode="General">
                  <c:v>368.38</c:v>
                </c:pt>
                <c:pt idx="50" formatCode="General">
                  <c:v>369.55</c:v>
                </c:pt>
                <c:pt idx="51" formatCode="General">
                  <c:v>371.14</c:v>
                </c:pt>
                <c:pt idx="52" formatCode="General">
                  <c:v>373.28</c:v>
                </c:pt>
                <c:pt idx="53" formatCode="General">
                  <c:v>375.8</c:v>
                </c:pt>
                <c:pt idx="54" formatCode="General">
                  <c:v>377.52</c:v>
                </c:pt>
                <c:pt idx="55" formatCode="General">
                  <c:v>379.8</c:v>
                </c:pt>
                <c:pt idx="56" formatCode="General">
                  <c:v>381.9</c:v>
                </c:pt>
                <c:pt idx="57" formatCode="General">
                  <c:v>383.79</c:v>
                </c:pt>
                <c:pt idx="58" formatCode="General">
                  <c:v>385.6</c:v>
                </c:pt>
                <c:pt idx="59" formatCode="General">
                  <c:v>387.43</c:v>
                </c:pt>
                <c:pt idx="60" formatCode="General">
                  <c:v>389.9</c:v>
                </c:pt>
                <c:pt idx="61" formatCode="General">
                  <c:v>391.65</c:v>
                </c:pt>
                <c:pt idx="62" formatCode="General">
                  <c:v>393.85</c:v>
                </c:pt>
                <c:pt idx="63" formatCode="General">
                  <c:v>396.52</c:v>
                </c:pt>
                <c:pt idx="64" formatCode="General">
                  <c:v>398.65</c:v>
                </c:pt>
                <c:pt idx="65" formatCode="General">
                  <c:v>400.83</c:v>
                </c:pt>
                <c:pt idx="66" formatCode="General">
                  <c:v>404.41</c:v>
                </c:pt>
                <c:pt idx="67" formatCode="General">
                  <c:v>406.76</c:v>
                </c:pt>
                <c:pt idx="68" formatCode="General">
                  <c:v>408.72</c:v>
                </c:pt>
                <c:pt idx="69" formatCode="General">
                  <c:v>411.66</c:v>
                </c:pt>
                <c:pt idx="70" formatCode="General">
                  <c:v>414.24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DA-4BBC-8151-E19AB15EDF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7672880"/>
        <c:axId val="857546944"/>
      </c:scatterChart>
      <c:valAx>
        <c:axId val="857672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 since 1950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7546944"/>
        <c:crosses val="autoZero"/>
        <c:crossBetween val="midCat"/>
      </c:valAx>
      <c:valAx>
        <c:axId val="85754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CO2 ppm</a:t>
                </a:r>
              </a:p>
            </c:rich>
          </c:tx>
          <c:layout>
            <c:manualLayout>
              <c:xMode val="edge"/>
              <c:yMode val="edge"/>
              <c:x val="1.7415977944614042E-2"/>
              <c:y val="0.43875332132573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7672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CO2 since 1950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678231060740364"/>
          <c:y val="0.19762379180239045"/>
          <c:w val="0.80894176742237656"/>
          <c:h val="0.6307828852483266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diamond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2.0980282490473342E-2"/>
                  <c:y val="0.10237902417294295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1" baseline="0">
                        <a:solidFill>
                          <a:srgbClr val="FF0000"/>
                        </a:solidFill>
                      </a:rPr>
                      <a:t>y = 297.82e</a:t>
                    </a:r>
                    <a:r>
                      <a:rPr lang="en-US" sz="1200" b="1" baseline="30000">
                        <a:solidFill>
                          <a:srgbClr val="FF0000"/>
                        </a:solidFill>
                      </a:rPr>
                      <a:t>0.0045x</a:t>
                    </a:r>
                    <a:endParaRPr lang="en-US" sz="1200" b="1">
                      <a:solidFill>
                        <a:srgbClr val="FF0000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'CO2Temp-20'!$B$9:$B$79</c:f>
              <c:numCache>
                <c:formatCode>General</c:formatCode>
                <c:ptCount val="7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</c:numCache>
            </c:numRef>
          </c:xVal>
          <c:yVal>
            <c:numRef>
              <c:f>'CO2Temp-20'!$C$9:$C$79</c:f>
              <c:numCache>
                <c:formatCode>0.00</c:formatCode>
                <c:ptCount val="71"/>
                <c:pt idx="0">
                  <c:v>311.26</c:v>
                </c:pt>
                <c:pt idx="1">
                  <c:v>311.74</c:v>
                </c:pt>
                <c:pt idx="2">
                  <c:v>312.22000000000003</c:v>
                </c:pt>
                <c:pt idx="3">
                  <c:v>312.7</c:v>
                </c:pt>
                <c:pt idx="4">
                  <c:v>313.22000000000003</c:v>
                </c:pt>
                <c:pt idx="5">
                  <c:v>313.73</c:v>
                </c:pt>
                <c:pt idx="6">
                  <c:v>314.25</c:v>
                </c:pt>
                <c:pt idx="7">
                  <c:v>314.77</c:v>
                </c:pt>
                <c:pt idx="8">
                  <c:v>315.27999999999997</c:v>
                </c:pt>
                <c:pt idx="9" formatCode="General">
                  <c:v>315.98</c:v>
                </c:pt>
                <c:pt idx="10" formatCode="General">
                  <c:v>316.91000000000003</c:v>
                </c:pt>
                <c:pt idx="11" formatCode="General">
                  <c:v>317.64</c:v>
                </c:pt>
                <c:pt idx="12" formatCode="General">
                  <c:v>318.45</c:v>
                </c:pt>
                <c:pt idx="13" formatCode="General">
                  <c:v>318.99</c:v>
                </c:pt>
                <c:pt idx="14" formatCode="General">
                  <c:v>319.62</c:v>
                </c:pt>
                <c:pt idx="15" formatCode="General">
                  <c:v>320.04000000000002</c:v>
                </c:pt>
                <c:pt idx="16" formatCode="General">
                  <c:v>321.38</c:v>
                </c:pt>
                <c:pt idx="17" formatCode="General">
                  <c:v>322.16000000000003</c:v>
                </c:pt>
                <c:pt idx="18" formatCode="General">
                  <c:v>323.04000000000002</c:v>
                </c:pt>
                <c:pt idx="19" formatCode="General">
                  <c:v>324.62</c:v>
                </c:pt>
                <c:pt idx="20" formatCode="General">
                  <c:v>325.68</c:v>
                </c:pt>
                <c:pt idx="21" formatCode="General">
                  <c:v>326.32</c:v>
                </c:pt>
                <c:pt idx="22" formatCode="General">
                  <c:v>327.45</c:v>
                </c:pt>
                <c:pt idx="23" formatCode="General">
                  <c:v>329.68</c:v>
                </c:pt>
                <c:pt idx="24" formatCode="General">
                  <c:v>330.18</c:v>
                </c:pt>
                <c:pt idx="25" formatCode="General">
                  <c:v>331.11</c:v>
                </c:pt>
                <c:pt idx="26" formatCode="General">
                  <c:v>332.04</c:v>
                </c:pt>
                <c:pt idx="27" formatCode="General">
                  <c:v>333.83</c:v>
                </c:pt>
                <c:pt idx="28" formatCode="General">
                  <c:v>335.4</c:v>
                </c:pt>
                <c:pt idx="29" formatCode="General">
                  <c:v>336.84</c:v>
                </c:pt>
                <c:pt idx="30" formatCode="General">
                  <c:v>338.75</c:v>
                </c:pt>
                <c:pt idx="31" formatCode="General">
                  <c:v>340.11</c:v>
                </c:pt>
                <c:pt idx="32" formatCode="General">
                  <c:v>341.45</c:v>
                </c:pt>
                <c:pt idx="33" formatCode="General">
                  <c:v>343.05</c:v>
                </c:pt>
                <c:pt idx="34" formatCode="General">
                  <c:v>344.65</c:v>
                </c:pt>
                <c:pt idx="35" formatCode="General">
                  <c:v>346.12</c:v>
                </c:pt>
                <c:pt idx="36" formatCode="General">
                  <c:v>347.42</c:v>
                </c:pt>
                <c:pt idx="37" formatCode="General">
                  <c:v>349.19</c:v>
                </c:pt>
                <c:pt idx="38" formatCode="General">
                  <c:v>351.57</c:v>
                </c:pt>
                <c:pt idx="39" formatCode="General">
                  <c:v>353.12</c:v>
                </c:pt>
                <c:pt idx="40" formatCode="General">
                  <c:v>354.39</c:v>
                </c:pt>
                <c:pt idx="41" formatCode="General">
                  <c:v>355.61</c:v>
                </c:pt>
                <c:pt idx="42" formatCode="General">
                  <c:v>356.45</c:v>
                </c:pt>
                <c:pt idx="43" formatCode="General">
                  <c:v>357.1</c:v>
                </c:pt>
                <c:pt idx="44" formatCode="General">
                  <c:v>358.83</c:v>
                </c:pt>
                <c:pt idx="45" formatCode="General">
                  <c:v>360.82</c:v>
                </c:pt>
                <c:pt idx="46" formatCode="General">
                  <c:v>362.61</c:v>
                </c:pt>
                <c:pt idx="47" formatCode="General">
                  <c:v>363.73</c:v>
                </c:pt>
                <c:pt idx="48" formatCode="General">
                  <c:v>366.7</c:v>
                </c:pt>
                <c:pt idx="49" formatCode="General">
                  <c:v>368.38</c:v>
                </c:pt>
                <c:pt idx="50" formatCode="General">
                  <c:v>369.55</c:v>
                </c:pt>
                <c:pt idx="51" formatCode="General">
                  <c:v>371.14</c:v>
                </c:pt>
                <c:pt idx="52" formatCode="General">
                  <c:v>373.28</c:v>
                </c:pt>
                <c:pt idx="53" formatCode="General">
                  <c:v>375.8</c:v>
                </c:pt>
                <c:pt idx="54" formatCode="General">
                  <c:v>377.52</c:v>
                </c:pt>
                <c:pt idx="55" formatCode="General">
                  <c:v>379.8</c:v>
                </c:pt>
                <c:pt idx="56" formatCode="General">
                  <c:v>381.9</c:v>
                </c:pt>
                <c:pt idx="57" formatCode="General">
                  <c:v>383.79</c:v>
                </c:pt>
                <c:pt idx="58" formatCode="General">
                  <c:v>385.6</c:v>
                </c:pt>
                <c:pt idx="59" formatCode="General">
                  <c:v>387.43</c:v>
                </c:pt>
                <c:pt idx="60" formatCode="General">
                  <c:v>389.9</c:v>
                </c:pt>
                <c:pt idx="61" formatCode="General">
                  <c:v>391.65</c:v>
                </c:pt>
                <c:pt idx="62" formatCode="General">
                  <c:v>393.85</c:v>
                </c:pt>
                <c:pt idx="63" formatCode="General">
                  <c:v>396.52</c:v>
                </c:pt>
                <c:pt idx="64" formatCode="General">
                  <c:v>398.65</c:v>
                </c:pt>
                <c:pt idx="65" formatCode="General">
                  <c:v>400.83</c:v>
                </c:pt>
                <c:pt idx="66" formatCode="General">
                  <c:v>404.41</c:v>
                </c:pt>
                <c:pt idx="67" formatCode="General">
                  <c:v>406.76</c:v>
                </c:pt>
                <c:pt idx="68" formatCode="General">
                  <c:v>408.72</c:v>
                </c:pt>
                <c:pt idx="69" formatCode="General">
                  <c:v>411.66</c:v>
                </c:pt>
                <c:pt idx="70" formatCode="General">
                  <c:v>414.24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8F-41DD-AF7B-C5AF21803C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7672880"/>
        <c:axId val="857546944"/>
      </c:scatterChart>
      <c:valAx>
        <c:axId val="857672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 since 1950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7546944"/>
        <c:crosses val="autoZero"/>
        <c:crossBetween val="midCat"/>
      </c:valAx>
      <c:valAx>
        <c:axId val="85754694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CO2 ppm</a:t>
                </a:r>
              </a:p>
            </c:rich>
          </c:tx>
          <c:layout>
            <c:manualLayout>
              <c:xMode val="edge"/>
              <c:yMode val="edge"/>
              <c:x val="1.7415977944614042E-2"/>
              <c:y val="0.43875332132573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7672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CO2 since 1950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678231060740364"/>
          <c:y val="0.19762379180239045"/>
          <c:w val="0.80894176742237656"/>
          <c:h val="0.6307828852483266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diamond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0958270922361182E-2"/>
                  <c:y val="-9.9654093507640096E-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1" baseline="0">
                        <a:solidFill>
                          <a:srgbClr val="FF0000"/>
                        </a:solidFill>
                      </a:rPr>
                      <a:t>y = 0.0042x + 5.7112</a:t>
                    </a:r>
                    <a:endParaRPr lang="en-US" sz="1200" b="1">
                      <a:solidFill>
                        <a:srgbClr val="FF0000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'CO2Temp-20'!$B$9:$B$79</c:f>
              <c:numCache>
                <c:formatCode>General</c:formatCode>
                <c:ptCount val="7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</c:numCache>
            </c:numRef>
          </c:xVal>
          <c:yVal>
            <c:numRef>
              <c:f>'CO2Temp-20'!$E$9:$E$79</c:f>
              <c:numCache>
                <c:formatCode>General</c:formatCode>
                <c:ptCount val="71"/>
                <c:pt idx="0">
                  <c:v>5.7406285757768636</c:v>
                </c:pt>
                <c:pt idx="1">
                  <c:v>5.7421695070609049</c:v>
                </c:pt>
                <c:pt idx="2">
                  <c:v>5.7437080675285204</c:v>
                </c:pt>
                <c:pt idx="3">
                  <c:v>5.7452442644637953</c:v>
                </c:pt>
                <c:pt idx="4">
                  <c:v>5.7469058190382878</c:v>
                </c:pt>
                <c:pt idx="5">
                  <c:v>5.7485327433942732</c:v>
                </c:pt>
                <c:pt idx="6">
                  <c:v>5.7501888474703566</c:v>
                </c:pt>
                <c:pt idx="7">
                  <c:v>5.7518422133997609</c:v>
                </c:pt>
                <c:pt idx="8">
                  <c:v>5.7534611328867484</c:v>
                </c:pt>
                <c:pt idx="9">
                  <c:v>5.7556789204447032</c:v>
                </c:pt>
                <c:pt idx="10">
                  <c:v>5.7586178218948074</c:v>
                </c:pt>
                <c:pt idx="11">
                  <c:v>5.7609186660270097</c:v>
                </c:pt>
                <c:pt idx="12">
                  <c:v>5.763465476817375</c:v>
                </c:pt>
                <c:pt idx="13">
                  <c:v>5.7651597543311048</c:v>
                </c:pt>
                <c:pt idx="14">
                  <c:v>5.7671327901569631</c:v>
                </c:pt>
                <c:pt idx="15">
                  <c:v>5.7684459879819237</c:v>
                </c:pt>
                <c:pt idx="16">
                  <c:v>5.7726242236136072</c:v>
                </c:pt>
                <c:pt idx="17">
                  <c:v>5.7750483165431987</c:v>
                </c:pt>
                <c:pt idx="18">
                  <c:v>5.7777761545645276</c:v>
                </c:pt>
                <c:pt idx="19">
                  <c:v>5.7826552674769243</c:v>
                </c:pt>
                <c:pt idx="20">
                  <c:v>5.7859153041947238</c:v>
                </c:pt>
                <c:pt idx="21">
                  <c:v>5.787878495009303</c:v>
                </c:pt>
                <c:pt idx="22">
                  <c:v>5.7913353716640623</c:v>
                </c:pt>
                <c:pt idx="23">
                  <c:v>5.7981224870305619</c:v>
                </c:pt>
                <c:pt idx="24">
                  <c:v>5.7996379602997221</c:v>
                </c:pt>
                <c:pt idx="25">
                  <c:v>5.8024506464529022</c:v>
                </c:pt>
                <c:pt idx="26">
                  <c:v>5.8052554435868347</c:v>
                </c:pt>
                <c:pt idx="27">
                  <c:v>5.8106318813654463</c:v>
                </c:pt>
                <c:pt idx="28">
                  <c:v>5.8153238493891086</c:v>
                </c:pt>
                <c:pt idx="29">
                  <c:v>5.8196080401617918</c:v>
                </c:pt>
                <c:pt idx="30">
                  <c:v>5.8252623721939107</c:v>
                </c:pt>
                <c:pt idx="31">
                  <c:v>5.8292690946976169</c:v>
                </c:pt>
                <c:pt idx="32">
                  <c:v>5.833201255407098</c:v>
                </c:pt>
                <c:pt idx="33">
                  <c:v>5.8378762091369003</c:v>
                </c:pt>
                <c:pt idx="34">
                  <c:v>5.8425294093316609</c:v>
                </c:pt>
                <c:pt idx="35">
                  <c:v>5.8467855357385377</c:v>
                </c:pt>
                <c:pt idx="36">
                  <c:v>5.8505344226737774</c:v>
                </c:pt>
                <c:pt idx="37">
                  <c:v>5.8556161866710967</c:v>
                </c:pt>
                <c:pt idx="38">
                  <c:v>5.862408837938621</c:v>
                </c:pt>
                <c:pt idx="39">
                  <c:v>5.8668079425084265</c:v>
                </c:pt>
                <c:pt idx="40">
                  <c:v>5.870398001628538</c:v>
                </c:pt>
                <c:pt idx="41">
                  <c:v>5.8738346247291622</c:v>
                </c:pt>
                <c:pt idx="42">
                  <c:v>5.8761939775636378</c:v>
                </c:pt>
                <c:pt idx="43">
                  <c:v>5.8780158546004024</c:v>
                </c:pt>
                <c:pt idx="44">
                  <c:v>5.882848738729483</c:v>
                </c:pt>
                <c:pt idx="45">
                  <c:v>5.8883792190246567</c:v>
                </c:pt>
                <c:pt idx="46">
                  <c:v>5.893327876539475</c:v>
                </c:pt>
                <c:pt idx="47">
                  <c:v>5.8964118341562219</c:v>
                </c:pt>
                <c:pt idx="48">
                  <c:v>5.90454407507728</c:v>
                </c:pt>
                <c:pt idx="49">
                  <c:v>5.9091150140909567</c:v>
                </c:pt>
                <c:pt idx="50">
                  <c:v>5.9122860492308957</c:v>
                </c:pt>
                <c:pt idx="51">
                  <c:v>5.9165793499161925</c:v>
                </c:pt>
                <c:pt idx="52">
                  <c:v>5.9223288082731198</c:v>
                </c:pt>
                <c:pt idx="53">
                  <c:v>5.9290570869793653</c:v>
                </c:pt>
                <c:pt idx="54">
                  <c:v>5.933623547418132</c:v>
                </c:pt>
                <c:pt idx="55">
                  <c:v>5.9396447983781853</c:v>
                </c:pt>
                <c:pt idx="56">
                  <c:v>5.9451587942314701</c:v>
                </c:pt>
                <c:pt idx="57">
                  <c:v>5.9500955279970533</c:v>
                </c:pt>
                <c:pt idx="58">
                  <c:v>5.9548005627363905</c:v>
                </c:pt>
                <c:pt idx="59">
                  <c:v>5.9595351873138087</c:v>
                </c:pt>
                <c:pt idx="60">
                  <c:v>5.9658902959885518</c:v>
                </c:pt>
                <c:pt idx="61">
                  <c:v>5.9703685838132472</c:v>
                </c:pt>
                <c:pt idx="62">
                  <c:v>5.975970126149333</c:v>
                </c:pt>
                <c:pt idx="63">
                  <c:v>5.982726481164697</c:v>
                </c:pt>
                <c:pt idx="64">
                  <c:v>5.988083838948504</c:v>
                </c:pt>
                <c:pt idx="65">
                  <c:v>5.9935373972689119</c:v>
                </c:pt>
                <c:pt idx="66">
                  <c:v>6.0024292148326719</c:v>
                </c:pt>
                <c:pt idx="67">
                  <c:v>6.0082233309229363</c:v>
                </c:pt>
                <c:pt idx="68">
                  <c:v>6.0130303250225428</c:v>
                </c:pt>
                <c:pt idx="69">
                  <c:v>6.0201977659308543</c:v>
                </c:pt>
                <c:pt idx="70">
                  <c:v>6.0264455160032275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65-4088-907E-D715975EC4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7672880"/>
        <c:axId val="857546944"/>
      </c:scatterChart>
      <c:valAx>
        <c:axId val="857672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 since 1950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7546944"/>
        <c:crosses val="autoZero"/>
        <c:crossBetween val="midCat"/>
      </c:valAx>
      <c:valAx>
        <c:axId val="85754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ln(CO2)</a:t>
                </a:r>
              </a:p>
            </c:rich>
          </c:tx>
          <c:layout>
            <c:manualLayout>
              <c:xMode val="edge"/>
              <c:yMode val="edge"/>
              <c:x val="1.7415977944614042E-2"/>
              <c:y val="0.43875332132573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7672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CO2 since 1950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678231060740364"/>
          <c:y val="0.19762379180239045"/>
          <c:w val="0.80894176742237656"/>
          <c:h val="0.6307828852483266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diamond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63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8110859659331184E-2"/>
                  <c:y val="-6.3935532485668217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rgbClr val="FF0000"/>
                        </a:solidFill>
                      </a:rPr>
                      <a:t>y = 0.0042x + 5.7112</a:t>
                    </a:r>
                    <a:br>
                      <a:rPr lang="en-US" baseline="0">
                        <a:solidFill>
                          <a:srgbClr val="FF0000"/>
                        </a:solidFill>
                      </a:rPr>
                    </a:br>
                    <a:r>
                      <a:rPr lang="en-US" baseline="0">
                        <a:solidFill>
                          <a:srgbClr val="FF0000"/>
                        </a:solidFill>
                      </a:rPr>
                      <a:t>R² = 0.9809</a:t>
                    </a:r>
                    <a:endParaRPr lang="en-US">
                      <a:solidFill>
                        <a:srgbClr val="FF0000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'CO2Temp-20'!$B$9:$B$79</c:f>
              <c:numCache>
                <c:formatCode>General</c:formatCode>
                <c:ptCount val="7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</c:numCache>
            </c:numRef>
          </c:xVal>
          <c:yVal>
            <c:numRef>
              <c:f>'CO2Temp-20'!$E$9:$E$79</c:f>
              <c:numCache>
                <c:formatCode>General</c:formatCode>
                <c:ptCount val="71"/>
                <c:pt idx="0">
                  <c:v>5.7406285757768636</c:v>
                </c:pt>
                <c:pt idx="1">
                  <c:v>5.7421695070609049</c:v>
                </c:pt>
                <c:pt idx="2">
                  <c:v>5.7437080675285204</c:v>
                </c:pt>
                <c:pt idx="3">
                  <c:v>5.7452442644637953</c:v>
                </c:pt>
                <c:pt idx="4">
                  <c:v>5.7469058190382878</c:v>
                </c:pt>
                <c:pt idx="5">
                  <c:v>5.7485327433942732</c:v>
                </c:pt>
                <c:pt idx="6">
                  <c:v>5.7501888474703566</c:v>
                </c:pt>
                <c:pt idx="7">
                  <c:v>5.7518422133997609</c:v>
                </c:pt>
                <c:pt idx="8">
                  <c:v>5.7534611328867484</c:v>
                </c:pt>
                <c:pt idx="9">
                  <c:v>5.7556789204447032</c:v>
                </c:pt>
                <c:pt idx="10">
                  <c:v>5.7586178218948074</c:v>
                </c:pt>
                <c:pt idx="11">
                  <c:v>5.7609186660270097</c:v>
                </c:pt>
                <c:pt idx="12">
                  <c:v>5.763465476817375</c:v>
                </c:pt>
                <c:pt idx="13">
                  <c:v>5.7651597543311048</c:v>
                </c:pt>
                <c:pt idx="14">
                  <c:v>5.7671327901569631</c:v>
                </c:pt>
                <c:pt idx="15">
                  <c:v>5.7684459879819237</c:v>
                </c:pt>
                <c:pt idx="16">
                  <c:v>5.7726242236136072</c:v>
                </c:pt>
                <c:pt idx="17">
                  <c:v>5.7750483165431987</c:v>
                </c:pt>
                <c:pt idx="18">
                  <c:v>5.7777761545645276</c:v>
                </c:pt>
                <c:pt idx="19">
                  <c:v>5.7826552674769243</c:v>
                </c:pt>
                <c:pt idx="20">
                  <c:v>5.7859153041947238</c:v>
                </c:pt>
                <c:pt idx="21">
                  <c:v>5.787878495009303</c:v>
                </c:pt>
                <c:pt idx="22">
                  <c:v>5.7913353716640623</c:v>
                </c:pt>
                <c:pt idx="23">
                  <c:v>5.7981224870305619</c:v>
                </c:pt>
                <c:pt idx="24">
                  <c:v>5.7996379602997221</c:v>
                </c:pt>
                <c:pt idx="25">
                  <c:v>5.8024506464529022</c:v>
                </c:pt>
                <c:pt idx="26">
                  <c:v>5.8052554435868347</c:v>
                </c:pt>
                <c:pt idx="27">
                  <c:v>5.8106318813654463</c:v>
                </c:pt>
                <c:pt idx="28">
                  <c:v>5.8153238493891086</c:v>
                </c:pt>
                <c:pt idx="29">
                  <c:v>5.8196080401617918</c:v>
                </c:pt>
                <c:pt idx="30">
                  <c:v>5.8252623721939107</c:v>
                </c:pt>
                <c:pt idx="31">
                  <c:v>5.8292690946976169</c:v>
                </c:pt>
                <c:pt idx="32">
                  <c:v>5.833201255407098</c:v>
                </c:pt>
                <c:pt idx="33">
                  <c:v>5.8378762091369003</c:v>
                </c:pt>
                <c:pt idx="34">
                  <c:v>5.8425294093316609</c:v>
                </c:pt>
                <c:pt idx="35">
                  <c:v>5.8467855357385377</c:v>
                </c:pt>
                <c:pt idx="36">
                  <c:v>5.8505344226737774</c:v>
                </c:pt>
                <c:pt idx="37">
                  <c:v>5.8556161866710967</c:v>
                </c:pt>
                <c:pt idx="38">
                  <c:v>5.862408837938621</c:v>
                </c:pt>
                <c:pt idx="39">
                  <c:v>5.8668079425084265</c:v>
                </c:pt>
                <c:pt idx="40">
                  <c:v>5.870398001628538</c:v>
                </c:pt>
                <c:pt idx="41">
                  <c:v>5.8738346247291622</c:v>
                </c:pt>
                <c:pt idx="42">
                  <c:v>5.8761939775636378</c:v>
                </c:pt>
                <c:pt idx="43">
                  <c:v>5.8780158546004024</c:v>
                </c:pt>
                <c:pt idx="44">
                  <c:v>5.882848738729483</c:v>
                </c:pt>
                <c:pt idx="45">
                  <c:v>5.8883792190246567</c:v>
                </c:pt>
                <c:pt idx="46">
                  <c:v>5.893327876539475</c:v>
                </c:pt>
                <c:pt idx="47">
                  <c:v>5.8964118341562219</c:v>
                </c:pt>
                <c:pt idx="48">
                  <c:v>5.90454407507728</c:v>
                </c:pt>
                <c:pt idx="49">
                  <c:v>5.9091150140909567</c:v>
                </c:pt>
                <c:pt idx="50">
                  <c:v>5.9122860492308957</c:v>
                </c:pt>
                <c:pt idx="51">
                  <c:v>5.9165793499161925</c:v>
                </c:pt>
                <c:pt idx="52">
                  <c:v>5.9223288082731198</c:v>
                </c:pt>
                <c:pt idx="53">
                  <c:v>5.9290570869793653</c:v>
                </c:pt>
                <c:pt idx="54">
                  <c:v>5.933623547418132</c:v>
                </c:pt>
                <c:pt idx="55">
                  <c:v>5.9396447983781853</c:v>
                </c:pt>
                <c:pt idx="56">
                  <c:v>5.9451587942314701</c:v>
                </c:pt>
                <c:pt idx="57">
                  <c:v>5.9500955279970533</c:v>
                </c:pt>
                <c:pt idx="58">
                  <c:v>5.9548005627363905</c:v>
                </c:pt>
                <c:pt idx="59">
                  <c:v>5.9595351873138087</c:v>
                </c:pt>
                <c:pt idx="60">
                  <c:v>5.9658902959885518</c:v>
                </c:pt>
                <c:pt idx="61">
                  <c:v>5.9703685838132472</c:v>
                </c:pt>
                <c:pt idx="62">
                  <c:v>5.975970126149333</c:v>
                </c:pt>
                <c:pt idx="63">
                  <c:v>5.982726481164697</c:v>
                </c:pt>
                <c:pt idx="64">
                  <c:v>5.988083838948504</c:v>
                </c:pt>
                <c:pt idx="65">
                  <c:v>5.9935373972689119</c:v>
                </c:pt>
                <c:pt idx="66">
                  <c:v>6.0024292148326719</c:v>
                </c:pt>
                <c:pt idx="67">
                  <c:v>6.0082233309229363</c:v>
                </c:pt>
                <c:pt idx="68">
                  <c:v>6.0130303250225428</c:v>
                </c:pt>
                <c:pt idx="69">
                  <c:v>6.0201977659308543</c:v>
                </c:pt>
                <c:pt idx="70">
                  <c:v>6.0264455160032275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48-4083-9AFC-38D15F644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7672880"/>
        <c:axId val="857546944"/>
      </c:scatterChart>
      <c:valAx>
        <c:axId val="857672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 since 1950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7546944"/>
        <c:crosses val="autoZero"/>
        <c:crossBetween val="midCat"/>
      </c:valAx>
      <c:valAx>
        <c:axId val="85754694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ln(CO2)</a:t>
                </a:r>
              </a:p>
            </c:rich>
          </c:tx>
          <c:layout>
            <c:manualLayout>
              <c:xMode val="edge"/>
              <c:yMode val="edge"/>
              <c:x val="1.7415977944614042E-2"/>
              <c:y val="0.43875332132573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7672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CO2 since 1950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678231060740364"/>
          <c:y val="0.19762379180239045"/>
          <c:w val="0.80894176742237656"/>
          <c:h val="0.6307828852483266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diamond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63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8110859659331184E-2"/>
                  <c:y val="-6.3935532485668217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rgbClr val="FF0000"/>
                        </a:solidFill>
                      </a:rPr>
                      <a:t>y = 0.0042x + 5.7112</a:t>
                    </a:r>
                    <a:br>
                      <a:rPr lang="en-US" baseline="0">
                        <a:solidFill>
                          <a:srgbClr val="FF0000"/>
                        </a:solidFill>
                      </a:rPr>
                    </a:br>
                    <a:r>
                      <a:rPr lang="en-US" baseline="0">
                        <a:solidFill>
                          <a:srgbClr val="FF0000"/>
                        </a:solidFill>
                      </a:rPr>
                      <a:t>R² = 0.9809</a:t>
                    </a:r>
                    <a:endParaRPr lang="en-US">
                      <a:solidFill>
                        <a:srgbClr val="FF0000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'CO2Temp-20'!$B$9:$B$79</c:f>
              <c:numCache>
                <c:formatCode>General</c:formatCode>
                <c:ptCount val="7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</c:numCache>
            </c:numRef>
          </c:xVal>
          <c:yVal>
            <c:numRef>
              <c:f>'CO2Temp-20'!$F$9:$F$79</c:f>
              <c:numCache>
                <c:formatCode>General</c:formatCode>
                <c:ptCount val="71"/>
                <c:pt idx="0">
                  <c:v>1.7475687123109778</c:v>
                </c:pt>
                <c:pt idx="1">
                  <c:v>1.7478371018240868</c:v>
                </c:pt>
                <c:pt idx="2">
                  <c:v>1.7481050065561068</c:v>
                </c:pt>
                <c:pt idx="3">
                  <c:v>1.7483724281451325</c:v>
                </c:pt>
                <c:pt idx="4">
                  <c:v>1.7486615915434516</c:v>
                </c:pt>
                <c:pt idx="5">
                  <c:v>1.7489446471846979</c:v>
                </c:pt>
                <c:pt idx="6">
                  <c:v>1.7492326973082613</c:v>
                </c:pt>
                <c:pt idx="7">
                  <c:v>1.7495201884360527</c:v>
                </c:pt>
                <c:pt idx="8">
                  <c:v>1.7498016098725757</c:v>
                </c:pt>
                <c:pt idx="9">
                  <c:v>1.7501870057536109</c:v>
                </c:pt>
                <c:pt idx="10">
                  <c:v>1.7506974844358423</c:v>
                </c:pt>
                <c:pt idx="11">
                  <c:v>1.7510969526202107</c:v>
                </c:pt>
                <c:pt idx="12">
                  <c:v>1.7515389390726335</c:v>
                </c:pt>
                <c:pt idx="13">
                  <c:v>1.7518328644092553</c:v>
                </c:pt>
                <c:pt idx="14">
                  <c:v>1.7521750402320588</c:v>
                </c:pt>
                <c:pt idx="15">
                  <c:v>1.7524027180722244</c:v>
                </c:pt>
                <c:pt idx="16">
                  <c:v>1.7531267819133798</c:v>
                </c:pt>
                <c:pt idx="17">
                  <c:v>1.753546622873845</c:v>
                </c:pt>
                <c:pt idx="18">
                  <c:v>1.7540188603044138</c:v>
                </c:pt>
                <c:pt idx="19">
                  <c:v>1.7548629660343775</c:v>
                </c:pt>
                <c:pt idx="20">
                  <c:v>1.7554265683885142</c:v>
                </c:pt>
                <c:pt idx="21">
                  <c:v>1.7557658159796614</c:v>
                </c:pt>
                <c:pt idx="22">
                  <c:v>1.7563628991318103</c:v>
                </c:pt>
                <c:pt idx="23">
                  <c:v>1.7575341560146009</c:v>
                </c:pt>
                <c:pt idx="24">
                  <c:v>1.7577954949661456</c:v>
                </c:pt>
                <c:pt idx="25">
                  <c:v>1.7582803535642166</c:v>
                </c:pt>
                <c:pt idx="26">
                  <c:v>1.7587636182448974</c:v>
                </c:pt>
                <c:pt idx="27">
                  <c:v>1.7596893225001371</c:v>
                </c:pt>
                <c:pt idx="28">
                  <c:v>1.760496476490236</c:v>
                </c:pt>
                <c:pt idx="29">
                  <c:v>1.7612329124241934</c:v>
                </c:pt>
                <c:pt idx="30">
                  <c:v>1.7622040408741071</c:v>
                </c:pt>
                <c:pt idx="31">
                  <c:v>1.7628916228113034</c:v>
                </c:pt>
                <c:pt idx="32">
                  <c:v>1.7635659500748144</c:v>
                </c:pt>
                <c:pt idx="33">
                  <c:v>1.7643670678797529</c:v>
                </c:pt>
                <c:pt idx="34">
                  <c:v>1.7651638211078367</c:v>
                </c:pt>
                <c:pt idx="35">
                  <c:v>1.7658920291533819</c:v>
                </c:pt>
                <c:pt idx="36">
                  <c:v>1.7665330113744246</c:v>
                </c:pt>
                <c:pt idx="37">
                  <c:v>1.7674012326174497</c:v>
                </c:pt>
                <c:pt idx="38">
                  <c:v>1.7685605836197029</c:v>
                </c:pt>
                <c:pt idx="39">
                  <c:v>1.769310694195442</c:v>
                </c:pt>
                <c:pt idx="40">
                  <c:v>1.769922434203951</c:v>
                </c:pt>
                <c:pt idx="41">
                  <c:v>1.7705076786057012</c:v>
                </c:pt>
                <c:pt idx="42">
                  <c:v>1.7709092696053563</c:v>
                </c:pt>
                <c:pt idx="43">
                  <c:v>1.771219265271142</c:v>
                </c:pt>
                <c:pt idx="44">
                  <c:v>1.7720411239640572</c:v>
                </c:pt>
                <c:pt idx="45">
                  <c:v>1.7729807847576389</c:v>
                </c:pt>
                <c:pt idx="46">
                  <c:v>1.7738208426143993</c:v>
                </c:pt>
                <c:pt idx="47">
                  <c:v>1.7743440022027808</c:v>
                </c:pt>
                <c:pt idx="48">
                  <c:v>1.7757222366900365</c:v>
                </c:pt>
                <c:pt idx="49">
                  <c:v>1.7764960763966466</c:v>
                </c:pt>
                <c:pt idx="50">
                  <c:v>1.7770325669867233</c:v>
                </c:pt>
                <c:pt idx="51">
                  <c:v>1.7777584693837747</c:v>
                </c:pt>
                <c:pt idx="52">
                  <c:v>1.7787297513182407</c:v>
                </c:pt>
                <c:pt idx="53">
                  <c:v>1.7798651931118958</c:v>
                </c:pt>
                <c:pt idx="54">
                  <c:v>1.7806350799199551</c:v>
                </c:pt>
                <c:pt idx="55">
                  <c:v>1.781649333333736</c:v>
                </c:pt>
                <c:pt idx="56">
                  <c:v>1.782577240337996</c:v>
                </c:pt>
                <c:pt idx="57">
                  <c:v>1.7834072745542113</c:v>
                </c:pt>
                <c:pt idx="58">
                  <c:v>1.7841977115220689</c:v>
                </c:pt>
                <c:pt idx="59">
                  <c:v>1.7849924893302445</c:v>
                </c:pt>
                <c:pt idx="60">
                  <c:v>1.786058297721774</c:v>
                </c:pt>
                <c:pt idx="61">
                  <c:v>1.7868086648309187</c:v>
                </c:pt>
                <c:pt idx="62">
                  <c:v>1.787746448847026</c:v>
                </c:pt>
                <c:pt idx="63">
                  <c:v>1.7888763973616659</c:v>
                </c:pt>
                <c:pt idx="64">
                  <c:v>1.7897714676197714</c:v>
                </c:pt>
                <c:pt idx="65">
                  <c:v>1.7906817882833106</c:v>
                </c:pt>
                <c:pt idx="66">
                  <c:v>1.7921642564294391</c:v>
                </c:pt>
                <c:pt idx="67">
                  <c:v>1.7931290860284417</c:v>
                </c:pt>
                <c:pt idx="68">
                  <c:v>1.7939288352881109</c:v>
                </c:pt>
                <c:pt idx="69">
                  <c:v>1.7951201102646621</c:v>
                </c:pt>
                <c:pt idx="70">
                  <c:v>1.7961573702691831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39-41D1-921F-A3D113C0C2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7672880"/>
        <c:axId val="857546944"/>
      </c:scatterChart>
      <c:valAx>
        <c:axId val="857672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 since 1950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7546944"/>
        <c:crosses val="autoZero"/>
        <c:crossBetween val="midCat"/>
      </c:valAx>
      <c:valAx>
        <c:axId val="85754694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ln(CO2)</a:t>
                </a:r>
              </a:p>
            </c:rich>
          </c:tx>
          <c:layout>
            <c:manualLayout>
              <c:xMode val="edge"/>
              <c:yMode val="edge"/>
              <c:x val="1.7415977944614042E-2"/>
              <c:y val="0.43875332132573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7672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CO2 since 1950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93832333667472"/>
          <c:y val="0.15022719492554459"/>
          <c:w val="0.8447857049114319"/>
          <c:h val="0.67817948212517243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diamond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2.0980282490473342E-2"/>
                  <c:y val="0.10237902417294295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1" baseline="0">
                        <a:solidFill>
                          <a:srgbClr val="FF0000"/>
                        </a:solidFill>
                      </a:rPr>
                      <a:t>y = 297.82e</a:t>
                    </a:r>
                    <a:r>
                      <a:rPr lang="en-US" sz="1200" b="1" baseline="30000">
                        <a:solidFill>
                          <a:srgbClr val="FF0000"/>
                        </a:solidFill>
                      </a:rPr>
                      <a:t>0.0045x</a:t>
                    </a:r>
                    <a:endParaRPr lang="en-US" sz="1200" b="1">
                      <a:solidFill>
                        <a:srgbClr val="FF0000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'CO2Temp-20'!$B$9:$B$79</c:f>
              <c:numCache>
                <c:formatCode>General</c:formatCode>
                <c:ptCount val="7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</c:numCache>
            </c:numRef>
          </c:xVal>
          <c:yVal>
            <c:numRef>
              <c:f>'CO2Temp-20'!$C$9:$C$79</c:f>
              <c:numCache>
                <c:formatCode>0.00</c:formatCode>
                <c:ptCount val="71"/>
                <c:pt idx="0">
                  <c:v>311.26</c:v>
                </c:pt>
                <c:pt idx="1">
                  <c:v>311.74</c:v>
                </c:pt>
                <c:pt idx="2">
                  <c:v>312.22000000000003</c:v>
                </c:pt>
                <c:pt idx="3">
                  <c:v>312.7</c:v>
                </c:pt>
                <c:pt idx="4">
                  <c:v>313.22000000000003</c:v>
                </c:pt>
                <c:pt idx="5">
                  <c:v>313.73</c:v>
                </c:pt>
                <c:pt idx="6">
                  <c:v>314.25</c:v>
                </c:pt>
                <c:pt idx="7">
                  <c:v>314.77</c:v>
                </c:pt>
                <c:pt idx="8">
                  <c:v>315.27999999999997</c:v>
                </c:pt>
                <c:pt idx="9" formatCode="General">
                  <c:v>315.98</c:v>
                </c:pt>
                <c:pt idx="10" formatCode="General">
                  <c:v>316.91000000000003</c:v>
                </c:pt>
                <c:pt idx="11" formatCode="General">
                  <c:v>317.64</c:v>
                </c:pt>
                <c:pt idx="12" formatCode="General">
                  <c:v>318.45</c:v>
                </c:pt>
                <c:pt idx="13" formatCode="General">
                  <c:v>318.99</c:v>
                </c:pt>
                <c:pt idx="14" formatCode="General">
                  <c:v>319.62</c:v>
                </c:pt>
                <c:pt idx="15" formatCode="General">
                  <c:v>320.04000000000002</c:v>
                </c:pt>
                <c:pt idx="16" formatCode="General">
                  <c:v>321.38</c:v>
                </c:pt>
                <c:pt idx="17" formatCode="General">
                  <c:v>322.16000000000003</c:v>
                </c:pt>
                <c:pt idx="18" formatCode="General">
                  <c:v>323.04000000000002</c:v>
                </c:pt>
                <c:pt idx="19" formatCode="General">
                  <c:v>324.62</c:v>
                </c:pt>
                <c:pt idx="20" formatCode="General">
                  <c:v>325.68</c:v>
                </c:pt>
                <c:pt idx="21" formatCode="General">
                  <c:v>326.32</c:v>
                </c:pt>
                <c:pt idx="22" formatCode="General">
                  <c:v>327.45</c:v>
                </c:pt>
                <c:pt idx="23" formatCode="General">
                  <c:v>329.68</c:v>
                </c:pt>
                <c:pt idx="24" formatCode="General">
                  <c:v>330.18</c:v>
                </c:pt>
                <c:pt idx="25" formatCode="General">
                  <c:v>331.11</c:v>
                </c:pt>
                <c:pt idx="26" formatCode="General">
                  <c:v>332.04</c:v>
                </c:pt>
                <c:pt idx="27" formatCode="General">
                  <c:v>333.83</c:v>
                </c:pt>
                <c:pt idx="28" formatCode="General">
                  <c:v>335.4</c:v>
                </c:pt>
                <c:pt idx="29" formatCode="General">
                  <c:v>336.84</c:v>
                </c:pt>
                <c:pt idx="30" formatCode="General">
                  <c:v>338.75</c:v>
                </c:pt>
                <c:pt idx="31" formatCode="General">
                  <c:v>340.11</c:v>
                </c:pt>
                <c:pt idx="32" formatCode="General">
                  <c:v>341.45</c:v>
                </c:pt>
                <c:pt idx="33" formatCode="General">
                  <c:v>343.05</c:v>
                </c:pt>
                <c:pt idx="34" formatCode="General">
                  <c:v>344.65</c:v>
                </c:pt>
                <c:pt idx="35" formatCode="General">
                  <c:v>346.12</c:v>
                </c:pt>
                <c:pt idx="36" formatCode="General">
                  <c:v>347.42</c:v>
                </c:pt>
                <c:pt idx="37" formatCode="General">
                  <c:v>349.19</c:v>
                </c:pt>
                <c:pt idx="38" formatCode="General">
                  <c:v>351.57</c:v>
                </c:pt>
                <c:pt idx="39" formatCode="General">
                  <c:v>353.12</c:v>
                </c:pt>
                <c:pt idx="40" formatCode="General">
                  <c:v>354.39</c:v>
                </c:pt>
                <c:pt idx="41" formatCode="General">
                  <c:v>355.61</c:v>
                </c:pt>
                <c:pt idx="42" formatCode="General">
                  <c:v>356.45</c:v>
                </c:pt>
                <c:pt idx="43" formatCode="General">
                  <c:v>357.1</c:v>
                </c:pt>
                <c:pt idx="44" formatCode="General">
                  <c:v>358.83</c:v>
                </c:pt>
                <c:pt idx="45" formatCode="General">
                  <c:v>360.82</c:v>
                </c:pt>
                <c:pt idx="46" formatCode="General">
                  <c:v>362.61</c:v>
                </c:pt>
                <c:pt idx="47" formatCode="General">
                  <c:v>363.73</c:v>
                </c:pt>
                <c:pt idx="48" formatCode="General">
                  <c:v>366.7</c:v>
                </c:pt>
                <c:pt idx="49" formatCode="General">
                  <c:v>368.38</c:v>
                </c:pt>
                <c:pt idx="50" formatCode="General">
                  <c:v>369.55</c:v>
                </c:pt>
                <c:pt idx="51" formatCode="General">
                  <c:v>371.14</c:v>
                </c:pt>
                <c:pt idx="52" formatCode="General">
                  <c:v>373.28</c:v>
                </c:pt>
                <c:pt idx="53" formatCode="General">
                  <c:v>375.8</c:v>
                </c:pt>
                <c:pt idx="54" formatCode="General">
                  <c:v>377.52</c:v>
                </c:pt>
                <c:pt idx="55" formatCode="General">
                  <c:v>379.8</c:v>
                </c:pt>
                <c:pt idx="56" formatCode="General">
                  <c:v>381.9</c:v>
                </c:pt>
                <c:pt idx="57" formatCode="General">
                  <c:v>383.79</c:v>
                </c:pt>
                <c:pt idx="58" formatCode="General">
                  <c:v>385.6</c:v>
                </c:pt>
                <c:pt idx="59" formatCode="General">
                  <c:v>387.43</c:v>
                </c:pt>
                <c:pt idx="60" formatCode="General">
                  <c:v>389.9</c:v>
                </c:pt>
                <c:pt idx="61" formatCode="General">
                  <c:v>391.65</c:v>
                </c:pt>
                <c:pt idx="62" formatCode="General">
                  <c:v>393.85</c:v>
                </c:pt>
                <c:pt idx="63" formatCode="General">
                  <c:v>396.52</c:v>
                </c:pt>
                <c:pt idx="64" formatCode="General">
                  <c:v>398.65</c:v>
                </c:pt>
                <c:pt idx="65" formatCode="General">
                  <c:v>400.83</c:v>
                </c:pt>
                <c:pt idx="66" formatCode="General">
                  <c:v>404.41</c:v>
                </c:pt>
                <c:pt idx="67" formatCode="General">
                  <c:v>406.76</c:v>
                </c:pt>
                <c:pt idx="68" formatCode="General">
                  <c:v>408.72</c:v>
                </c:pt>
                <c:pt idx="69" formatCode="General">
                  <c:v>411.66</c:v>
                </c:pt>
                <c:pt idx="70" formatCode="General">
                  <c:v>414.24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D87-4DDD-B6DF-605D1C27C0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7672880"/>
        <c:axId val="857546944"/>
      </c:scatterChart>
      <c:valAx>
        <c:axId val="857672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 since 1950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7546944"/>
        <c:crosses val="autoZero"/>
        <c:crossBetween val="midCat"/>
      </c:valAx>
      <c:valAx>
        <c:axId val="857546944"/>
        <c:scaling>
          <c:logBase val="10"/>
          <c:orientation val="minMax"/>
          <c:max val="500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CO2 ppm</a:t>
                </a:r>
              </a:p>
            </c:rich>
          </c:tx>
          <c:layout>
            <c:manualLayout>
              <c:xMode val="edge"/>
              <c:yMode val="edge"/>
              <c:x val="1.7415977944614042E-2"/>
              <c:y val="0.43875332132573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7672880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CO2 since 1950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678231060740364"/>
          <c:y val="0.19762379180239045"/>
          <c:w val="0.80894176742237656"/>
          <c:h val="0.6307828852483266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diamond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'CO2Temp-20'!$B$9:$B$79</c:f>
              <c:numCache>
                <c:formatCode>General</c:formatCode>
                <c:ptCount val="7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</c:numCache>
            </c:numRef>
          </c:xVal>
          <c:yVal>
            <c:numRef>
              <c:f>'CO2Temp-20'!$C$9:$C$79</c:f>
              <c:numCache>
                <c:formatCode>0.00</c:formatCode>
                <c:ptCount val="71"/>
                <c:pt idx="0">
                  <c:v>311.26</c:v>
                </c:pt>
                <c:pt idx="1">
                  <c:v>311.74</c:v>
                </c:pt>
                <c:pt idx="2">
                  <c:v>312.22000000000003</c:v>
                </c:pt>
                <c:pt idx="3">
                  <c:v>312.7</c:v>
                </c:pt>
                <c:pt idx="4">
                  <c:v>313.22000000000003</c:v>
                </c:pt>
                <c:pt idx="5">
                  <c:v>313.73</c:v>
                </c:pt>
                <c:pt idx="6">
                  <c:v>314.25</c:v>
                </c:pt>
                <c:pt idx="7">
                  <c:v>314.77</c:v>
                </c:pt>
                <c:pt idx="8">
                  <c:v>315.27999999999997</c:v>
                </c:pt>
                <c:pt idx="9" formatCode="General">
                  <c:v>315.98</c:v>
                </c:pt>
                <c:pt idx="10" formatCode="General">
                  <c:v>316.91000000000003</c:v>
                </c:pt>
                <c:pt idx="11" formatCode="General">
                  <c:v>317.64</c:v>
                </c:pt>
                <c:pt idx="12" formatCode="General">
                  <c:v>318.45</c:v>
                </c:pt>
                <c:pt idx="13" formatCode="General">
                  <c:v>318.99</c:v>
                </c:pt>
                <c:pt idx="14" formatCode="General">
                  <c:v>319.62</c:v>
                </c:pt>
                <c:pt idx="15" formatCode="General">
                  <c:v>320.04000000000002</c:v>
                </c:pt>
                <c:pt idx="16" formatCode="General">
                  <c:v>321.38</c:v>
                </c:pt>
                <c:pt idx="17" formatCode="General">
                  <c:v>322.16000000000003</c:v>
                </c:pt>
                <c:pt idx="18" formatCode="General">
                  <c:v>323.04000000000002</c:v>
                </c:pt>
                <c:pt idx="19" formatCode="General">
                  <c:v>324.62</c:v>
                </c:pt>
                <c:pt idx="20" formatCode="General">
                  <c:v>325.68</c:v>
                </c:pt>
                <c:pt idx="21" formatCode="General">
                  <c:v>326.32</c:v>
                </c:pt>
                <c:pt idx="22" formatCode="General">
                  <c:v>327.45</c:v>
                </c:pt>
                <c:pt idx="23" formatCode="General">
                  <c:v>329.68</c:v>
                </c:pt>
                <c:pt idx="24" formatCode="General">
                  <c:v>330.18</c:v>
                </c:pt>
                <c:pt idx="25" formatCode="General">
                  <c:v>331.11</c:v>
                </c:pt>
                <c:pt idx="26" formatCode="General">
                  <c:v>332.04</c:v>
                </c:pt>
                <c:pt idx="27" formatCode="General">
                  <c:v>333.83</c:v>
                </c:pt>
                <c:pt idx="28" formatCode="General">
                  <c:v>335.4</c:v>
                </c:pt>
                <c:pt idx="29" formatCode="General">
                  <c:v>336.84</c:v>
                </c:pt>
                <c:pt idx="30" formatCode="General">
                  <c:v>338.75</c:v>
                </c:pt>
                <c:pt idx="31" formatCode="General">
                  <c:v>340.11</c:v>
                </c:pt>
                <c:pt idx="32" formatCode="General">
                  <c:v>341.45</c:v>
                </c:pt>
                <c:pt idx="33" formatCode="General">
                  <c:v>343.05</c:v>
                </c:pt>
                <c:pt idx="34" formatCode="General">
                  <c:v>344.65</c:v>
                </c:pt>
                <c:pt idx="35" formatCode="General">
                  <c:v>346.12</c:v>
                </c:pt>
                <c:pt idx="36" formatCode="General">
                  <c:v>347.42</c:v>
                </c:pt>
                <c:pt idx="37" formatCode="General">
                  <c:v>349.19</c:v>
                </c:pt>
                <c:pt idx="38" formatCode="General">
                  <c:v>351.57</c:v>
                </c:pt>
                <c:pt idx="39" formatCode="General">
                  <c:v>353.12</c:v>
                </c:pt>
                <c:pt idx="40" formatCode="General">
                  <c:v>354.39</c:v>
                </c:pt>
                <c:pt idx="41" formatCode="General">
                  <c:v>355.61</c:v>
                </c:pt>
                <c:pt idx="42" formatCode="General">
                  <c:v>356.45</c:v>
                </c:pt>
                <c:pt idx="43" formatCode="General">
                  <c:v>357.1</c:v>
                </c:pt>
                <c:pt idx="44" formatCode="General">
                  <c:v>358.83</c:v>
                </c:pt>
                <c:pt idx="45" formatCode="General">
                  <c:v>360.82</c:v>
                </c:pt>
                <c:pt idx="46" formatCode="General">
                  <c:v>362.61</c:v>
                </c:pt>
                <c:pt idx="47" formatCode="General">
                  <c:v>363.73</c:v>
                </c:pt>
                <c:pt idx="48" formatCode="General">
                  <c:v>366.7</c:v>
                </c:pt>
                <c:pt idx="49" formatCode="General">
                  <c:v>368.38</c:v>
                </c:pt>
                <c:pt idx="50" formatCode="General">
                  <c:v>369.55</c:v>
                </c:pt>
                <c:pt idx="51" formatCode="General">
                  <c:v>371.14</c:v>
                </c:pt>
                <c:pt idx="52" formatCode="General">
                  <c:v>373.28</c:v>
                </c:pt>
                <c:pt idx="53" formatCode="General">
                  <c:v>375.8</c:v>
                </c:pt>
                <c:pt idx="54" formatCode="General">
                  <c:v>377.52</c:v>
                </c:pt>
                <c:pt idx="55" formatCode="General">
                  <c:v>379.8</c:v>
                </c:pt>
                <c:pt idx="56" formatCode="General">
                  <c:v>381.9</c:v>
                </c:pt>
                <c:pt idx="57" formatCode="General">
                  <c:v>383.79</c:v>
                </c:pt>
                <c:pt idx="58" formatCode="General">
                  <c:v>385.6</c:v>
                </c:pt>
                <c:pt idx="59" formatCode="General">
                  <c:v>387.43</c:v>
                </c:pt>
                <c:pt idx="60" formatCode="General">
                  <c:v>389.9</c:v>
                </c:pt>
                <c:pt idx="61" formatCode="General">
                  <c:v>391.65</c:v>
                </c:pt>
                <c:pt idx="62" formatCode="General">
                  <c:v>393.85</c:v>
                </c:pt>
                <c:pt idx="63" formatCode="General">
                  <c:v>396.52</c:v>
                </c:pt>
                <c:pt idx="64" formatCode="General">
                  <c:v>398.65</c:v>
                </c:pt>
                <c:pt idx="65" formatCode="General">
                  <c:v>400.83</c:v>
                </c:pt>
                <c:pt idx="66" formatCode="General">
                  <c:v>404.41</c:v>
                </c:pt>
                <c:pt idx="67" formatCode="General">
                  <c:v>406.76</c:v>
                </c:pt>
                <c:pt idx="68" formatCode="General">
                  <c:v>408.72</c:v>
                </c:pt>
                <c:pt idx="69" formatCode="General">
                  <c:v>411.66</c:v>
                </c:pt>
                <c:pt idx="70" formatCode="General">
                  <c:v>414.24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B37-4F0F-8E5D-9EA2882CEE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7672880"/>
        <c:axId val="857546944"/>
      </c:scatterChart>
      <c:valAx>
        <c:axId val="857672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 since 1950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7546944"/>
        <c:crosses val="autoZero"/>
        <c:crossBetween val="midCat"/>
      </c:valAx>
      <c:valAx>
        <c:axId val="85754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CO2 ppm</a:t>
                </a:r>
              </a:p>
            </c:rich>
          </c:tx>
          <c:layout>
            <c:manualLayout>
              <c:xMode val="edge"/>
              <c:yMode val="edge"/>
              <c:x val="1.7415977944614042E-2"/>
              <c:y val="0.43875332132573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7672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271535</xdr:colOff>
      <xdr:row>5</xdr:row>
      <xdr:rowOff>113090</xdr:rowOff>
    </xdr:from>
    <xdr:to>
      <xdr:col>11</xdr:col>
      <xdr:colOff>723756</xdr:colOff>
      <xdr:row>22</xdr:row>
      <xdr:rowOff>126301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C155DE6-F0DB-DB4B-B4ED-BAE914A011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487338</xdr:colOff>
      <xdr:row>6</xdr:row>
      <xdr:rowOff>43033</xdr:rowOff>
    </xdr:from>
    <xdr:to>
      <xdr:col>17</xdr:col>
      <xdr:colOff>174070</xdr:colOff>
      <xdr:row>23</xdr:row>
      <xdr:rowOff>59965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36262E4-7A63-4993-A014-483426BB10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443104</xdr:colOff>
      <xdr:row>23</xdr:row>
      <xdr:rowOff>157006</xdr:rowOff>
    </xdr:from>
    <xdr:to>
      <xdr:col>12</xdr:col>
      <xdr:colOff>134721</xdr:colOff>
      <xdr:row>41</xdr:row>
      <xdr:rowOff>152771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3BA2A56-0E6A-4136-9E28-111C4638E3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24</xdr:row>
      <xdr:rowOff>0</xdr:rowOff>
    </xdr:from>
    <xdr:to>
      <xdr:col>17</xdr:col>
      <xdr:colOff>448732</xdr:colOff>
      <xdr:row>41</xdr:row>
      <xdr:rowOff>159749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A165575-014A-4507-A422-6344FAEA32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0</xdr:colOff>
      <xdr:row>43</xdr:row>
      <xdr:rowOff>0</xdr:rowOff>
    </xdr:from>
    <xdr:to>
      <xdr:col>17</xdr:col>
      <xdr:colOff>448732</xdr:colOff>
      <xdr:row>60</xdr:row>
      <xdr:rowOff>159750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0E2D04D-CBD8-4EF7-AA6F-A7DB0A2E6E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62</xdr:row>
      <xdr:rowOff>0</xdr:rowOff>
    </xdr:from>
    <xdr:to>
      <xdr:col>17</xdr:col>
      <xdr:colOff>448732</xdr:colOff>
      <xdr:row>79</xdr:row>
      <xdr:rowOff>159749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E1C5186-E85D-4C5F-9FA4-47FB607427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0</xdr:colOff>
      <xdr:row>43</xdr:row>
      <xdr:rowOff>0</xdr:rowOff>
    </xdr:from>
    <xdr:to>
      <xdr:col>11</xdr:col>
      <xdr:colOff>452221</xdr:colOff>
      <xdr:row>60</xdr:row>
      <xdr:rowOff>159750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10FB58E-6B7F-4483-9E8A-8901D807CD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118627</xdr:colOff>
      <xdr:row>5</xdr:row>
      <xdr:rowOff>55823</xdr:rowOff>
    </xdr:from>
    <xdr:to>
      <xdr:col>6</xdr:col>
      <xdr:colOff>389419</xdr:colOff>
      <xdr:row>22</xdr:row>
      <xdr:rowOff>69034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A901FE7-07F3-415E-8F09-FBFF1AB132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ftp://ftp.cmdl.noaa.gov/ccg/co2/trends/co2_annmean_mlo.tx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79"/>
  <sheetViews>
    <sheetView tabSelected="1" zoomScale="91" zoomScaleNormal="90" workbookViewId="0">
      <selection activeCell="A4" sqref="A4"/>
    </sheetView>
  </sheetViews>
  <sheetFormatPr defaultColWidth="10.90625" defaultRowHeight="13"/>
  <cols>
    <col min="1" max="1" width="5.81640625" customWidth="1"/>
    <col min="2" max="2" width="9.81640625" customWidth="1"/>
    <col min="3" max="3" width="14.6328125" bestFit="1" customWidth="1"/>
    <col min="4" max="7" width="10.81640625" customWidth="1"/>
  </cols>
  <sheetData>
    <row r="1" spans="1:8">
      <c r="A1" s="5" t="s">
        <v>18</v>
      </c>
    </row>
    <row r="2" spans="1:8">
      <c r="A2" s="6" t="s">
        <v>0</v>
      </c>
      <c r="B2" s="2"/>
    </row>
    <row r="3" spans="1:8">
      <c r="A3" s="7" t="s">
        <v>20</v>
      </c>
      <c r="B3" s="3"/>
    </row>
    <row r="4" spans="1:8">
      <c r="A4" s="7" t="s">
        <v>21</v>
      </c>
      <c r="B4" s="3"/>
    </row>
    <row r="5" spans="1:8">
      <c r="A5" s="3" t="s">
        <v>1</v>
      </c>
      <c r="B5" s="3"/>
    </row>
    <row r="6" spans="1:8">
      <c r="A6" s="3"/>
      <c r="B6" s="3"/>
    </row>
    <row r="7" spans="1:8">
      <c r="A7" s="3"/>
      <c r="B7" s="3"/>
    </row>
    <row r="8" spans="1:8" ht="24.5" customHeight="1">
      <c r="A8" s="10" t="s">
        <v>16</v>
      </c>
      <c r="B8" s="11" t="s">
        <v>15</v>
      </c>
      <c r="C8" s="12" t="s">
        <v>19</v>
      </c>
      <c r="D8" s="10" t="s">
        <v>17</v>
      </c>
      <c r="E8" s="10" t="s">
        <v>22</v>
      </c>
      <c r="F8" s="10" t="s">
        <v>23</v>
      </c>
    </row>
    <row r="9" spans="1:8">
      <c r="A9">
        <v>1950</v>
      </c>
      <c r="B9" s="8">
        <v>0</v>
      </c>
      <c r="C9" s="9">
        <v>311.26</v>
      </c>
      <c r="D9">
        <f t="shared" ref="D9:D72" si="0">C9+$B$4</f>
        <v>311.26</v>
      </c>
      <c r="E9">
        <f>LN(C9)</f>
        <v>5.7406285757768636</v>
      </c>
      <c r="F9">
        <f>LN(LN(C9))</f>
        <v>1.7475687123109778</v>
      </c>
      <c r="H9" s="1" t="s">
        <v>3</v>
      </c>
    </row>
    <row r="10" spans="1:8">
      <c r="A10">
        <v>1951</v>
      </c>
      <c r="B10" s="8">
        <v>1</v>
      </c>
      <c r="C10" s="9">
        <v>311.74</v>
      </c>
      <c r="D10">
        <f t="shared" si="0"/>
        <v>311.74</v>
      </c>
      <c r="E10">
        <f t="shared" ref="E10:E74" si="1">LN(C10)</f>
        <v>5.7421695070609049</v>
      </c>
      <c r="F10">
        <f t="shared" ref="F10:F74" si="2">LN(LN(C10))</f>
        <v>1.7478371018240868</v>
      </c>
      <c r="H10" s="1" t="s">
        <v>4</v>
      </c>
    </row>
    <row r="11" spans="1:8">
      <c r="A11">
        <v>1952</v>
      </c>
      <c r="B11" s="8">
        <v>2</v>
      </c>
      <c r="C11" s="9">
        <v>312.22000000000003</v>
      </c>
      <c r="D11">
        <f t="shared" si="0"/>
        <v>312.22000000000003</v>
      </c>
      <c r="E11">
        <f t="shared" si="1"/>
        <v>5.7437080675285204</v>
      </c>
      <c r="F11">
        <f t="shared" si="2"/>
        <v>1.7481050065561068</v>
      </c>
      <c r="H11" s="1" t="s">
        <v>5</v>
      </c>
    </row>
    <row r="12" spans="1:8">
      <c r="A12">
        <v>1953</v>
      </c>
      <c r="B12" s="8">
        <v>3</v>
      </c>
      <c r="C12" s="9">
        <v>312.7</v>
      </c>
      <c r="D12">
        <f t="shared" si="0"/>
        <v>312.7</v>
      </c>
      <c r="E12">
        <f t="shared" si="1"/>
        <v>5.7452442644637953</v>
      </c>
      <c r="F12">
        <f t="shared" si="2"/>
        <v>1.7483724281451325</v>
      </c>
      <c r="H12" s="1" t="s">
        <v>6</v>
      </c>
    </row>
    <row r="13" spans="1:8">
      <c r="A13">
        <v>1954</v>
      </c>
      <c r="B13" s="8">
        <v>4</v>
      </c>
      <c r="C13" s="9">
        <v>313.22000000000003</v>
      </c>
      <c r="D13">
        <f t="shared" si="0"/>
        <v>313.22000000000003</v>
      </c>
      <c r="E13">
        <f t="shared" si="1"/>
        <v>5.7469058190382878</v>
      </c>
      <c r="F13">
        <f t="shared" si="2"/>
        <v>1.7486615915434516</v>
      </c>
      <c r="H13" s="1" t="s">
        <v>7</v>
      </c>
    </row>
    <row r="14" spans="1:8">
      <c r="A14">
        <v>1955</v>
      </c>
      <c r="B14" s="8">
        <v>5</v>
      </c>
      <c r="C14" s="9">
        <v>313.73</v>
      </c>
      <c r="D14">
        <f t="shared" si="0"/>
        <v>313.73</v>
      </c>
      <c r="E14">
        <f t="shared" si="1"/>
        <v>5.7485327433942732</v>
      </c>
      <c r="F14">
        <f t="shared" si="2"/>
        <v>1.7489446471846979</v>
      </c>
      <c r="H14" s="1" t="s">
        <v>2</v>
      </c>
    </row>
    <row r="15" spans="1:8">
      <c r="A15">
        <v>1956</v>
      </c>
      <c r="B15" s="8">
        <v>6</v>
      </c>
      <c r="C15" s="9">
        <v>314.25</v>
      </c>
      <c r="D15">
        <f t="shared" si="0"/>
        <v>314.25</v>
      </c>
      <c r="E15">
        <f t="shared" si="1"/>
        <v>5.7501888474703566</v>
      </c>
      <c r="F15">
        <f t="shared" si="2"/>
        <v>1.7492326973082613</v>
      </c>
      <c r="H15" s="1" t="s">
        <v>8</v>
      </c>
    </row>
    <row r="16" spans="1:8">
      <c r="A16">
        <v>1957</v>
      </c>
      <c r="B16" s="8">
        <v>7</v>
      </c>
      <c r="C16" s="9">
        <v>314.77</v>
      </c>
      <c r="D16">
        <f t="shared" si="0"/>
        <v>314.77</v>
      </c>
      <c r="E16">
        <f t="shared" si="1"/>
        <v>5.7518422133997609</v>
      </c>
      <c r="F16">
        <f t="shared" si="2"/>
        <v>1.7495201884360527</v>
      </c>
      <c r="H16" s="1" t="s">
        <v>9</v>
      </c>
    </row>
    <row r="17" spans="1:19">
      <c r="A17">
        <v>1958</v>
      </c>
      <c r="B17" s="8">
        <v>8</v>
      </c>
      <c r="C17" s="9">
        <v>315.27999999999997</v>
      </c>
      <c r="D17">
        <f t="shared" si="0"/>
        <v>315.27999999999997</v>
      </c>
      <c r="E17">
        <f>LN(C17)</f>
        <v>5.7534611328867484</v>
      </c>
      <c r="F17">
        <f t="shared" si="2"/>
        <v>1.7498016098725757</v>
      </c>
      <c r="H17" s="1" t="s">
        <v>10</v>
      </c>
    </row>
    <row r="18" spans="1:19">
      <c r="A18">
        <v>1959</v>
      </c>
      <c r="B18" s="8">
        <v>9</v>
      </c>
      <c r="C18">
        <v>315.98</v>
      </c>
      <c r="D18">
        <f t="shared" si="0"/>
        <v>315.98</v>
      </c>
      <c r="E18">
        <f>LN(C18)</f>
        <v>5.7556789204447032</v>
      </c>
      <c r="F18">
        <f t="shared" ref="F18" si="3">LN(LN(C18))</f>
        <v>1.7501870057536109</v>
      </c>
      <c r="H18" s="1" t="s">
        <v>2</v>
      </c>
    </row>
    <row r="19" spans="1:19">
      <c r="A19">
        <v>1960</v>
      </c>
      <c r="B19">
        <f t="shared" ref="B19:B79" si="4">A19-1950</f>
        <v>10</v>
      </c>
      <c r="C19">
        <v>316.91000000000003</v>
      </c>
      <c r="D19">
        <f t="shared" si="0"/>
        <v>316.91000000000003</v>
      </c>
      <c r="E19">
        <f t="shared" si="1"/>
        <v>5.7586178218948074</v>
      </c>
      <c r="F19">
        <f t="shared" si="2"/>
        <v>1.7506974844358423</v>
      </c>
      <c r="H19" s="1" t="s">
        <v>11</v>
      </c>
    </row>
    <row r="20" spans="1:19">
      <c r="A20">
        <v>1961</v>
      </c>
      <c r="B20">
        <f t="shared" si="4"/>
        <v>11</v>
      </c>
      <c r="C20">
        <v>317.64</v>
      </c>
      <c r="D20">
        <f t="shared" si="0"/>
        <v>317.64</v>
      </c>
      <c r="E20">
        <f t="shared" si="1"/>
        <v>5.7609186660270097</v>
      </c>
      <c r="F20">
        <f t="shared" si="2"/>
        <v>1.7510969526202107</v>
      </c>
      <c r="H20" s="1" t="s">
        <v>12</v>
      </c>
    </row>
    <row r="21" spans="1:19">
      <c r="A21">
        <v>1962</v>
      </c>
      <c r="B21">
        <f t="shared" si="4"/>
        <v>12</v>
      </c>
      <c r="C21">
        <v>318.45</v>
      </c>
      <c r="D21">
        <f t="shared" si="0"/>
        <v>318.45</v>
      </c>
      <c r="E21">
        <f t="shared" si="1"/>
        <v>5.763465476817375</v>
      </c>
      <c r="F21">
        <f t="shared" si="2"/>
        <v>1.7515389390726335</v>
      </c>
      <c r="H21" s="1" t="s">
        <v>13</v>
      </c>
    </row>
    <row r="22" spans="1:19">
      <c r="A22">
        <v>1963</v>
      </c>
      <c r="B22">
        <f t="shared" si="4"/>
        <v>13</v>
      </c>
      <c r="C22">
        <v>318.99</v>
      </c>
      <c r="D22">
        <f t="shared" si="0"/>
        <v>318.99</v>
      </c>
      <c r="E22">
        <f t="shared" si="1"/>
        <v>5.7651597543311048</v>
      </c>
      <c r="F22">
        <f t="shared" si="2"/>
        <v>1.7518328644092553</v>
      </c>
      <c r="H22" s="1" t="s">
        <v>14</v>
      </c>
    </row>
    <row r="23" spans="1:19">
      <c r="A23">
        <v>1964</v>
      </c>
      <c r="B23">
        <f t="shared" si="4"/>
        <v>14</v>
      </c>
      <c r="C23">
        <v>319.62</v>
      </c>
      <c r="D23">
        <f t="shared" si="0"/>
        <v>319.62</v>
      </c>
      <c r="E23">
        <f t="shared" si="1"/>
        <v>5.7671327901569631</v>
      </c>
      <c r="F23">
        <f t="shared" si="2"/>
        <v>1.7521750402320588</v>
      </c>
    </row>
    <row r="24" spans="1:19">
      <c r="A24">
        <v>1965</v>
      </c>
      <c r="B24">
        <f t="shared" si="4"/>
        <v>15</v>
      </c>
      <c r="C24">
        <v>320.04000000000002</v>
      </c>
      <c r="D24">
        <f t="shared" si="0"/>
        <v>320.04000000000002</v>
      </c>
      <c r="E24">
        <f t="shared" si="1"/>
        <v>5.7684459879819237</v>
      </c>
      <c r="F24">
        <f t="shared" si="2"/>
        <v>1.7524027180722244</v>
      </c>
    </row>
    <row r="25" spans="1:19">
      <c r="A25">
        <v>1966</v>
      </c>
      <c r="B25">
        <f t="shared" si="4"/>
        <v>16</v>
      </c>
      <c r="C25">
        <v>321.38</v>
      </c>
      <c r="D25">
        <f t="shared" si="0"/>
        <v>321.38</v>
      </c>
      <c r="E25">
        <f t="shared" si="1"/>
        <v>5.7726242236136072</v>
      </c>
      <c r="F25">
        <f t="shared" si="2"/>
        <v>1.7531267819133798</v>
      </c>
    </row>
    <row r="26" spans="1:19">
      <c r="A26">
        <v>1967</v>
      </c>
      <c r="B26">
        <f t="shared" si="4"/>
        <v>17</v>
      </c>
      <c r="C26">
        <v>322.16000000000003</v>
      </c>
      <c r="D26">
        <f t="shared" si="0"/>
        <v>322.16000000000003</v>
      </c>
      <c r="E26">
        <f t="shared" si="1"/>
        <v>5.7750483165431987</v>
      </c>
      <c r="F26">
        <f t="shared" si="2"/>
        <v>1.753546622873845</v>
      </c>
      <c r="S26">
        <f>EXP(5.7112)</f>
        <v>302.23353099886367</v>
      </c>
    </row>
    <row r="27" spans="1:19">
      <c r="A27">
        <v>1968</v>
      </c>
      <c r="B27">
        <f t="shared" si="4"/>
        <v>18</v>
      </c>
      <c r="C27">
        <v>323.04000000000002</v>
      </c>
      <c r="D27">
        <f t="shared" si="0"/>
        <v>323.04000000000002</v>
      </c>
      <c r="E27">
        <f t="shared" si="1"/>
        <v>5.7777761545645276</v>
      </c>
      <c r="F27">
        <f t="shared" si="2"/>
        <v>1.7540188603044138</v>
      </c>
    </row>
    <row r="28" spans="1:19">
      <c r="A28">
        <v>1969</v>
      </c>
      <c r="B28">
        <f t="shared" si="4"/>
        <v>19</v>
      </c>
      <c r="C28">
        <v>324.62</v>
      </c>
      <c r="D28">
        <f t="shared" si="0"/>
        <v>324.62</v>
      </c>
      <c r="E28">
        <f t="shared" si="1"/>
        <v>5.7826552674769243</v>
      </c>
      <c r="F28">
        <f t="shared" si="2"/>
        <v>1.7548629660343775</v>
      </c>
    </row>
    <row r="29" spans="1:19">
      <c r="A29">
        <v>1970</v>
      </c>
      <c r="B29">
        <f t="shared" si="4"/>
        <v>20</v>
      </c>
      <c r="C29">
        <v>325.68</v>
      </c>
      <c r="D29">
        <f t="shared" si="0"/>
        <v>325.68</v>
      </c>
      <c r="E29">
        <f t="shared" si="1"/>
        <v>5.7859153041947238</v>
      </c>
      <c r="F29">
        <f t="shared" si="2"/>
        <v>1.7554265683885142</v>
      </c>
    </row>
    <row r="30" spans="1:19">
      <c r="A30">
        <v>1971</v>
      </c>
      <c r="B30">
        <f t="shared" si="4"/>
        <v>21</v>
      </c>
      <c r="C30">
        <v>326.32</v>
      </c>
      <c r="D30">
        <f t="shared" si="0"/>
        <v>326.32</v>
      </c>
      <c r="E30">
        <f t="shared" si="1"/>
        <v>5.787878495009303</v>
      </c>
      <c r="F30">
        <f t="shared" si="2"/>
        <v>1.7557658159796614</v>
      </c>
    </row>
    <row r="31" spans="1:19">
      <c r="A31">
        <v>1972</v>
      </c>
      <c r="B31">
        <f t="shared" si="4"/>
        <v>22</v>
      </c>
      <c r="C31">
        <v>327.45</v>
      </c>
      <c r="D31">
        <f t="shared" si="0"/>
        <v>327.45</v>
      </c>
      <c r="E31">
        <f t="shared" si="1"/>
        <v>5.7913353716640623</v>
      </c>
      <c r="F31">
        <f t="shared" si="2"/>
        <v>1.7563628991318103</v>
      </c>
    </row>
    <row r="32" spans="1:19">
      <c r="A32">
        <v>1973</v>
      </c>
      <c r="B32">
        <f t="shared" si="4"/>
        <v>23</v>
      </c>
      <c r="C32">
        <v>329.68</v>
      </c>
      <c r="D32">
        <f t="shared" si="0"/>
        <v>329.68</v>
      </c>
      <c r="E32">
        <f t="shared" si="1"/>
        <v>5.7981224870305619</v>
      </c>
      <c r="F32">
        <f t="shared" si="2"/>
        <v>1.7575341560146009</v>
      </c>
    </row>
    <row r="33" spans="1:6">
      <c r="A33">
        <v>1974</v>
      </c>
      <c r="B33">
        <f t="shared" si="4"/>
        <v>24</v>
      </c>
      <c r="C33">
        <v>330.18</v>
      </c>
      <c r="D33">
        <f t="shared" si="0"/>
        <v>330.18</v>
      </c>
      <c r="E33">
        <f t="shared" si="1"/>
        <v>5.7996379602997221</v>
      </c>
      <c r="F33">
        <f t="shared" si="2"/>
        <v>1.7577954949661456</v>
      </c>
    </row>
    <row r="34" spans="1:6">
      <c r="A34">
        <v>1975</v>
      </c>
      <c r="B34">
        <f t="shared" si="4"/>
        <v>25</v>
      </c>
      <c r="C34">
        <v>331.11</v>
      </c>
      <c r="D34">
        <f t="shared" si="0"/>
        <v>331.11</v>
      </c>
      <c r="E34">
        <f t="shared" si="1"/>
        <v>5.8024506464529022</v>
      </c>
      <c r="F34">
        <f t="shared" si="2"/>
        <v>1.7582803535642166</v>
      </c>
    </row>
    <row r="35" spans="1:6">
      <c r="A35">
        <v>1976</v>
      </c>
      <c r="B35">
        <f t="shared" si="4"/>
        <v>26</v>
      </c>
      <c r="C35">
        <v>332.04</v>
      </c>
      <c r="D35">
        <f t="shared" si="0"/>
        <v>332.04</v>
      </c>
      <c r="E35">
        <f t="shared" si="1"/>
        <v>5.8052554435868347</v>
      </c>
      <c r="F35">
        <f t="shared" si="2"/>
        <v>1.7587636182448974</v>
      </c>
    </row>
    <row r="36" spans="1:6">
      <c r="A36">
        <v>1977</v>
      </c>
      <c r="B36">
        <f t="shared" si="4"/>
        <v>27</v>
      </c>
      <c r="C36">
        <v>333.83</v>
      </c>
      <c r="D36">
        <f t="shared" si="0"/>
        <v>333.83</v>
      </c>
      <c r="E36">
        <f t="shared" si="1"/>
        <v>5.8106318813654463</v>
      </c>
      <c r="F36">
        <f t="shared" si="2"/>
        <v>1.7596893225001371</v>
      </c>
    </row>
    <row r="37" spans="1:6">
      <c r="A37">
        <v>1978</v>
      </c>
      <c r="B37">
        <f t="shared" si="4"/>
        <v>28</v>
      </c>
      <c r="C37">
        <v>335.4</v>
      </c>
      <c r="D37">
        <f t="shared" si="0"/>
        <v>335.4</v>
      </c>
      <c r="E37">
        <f t="shared" si="1"/>
        <v>5.8153238493891086</v>
      </c>
      <c r="F37">
        <f t="shared" si="2"/>
        <v>1.760496476490236</v>
      </c>
    </row>
    <row r="38" spans="1:6">
      <c r="A38">
        <v>1979</v>
      </c>
      <c r="B38">
        <f t="shared" si="4"/>
        <v>29</v>
      </c>
      <c r="C38">
        <v>336.84</v>
      </c>
      <c r="D38">
        <f t="shared" si="0"/>
        <v>336.84</v>
      </c>
      <c r="E38">
        <f t="shared" si="1"/>
        <v>5.8196080401617918</v>
      </c>
      <c r="F38">
        <f t="shared" si="2"/>
        <v>1.7612329124241934</v>
      </c>
    </row>
    <row r="39" spans="1:6">
      <c r="A39">
        <v>1980</v>
      </c>
      <c r="B39">
        <f t="shared" si="4"/>
        <v>30</v>
      </c>
      <c r="C39">
        <v>338.75</v>
      </c>
      <c r="D39">
        <f t="shared" si="0"/>
        <v>338.75</v>
      </c>
      <c r="E39">
        <f t="shared" si="1"/>
        <v>5.8252623721939107</v>
      </c>
      <c r="F39">
        <f t="shared" si="2"/>
        <v>1.7622040408741071</v>
      </c>
    </row>
    <row r="40" spans="1:6">
      <c r="A40">
        <v>1981</v>
      </c>
      <c r="B40">
        <f t="shared" si="4"/>
        <v>31</v>
      </c>
      <c r="C40">
        <v>340.11</v>
      </c>
      <c r="D40">
        <f t="shared" si="0"/>
        <v>340.11</v>
      </c>
      <c r="E40">
        <f t="shared" si="1"/>
        <v>5.8292690946976169</v>
      </c>
      <c r="F40">
        <f t="shared" si="2"/>
        <v>1.7628916228113034</v>
      </c>
    </row>
    <row r="41" spans="1:6">
      <c r="A41">
        <v>1982</v>
      </c>
      <c r="B41">
        <f t="shared" si="4"/>
        <v>32</v>
      </c>
      <c r="C41">
        <v>341.45</v>
      </c>
      <c r="D41">
        <f t="shared" si="0"/>
        <v>341.45</v>
      </c>
      <c r="E41">
        <f t="shared" si="1"/>
        <v>5.833201255407098</v>
      </c>
      <c r="F41">
        <f t="shared" si="2"/>
        <v>1.7635659500748144</v>
      </c>
    </row>
    <row r="42" spans="1:6">
      <c r="A42">
        <v>1983</v>
      </c>
      <c r="B42">
        <f t="shared" si="4"/>
        <v>33</v>
      </c>
      <c r="C42">
        <v>343.05</v>
      </c>
      <c r="D42">
        <f t="shared" si="0"/>
        <v>343.05</v>
      </c>
      <c r="E42">
        <f t="shared" si="1"/>
        <v>5.8378762091369003</v>
      </c>
      <c r="F42">
        <f t="shared" si="2"/>
        <v>1.7643670678797529</v>
      </c>
    </row>
    <row r="43" spans="1:6">
      <c r="A43">
        <v>1984</v>
      </c>
      <c r="B43">
        <f t="shared" si="4"/>
        <v>34</v>
      </c>
      <c r="C43">
        <v>344.65</v>
      </c>
      <c r="D43">
        <f t="shared" si="0"/>
        <v>344.65</v>
      </c>
      <c r="E43">
        <f t="shared" si="1"/>
        <v>5.8425294093316609</v>
      </c>
      <c r="F43">
        <f t="shared" si="2"/>
        <v>1.7651638211078367</v>
      </c>
    </row>
    <row r="44" spans="1:6">
      <c r="A44">
        <v>1985</v>
      </c>
      <c r="B44">
        <f t="shared" si="4"/>
        <v>35</v>
      </c>
      <c r="C44">
        <v>346.12</v>
      </c>
      <c r="D44">
        <f t="shared" si="0"/>
        <v>346.12</v>
      </c>
      <c r="E44">
        <f t="shared" si="1"/>
        <v>5.8467855357385377</v>
      </c>
      <c r="F44">
        <f t="shared" si="2"/>
        <v>1.7658920291533819</v>
      </c>
    </row>
    <row r="45" spans="1:6">
      <c r="A45">
        <v>1986</v>
      </c>
      <c r="B45">
        <f t="shared" si="4"/>
        <v>36</v>
      </c>
      <c r="C45">
        <v>347.42</v>
      </c>
      <c r="D45">
        <f t="shared" si="0"/>
        <v>347.42</v>
      </c>
      <c r="E45">
        <f t="shared" si="1"/>
        <v>5.8505344226737774</v>
      </c>
      <c r="F45">
        <f t="shared" si="2"/>
        <v>1.7665330113744246</v>
      </c>
    </row>
    <row r="46" spans="1:6">
      <c r="A46">
        <v>1987</v>
      </c>
      <c r="B46">
        <f t="shared" si="4"/>
        <v>37</v>
      </c>
      <c r="C46">
        <v>349.19</v>
      </c>
      <c r="D46">
        <f t="shared" si="0"/>
        <v>349.19</v>
      </c>
      <c r="E46">
        <f t="shared" si="1"/>
        <v>5.8556161866710967</v>
      </c>
      <c r="F46">
        <f t="shared" si="2"/>
        <v>1.7674012326174497</v>
      </c>
    </row>
    <row r="47" spans="1:6">
      <c r="A47">
        <v>1988</v>
      </c>
      <c r="B47">
        <f t="shared" si="4"/>
        <v>38</v>
      </c>
      <c r="C47">
        <v>351.57</v>
      </c>
      <c r="D47">
        <f t="shared" si="0"/>
        <v>351.57</v>
      </c>
      <c r="E47">
        <f t="shared" si="1"/>
        <v>5.862408837938621</v>
      </c>
      <c r="F47">
        <f t="shared" si="2"/>
        <v>1.7685605836197029</v>
      </c>
    </row>
    <row r="48" spans="1:6">
      <c r="A48">
        <v>1989</v>
      </c>
      <c r="B48">
        <f t="shared" si="4"/>
        <v>39</v>
      </c>
      <c r="C48">
        <v>353.12</v>
      </c>
      <c r="D48">
        <f t="shared" si="0"/>
        <v>353.12</v>
      </c>
      <c r="E48">
        <f t="shared" si="1"/>
        <v>5.8668079425084265</v>
      </c>
      <c r="F48">
        <f t="shared" si="2"/>
        <v>1.769310694195442</v>
      </c>
    </row>
    <row r="49" spans="1:6">
      <c r="A49">
        <v>1990</v>
      </c>
      <c r="B49">
        <f t="shared" si="4"/>
        <v>40</v>
      </c>
      <c r="C49">
        <v>354.39</v>
      </c>
      <c r="D49">
        <f t="shared" si="0"/>
        <v>354.39</v>
      </c>
      <c r="E49">
        <f t="shared" si="1"/>
        <v>5.870398001628538</v>
      </c>
      <c r="F49">
        <f t="shared" si="2"/>
        <v>1.769922434203951</v>
      </c>
    </row>
    <row r="50" spans="1:6">
      <c r="A50">
        <v>1991</v>
      </c>
      <c r="B50">
        <f t="shared" si="4"/>
        <v>41</v>
      </c>
      <c r="C50">
        <v>355.61</v>
      </c>
      <c r="D50">
        <f t="shared" si="0"/>
        <v>355.61</v>
      </c>
      <c r="E50">
        <f t="shared" si="1"/>
        <v>5.8738346247291622</v>
      </c>
      <c r="F50">
        <f t="shared" si="2"/>
        <v>1.7705076786057012</v>
      </c>
    </row>
    <row r="51" spans="1:6">
      <c r="A51">
        <v>1992</v>
      </c>
      <c r="B51">
        <f t="shared" si="4"/>
        <v>42</v>
      </c>
      <c r="C51">
        <v>356.45</v>
      </c>
      <c r="D51">
        <f t="shared" si="0"/>
        <v>356.45</v>
      </c>
      <c r="E51">
        <f t="shared" si="1"/>
        <v>5.8761939775636378</v>
      </c>
      <c r="F51">
        <f t="shared" si="2"/>
        <v>1.7709092696053563</v>
      </c>
    </row>
    <row r="52" spans="1:6">
      <c r="A52">
        <v>1993</v>
      </c>
      <c r="B52">
        <f t="shared" si="4"/>
        <v>43</v>
      </c>
      <c r="C52">
        <v>357.1</v>
      </c>
      <c r="D52">
        <f t="shared" si="0"/>
        <v>357.1</v>
      </c>
      <c r="E52">
        <f t="shared" si="1"/>
        <v>5.8780158546004024</v>
      </c>
      <c r="F52">
        <f t="shared" si="2"/>
        <v>1.771219265271142</v>
      </c>
    </row>
    <row r="53" spans="1:6">
      <c r="A53">
        <v>1994</v>
      </c>
      <c r="B53">
        <f t="shared" si="4"/>
        <v>44</v>
      </c>
      <c r="C53">
        <v>358.83</v>
      </c>
      <c r="D53">
        <f t="shared" si="0"/>
        <v>358.83</v>
      </c>
      <c r="E53">
        <f t="shared" si="1"/>
        <v>5.882848738729483</v>
      </c>
      <c r="F53">
        <f t="shared" si="2"/>
        <v>1.7720411239640572</v>
      </c>
    </row>
    <row r="54" spans="1:6">
      <c r="A54">
        <v>1995</v>
      </c>
      <c r="B54">
        <f t="shared" si="4"/>
        <v>45</v>
      </c>
      <c r="C54">
        <v>360.82</v>
      </c>
      <c r="D54">
        <f t="shared" si="0"/>
        <v>360.82</v>
      </c>
      <c r="E54">
        <f t="shared" si="1"/>
        <v>5.8883792190246567</v>
      </c>
      <c r="F54">
        <f t="shared" si="2"/>
        <v>1.7729807847576389</v>
      </c>
    </row>
    <row r="55" spans="1:6">
      <c r="A55">
        <v>1996</v>
      </c>
      <c r="B55">
        <f t="shared" si="4"/>
        <v>46</v>
      </c>
      <c r="C55">
        <v>362.61</v>
      </c>
      <c r="D55">
        <f t="shared" si="0"/>
        <v>362.61</v>
      </c>
      <c r="E55">
        <f t="shared" si="1"/>
        <v>5.893327876539475</v>
      </c>
      <c r="F55">
        <f t="shared" si="2"/>
        <v>1.7738208426143993</v>
      </c>
    </row>
    <row r="56" spans="1:6">
      <c r="A56">
        <v>1997</v>
      </c>
      <c r="B56">
        <f t="shared" si="4"/>
        <v>47</v>
      </c>
      <c r="C56">
        <v>363.73</v>
      </c>
      <c r="D56">
        <f t="shared" si="0"/>
        <v>363.73</v>
      </c>
      <c r="E56">
        <f t="shared" si="1"/>
        <v>5.8964118341562219</v>
      </c>
      <c r="F56">
        <f t="shared" si="2"/>
        <v>1.7743440022027808</v>
      </c>
    </row>
    <row r="57" spans="1:6">
      <c r="A57">
        <v>1998</v>
      </c>
      <c r="B57">
        <f t="shared" si="4"/>
        <v>48</v>
      </c>
      <c r="C57">
        <v>366.7</v>
      </c>
      <c r="D57">
        <f t="shared" si="0"/>
        <v>366.7</v>
      </c>
      <c r="E57">
        <f t="shared" si="1"/>
        <v>5.90454407507728</v>
      </c>
      <c r="F57">
        <f t="shared" si="2"/>
        <v>1.7757222366900365</v>
      </c>
    </row>
    <row r="58" spans="1:6">
      <c r="A58">
        <v>1999</v>
      </c>
      <c r="B58">
        <f t="shared" si="4"/>
        <v>49</v>
      </c>
      <c r="C58">
        <v>368.38</v>
      </c>
      <c r="D58">
        <f t="shared" si="0"/>
        <v>368.38</v>
      </c>
      <c r="E58">
        <f t="shared" si="1"/>
        <v>5.9091150140909567</v>
      </c>
      <c r="F58">
        <f t="shared" si="2"/>
        <v>1.7764960763966466</v>
      </c>
    </row>
    <row r="59" spans="1:6">
      <c r="A59">
        <v>2000</v>
      </c>
      <c r="B59">
        <f t="shared" si="4"/>
        <v>50</v>
      </c>
      <c r="C59">
        <v>369.55</v>
      </c>
      <c r="D59">
        <f t="shared" si="0"/>
        <v>369.55</v>
      </c>
      <c r="E59">
        <f t="shared" si="1"/>
        <v>5.9122860492308957</v>
      </c>
      <c r="F59">
        <f t="shared" si="2"/>
        <v>1.7770325669867233</v>
      </c>
    </row>
    <row r="60" spans="1:6">
      <c r="A60">
        <v>2001</v>
      </c>
      <c r="B60">
        <f t="shared" si="4"/>
        <v>51</v>
      </c>
      <c r="C60">
        <v>371.14</v>
      </c>
      <c r="D60">
        <f t="shared" si="0"/>
        <v>371.14</v>
      </c>
      <c r="E60">
        <f t="shared" si="1"/>
        <v>5.9165793499161925</v>
      </c>
      <c r="F60">
        <f t="shared" si="2"/>
        <v>1.7777584693837747</v>
      </c>
    </row>
    <row r="61" spans="1:6">
      <c r="A61">
        <v>2002</v>
      </c>
      <c r="B61">
        <f t="shared" si="4"/>
        <v>52</v>
      </c>
      <c r="C61">
        <v>373.28</v>
      </c>
      <c r="D61">
        <f t="shared" si="0"/>
        <v>373.28</v>
      </c>
      <c r="E61">
        <f t="shared" si="1"/>
        <v>5.9223288082731198</v>
      </c>
      <c r="F61">
        <f t="shared" si="2"/>
        <v>1.7787297513182407</v>
      </c>
    </row>
    <row r="62" spans="1:6">
      <c r="A62">
        <v>2003</v>
      </c>
      <c r="B62">
        <f t="shared" si="4"/>
        <v>53</v>
      </c>
      <c r="C62">
        <v>375.8</v>
      </c>
      <c r="D62">
        <f t="shared" si="0"/>
        <v>375.8</v>
      </c>
      <c r="E62">
        <f t="shared" si="1"/>
        <v>5.9290570869793653</v>
      </c>
      <c r="F62">
        <f t="shared" si="2"/>
        <v>1.7798651931118958</v>
      </c>
    </row>
    <row r="63" spans="1:6">
      <c r="A63">
        <v>2004</v>
      </c>
      <c r="B63">
        <f t="shared" si="4"/>
        <v>54</v>
      </c>
      <c r="C63">
        <v>377.52</v>
      </c>
      <c r="D63">
        <f t="shared" si="0"/>
        <v>377.52</v>
      </c>
      <c r="E63">
        <f t="shared" si="1"/>
        <v>5.933623547418132</v>
      </c>
      <c r="F63">
        <f t="shared" si="2"/>
        <v>1.7806350799199551</v>
      </c>
    </row>
    <row r="64" spans="1:6">
      <c r="A64">
        <v>2005</v>
      </c>
      <c r="B64">
        <f t="shared" si="4"/>
        <v>55</v>
      </c>
      <c r="C64">
        <v>379.8</v>
      </c>
      <c r="D64">
        <f t="shared" si="0"/>
        <v>379.8</v>
      </c>
      <c r="E64">
        <f t="shared" si="1"/>
        <v>5.9396447983781853</v>
      </c>
      <c r="F64">
        <f t="shared" si="2"/>
        <v>1.781649333333736</v>
      </c>
    </row>
    <row r="65" spans="1:6">
      <c r="A65">
        <v>2006</v>
      </c>
      <c r="B65">
        <f t="shared" si="4"/>
        <v>56</v>
      </c>
      <c r="C65">
        <v>381.9</v>
      </c>
      <c r="D65">
        <f t="shared" si="0"/>
        <v>381.9</v>
      </c>
      <c r="E65">
        <f t="shared" si="1"/>
        <v>5.9451587942314701</v>
      </c>
      <c r="F65">
        <f t="shared" si="2"/>
        <v>1.782577240337996</v>
      </c>
    </row>
    <row r="66" spans="1:6">
      <c r="A66">
        <v>2007</v>
      </c>
      <c r="B66">
        <f t="shared" si="4"/>
        <v>57</v>
      </c>
      <c r="C66">
        <v>383.79</v>
      </c>
      <c r="D66">
        <f t="shared" si="0"/>
        <v>383.79</v>
      </c>
      <c r="E66">
        <f t="shared" si="1"/>
        <v>5.9500955279970533</v>
      </c>
      <c r="F66">
        <f t="shared" si="2"/>
        <v>1.7834072745542113</v>
      </c>
    </row>
    <row r="67" spans="1:6">
      <c r="A67">
        <v>2008</v>
      </c>
      <c r="B67">
        <f t="shared" si="4"/>
        <v>58</v>
      </c>
      <c r="C67">
        <v>385.6</v>
      </c>
      <c r="D67">
        <f t="shared" si="0"/>
        <v>385.6</v>
      </c>
      <c r="E67">
        <f t="shared" si="1"/>
        <v>5.9548005627363905</v>
      </c>
      <c r="F67">
        <f t="shared" si="2"/>
        <v>1.7841977115220689</v>
      </c>
    </row>
    <row r="68" spans="1:6">
      <c r="A68">
        <v>2009</v>
      </c>
      <c r="B68">
        <f t="shared" si="4"/>
        <v>59</v>
      </c>
      <c r="C68">
        <v>387.43</v>
      </c>
      <c r="D68">
        <f t="shared" si="0"/>
        <v>387.43</v>
      </c>
      <c r="E68">
        <f t="shared" si="1"/>
        <v>5.9595351873138087</v>
      </c>
      <c r="F68">
        <f t="shared" si="2"/>
        <v>1.7849924893302445</v>
      </c>
    </row>
    <row r="69" spans="1:6">
      <c r="A69">
        <v>2010</v>
      </c>
      <c r="B69">
        <f t="shared" si="4"/>
        <v>60</v>
      </c>
      <c r="C69">
        <v>389.9</v>
      </c>
      <c r="D69">
        <f t="shared" si="0"/>
        <v>389.9</v>
      </c>
      <c r="E69">
        <f t="shared" si="1"/>
        <v>5.9658902959885518</v>
      </c>
      <c r="F69">
        <f t="shared" si="2"/>
        <v>1.786058297721774</v>
      </c>
    </row>
    <row r="70" spans="1:6">
      <c r="A70">
        <v>2011</v>
      </c>
      <c r="B70">
        <f t="shared" si="4"/>
        <v>61</v>
      </c>
      <c r="C70">
        <v>391.65</v>
      </c>
      <c r="D70">
        <f t="shared" si="0"/>
        <v>391.65</v>
      </c>
      <c r="E70">
        <f t="shared" si="1"/>
        <v>5.9703685838132472</v>
      </c>
      <c r="F70">
        <f t="shared" si="2"/>
        <v>1.7868086648309187</v>
      </c>
    </row>
    <row r="71" spans="1:6">
      <c r="A71">
        <v>2012</v>
      </c>
      <c r="B71">
        <f t="shared" si="4"/>
        <v>62</v>
      </c>
      <c r="C71">
        <v>393.85</v>
      </c>
      <c r="D71">
        <f t="shared" si="0"/>
        <v>393.85</v>
      </c>
      <c r="E71">
        <f t="shared" si="1"/>
        <v>5.975970126149333</v>
      </c>
      <c r="F71">
        <f t="shared" si="2"/>
        <v>1.787746448847026</v>
      </c>
    </row>
    <row r="72" spans="1:6">
      <c r="A72">
        <v>2013</v>
      </c>
      <c r="B72">
        <f t="shared" si="4"/>
        <v>63</v>
      </c>
      <c r="C72">
        <v>396.52</v>
      </c>
      <c r="D72">
        <f t="shared" si="0"/>
        <v>396.52</v>
      </c>
      <c r="E72">
        <f t="shared" si="1"/>
        <v>5.982726481164697</v>
      </c>
      <c r="F72">
        <f t="shared" si="2"/>
        <v>1.7888763973616659</v>
      </c>
    </row>
    <row r="73" spans="1:6">
      <c r="A73">
        <v>2014</v>
      </c>
      <c r="B73">
        <f t="shared" si="4"/>
        <v>64</v>
      </c>
      <c r="C73">
        <v>398.65</v>
      </c>
      <c r="D73">
        <f t="shared" ref="D73:D79" si="5">C73+$B$4</f>
        <v>398.65</v>
      </c>
      <c r="E73">
        <f t="shared" si="1"/>
        <v>5.988083838948504</v>
      </c>
      <c r="F73">
        <f t="shared" si="2"/>
        <v>1.7897714676197714</v>
      </c>
    </row>
    <row r="74" spans="1:6">
      <c r="A74">
        <v>2015</v>
      </c>
      <c r="B74">
        <f t="shared" si="4"/>
        <v>65</v>
      </c>
      <c r="C74">
        <v>400.83</v>
      </c>
      <c r="D74">
        <f t="shared" si="5"/>
        <v>400.83</v>
      </c>
      <c r="E74">
        <f t="shared" si="1"/>
        <v>5.9935373972689119</v>
      </c>
      <c r="F74">
        <f t="shared" si="2"/>
        <v>1.7906817882833106</v>
      </c>
    </row>
    <row r="75" spans="1:6">
      <c r="A75" s="4">
        <v>2016</v>
      </c>
      <c r="B75">
        <f t="shared" si="4"/>
        <v>66</v>
      </c>
      <c r="C75">
        <v>404.41</v>
      </c>
      <c r="D75">
        <f t="shared" si="5"/>
        <v>404.41</v>
      </c>
      <c r="E75">
        <f t="shared" ref="E75:E79" si="6">LN(C75)</f>
        <v>6.0024292148326719</v>
      </c>
      <c r="F75">
        <f t="shared" ref="F75:F79" si="7">LN(LN(C75))</f>
        <v>1.7921642564294391</v>
      </c>
    </row>
    <row r="76" spans="1:6">
      <c r="A76">
        <v>2017</v>
      </c>
      <c r="B76">
        <f t="shared" si="4"/>
        <v>67</v>
      </c>
      <c r="C76">
        <v>406.76</v>
      </c>
      <c r="D76">
        <f t="shared" si="5"/>
        <v>406.76</v>
      </c>
      <c r="E76">
        <f t="shared" si="6"/>
        <v>6.0082233309229363</v>
      </c>
      <c r="F76">
        <f t="shared" si="7"/>
        <v>1.7931290860284417</v>
      </c>
    </row>
    <row r="77" spans="1:6">
      <c r="A77">
        <v>2018</v>
      </c>
      <c r="B77">
        <f t="shared" si="4"/>
        <v>68</v>
      </c>
      <c r="C77">
        <v>408.72</v>
      </c>
      <c r="D77">
        <f t="shared" si="5"/>
        <v>408.72</v>
      </c>
      <c r="E77">
        <f t="shared" si="6"/>
        <v>6.0130303250225428</v>
      </c>
      <c r="F77">
        <f t="shared" si="7"/>
        <v>1.7939288352881109</v>
      </c>
    </row>
    <row r="78" spans="1:6">
      <c r="A78">
        <v>2019</v>
      </c>
      <c r="B78">
        <f t="shared" si="4"/>
        <v>69</v>
      </c>
      <c r="C78">
        <v>411.66</v>
      </c>
      <c r="D78">
        <f t="shared" si="5"/>
        <v>411.66</v>
      </c>
      <c r="E78">
        <f t="shared" si="6"/>
        <v>6.0201977659308543</v>
      </c>
      <c r="F78">
        <f t="shared" si="7"/>
        <v>1.7951201102646621</v>
      </c>
    </row>
    <row r="79" spans="1:6">
      <c r="A79">
        <v>2020</v>
      </c>
      <c r="B79">
        <f t="shared" si="4"/>
        <v>70</v>
      </c>
      <c r="C79">
        <v>414.24</v>
      </c>
      <c r="D79">
        <f t="shared" si="5"/>
        <v>414.24</v>
      </c>
      <c r="E79">
        <f t="shared" si="6"/>
        <v>6.0264455160032275</v>
      </c>
      <c r="F79">
        <f t="shared" si="7"/>
        <v>1.7961573702691831</v>
      </c>
    </row>
  </sheetData>
  <hyperlinks>
    <hyperlink ref="A2" r:id="rId1" xr:uid="{00000000-0004-0000-0000-000000000000}"/>
  </hyperlinks>
  <pageMargins left="0.7" right="0.7" top="0.75" bottom="0.75" header="0.3" footer="0.3"/>
  <pageSetup orientation="portrait" verticalDpi="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CO2Temp-20</vt:lpstr>
    </vt:vector>
  </TitlesOfParts>
  <Company>Ithaca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Ithaca College</dc:creator>
  <cp:lastModifiedBy>Deborah Hughes Hallett</cp:lastModifiedBy>
  <dcterms:created xsi:type="dcterms:W3CDTF">2007-12-03T19:07:25Z</dcterms:created>
  <dcterms:modified xsi:type="dcterms:W3CDTF">2021-12-27T02:47:26Z</dcterms:modified>
</cp:coreProperties>
</file>