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-Przepływów" sheetId="1" r:id="rId4"/>
  </sheets>
  <definedNames/>
  <calcPr/>
</workbook>
</file>

<file path=xl/sharedStrings.xml><?xml version="1.0" encoding="utf-8"?>
<sst xmlns="http://schemas.openxmlformats.org/spreadsheetml/2006/main" count="40" uniqueCount="35">
  <si>
    <t>Tabela przepływów pieniężnych</t>
  </si>
  <si>
    <t>Przychody z działalności podstawowej</t>
  </si>
  <si>
    <t>Inne przychody</t>
  </si>
  <si>
    <t>Środek trwały nr 1</t>
  </si>
  <si>
    <t>Środek trwały nr 2</t>
  </si>
  <si>
    <t>Rok</t>
  </si>
  <si>
    <t>M-c</t>
  </si>
  <si>
    <t>Wydatek na kapitał trwały</t>
  </si>
  <si>
    <t>Wydatki (koszty podatkowe)</t>
  </si>
  <si>
    <t>Inne wydatki (niepodatkowe)</t>
  </si>
  <si>
    <t>Przychody netto</t>
  </si>
  <si>
    <t>Inne przychody netto</t>
  </si>
  <si>
    <t>Inne wpływy na konto</t>
  </si>
  <si>
    <t>Kapitał kredytu (początkowy w danym okresie)</t>
  </si>
  <si>
    <t>Wibor 6m</t>
  </si>
  <si>
    <t>Marża kredytu</t>
  </si>
  <si>
    <t>Oprocentowanie kredytu</t>
  </si>
  <si>
    <t>Część kapitałowa raty</t>
  </si>
  <si>
    <t>Część odsetkowa raty</t>
  </si>
  <si>
    <t>Rata kredytu</t>
  </si>
  <si>
    <t>Wartość początkowa amortyzacji</t>
  </si>
  <si>
    <t>Wskaźnik amortyzacji</t>
  </si>
  <si>
    <t>współczynnik amortyzacji degresywnej</t>
  </si>
  <si>
    <t>Odpis amortyzacyjny w miesiącu</t>
  </si>
  <si>
    <t>Pozostała kwota amortyzacyjna na koniec miesiąca</t>
  </si>
  <si>
    <t>Podstawa opodatkowania</t>
  </si>
  <si>
    <t>Stawka podatku dochodowego</t>
  </si>
  <si>
    <t>Suma zapłacaonych zaliczek na podatek i ewentualnie podatek</t>
  </si>
  <si>
    <t>Przepływ pieniężny</t>
  </si>
  <si>
    <t>Pieniądze w kasie (konto bankowe)</t>
  </si>
  <si>
    <t>Stopa dyskonta r/r</t>
  </si>
  <si>
    <t>Współczynnik dyskonta</t>
  </si>
  <si>
    <t>Wartość bieżąca</t>
  </si>
  <si>
    <t>NPV</t>
  </si>
  <si>
    <t>Wartość pieniędzy znajdujących się koncie bankowym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</si>
</sst>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\ &quot;zł&quot;_-;\-* #,##0.00\ &quot;zł&quot;_-;_-* &quot;-&quot;??\ &quot;zł&quot;_-;_-@"/>
    <numFmt numFmtId="165" formatCode="#,##0.00\ [$zł-415]"/>
  </numFmts>
  <fonts count="9">
    <font>
      <sz val="11.0"/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/>
    <font>
      <b/>
      <sz val="11.0"/>
      <color theme="0"/>
      <name val="Aptos narrow"/>
    </font>
    <font>
      <sz val="11.0"/>
      <color theme="1"/>
      <name val="Arial"/>
    </font>
    <font>
      <sz val="11.0"/>
      <color rgb="FF000000"/>
      <name val="Aptos narrow"/>
      <scheme val="minor"/>
    </font>
    <font>
      <sz val="11.0"/>
      <color rgb="FF000000"/>
      <name val="&quot;Arial&quot;"/>
    </font>
    <font>
      <color theme="1"/>
      <name val="Aptos narrow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C1E4F5"/>
        <bgColor rgb="FFC1E4F5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45B0E1"/>
      </bottom>
    </border>
    <border>
      <top style="thick">
        <color rgb="FF000000"/>
      </top>
      <bottom style="thin">
        <color rgb="FF45B0E1"/>
      </bottom>
    </border>
    <border>
      <right style="thick">
        <color rgb="FF000000"/>
      </right>
      <top style="thick">
        <color rgb="FF000000"/>
      </top>
      <bottom style="thin">
        <color rgb="FF45B0E1"/>
      </bottom>
    </border>
    <border>
      <left style="thin">
        <color rgb="FF45B0E1"/>
      </left>
      <right/>
      <top style="thin">
        <color rgb="FF45B0E1"/>
      </top>
      <bottom/>
    </border>
    <border>
      <left/>
      <right/>
      <top style="thin">
        <color rgb="FF45B0E1"/>
      </top>
      <bottom/>
    </border>
    <border>
      <left style="thick">
        <color rgb="FF000000"/>
      </left>
      <right/>
      <top style="thin">
        <color rgb="FF45B0E1"/>
      </top>
      <bottom/>
    </border>
    <border>
      <left/>
      <right style="thick">
        <color rgb="FF000000"/>
      </right>
      <top style="thin">
        <color rgb="FF45B0E1"/>
      </top>
      <bottom/>
    </border>
    <border>
      <left/>
      <right style="thin">
        <color rgb="FF45B0E1"/>
      </right>
      <top style="thin">
        <color rgb="FF45B0E1"/>
      </top>
      <bottom/>
    </border>
    <border>
      <top style="thin">
        <color rgb="FF45B0E1"/>
      </top>
    </border>
    <border>
      <right style="thin">
        <color rgb="FF45B0E1"/>
      </right>
      <top style="thin">
        <color rgb="FF45B0E1"/>
      </top>
    </border>
    <border>
      <right style="thin">
        <color rgb="FF45B0E1"/>
      </right>
    </border>
    <border>
      <left style="thin">
        <color rgb="FF45B0E1"/>
      </left>
      <top style="thin">
        <color rgb="FF45B0E1"/>
      </top>
    </border>
    <border>
      <top style="thin">
        <color rgb="FF45B0E1"/>
      </top>
      <bottom style="thin">
        <color rgb="FF45B0E1"/>
      </bottom>
    </border>
    <border>
      <right style="thick">
        <color rgb="FF000000"/>
      </right>
      <top style="thin">
        <color rgb="FF45B0E1"/>
      </top>
    </border>
    <border>
      <left style="thin">
        <color rgb="FF45B0E1"/>
      </left>
      <top style="thin">
        <color rgb="FF45B0E1"/>
      </top>
      <bottom style="thin">
        <color rgb="FF45B0E1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horizontal="center" shrinkToFit="0" vertical="center" wrapText="1"/>
    </xf>
    <xf borderId="5" fillId="2" fontId="4" numFmtId="0" xfId="0" applyAlignment="1" applyBorder="1" applyFill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8" fillId="2" fontId="4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5" fillId="3" fontId="2" numFmtId="0" xfId="0" applyBorder="1" applyFill="1" applyFont="1"/>
    <xf borderId="6" fillId="3" fontId="2" numFmtId="164" xfId="0" applyBorder="1" applyFont="1" applyNumberFormat="1"/>
    <xf borderId="6" fillId="3" fontId="5" numFmtId="165" xfId="0" applyAlignment="1" applyBorder="1" applyFont="1" applyNumberFormat="1">
      <alignment readingOrder="0"/>
    </xf>
    <xf borderId="6" fillId="3" fontId="5" numFmtId="165" xfId="0" applyAlignment="1" applyBorder="1" applyFont="1" applyNumberFormat="1">
      <alignment horizontal="center" readingOrder="0"/>
    </xf>
    <xf borderId="6" fillId="3" fontId="5" numFmtId="10" xfId="0" applyAlignment="1" applyBorder="1" applyFont="1" applyNumberFormat="1">
      <alignment readingOrder="0"/>
    </xf>
    <xf borderId="6" fillId="3" fontId="2" numFmtId="10" xfId="0" applyBorder="1" applyFont="1" applyNumberFormat="1"/>
    <xf borderId="6" fillId="3" fontId="5" numFmtId="165" xfId="0" applyAlignment="1" applyBorder="1" applyFont="1" applyNumberFormat="1">
      <alignment horizontal="right" readingOrder="0"/>
    </xf>
    <xf borderId="7" fillId="3" fontId="5" numFmtId="164" xfId="0" applyAlignment="1" applyBorder="1" applyFont="1" applyNumberFormat="1">
      <alignment readingOrder="0"/>
    </xf>
    <xf borderId="10" fillId="0" fontId="5" numFmtId="9" xfId="0" applyAlignment="1" applyBorder="1" applyFont="1" applyNumberFormat="1">
      <alignment readingOrder="0"/>
    </xf>
    <xf borderId="6" fillId="3" fontId="5" numFmtId="0" xfId="0" applyAlignment="1" applyBorder="1" applyFont="1">
      <alignment readingOrder="0"/>
    </xf>
    <xf borderId="8" fillId="3" fontId="5" numFmtId="165" xfId="0" applyAlignment="1" applyBorder="1" applyFont="1" applyNumberFormat="1">
      <alignment readingOrder="0"/>
    </xf>
    <xf borderId="7" fillId="3" fontId="5" numFmtId="165" xfId="0" applyAlignment="1" applyBorder="1" applyFont="1" applyNumberFormat="1">
      <alignment readingOrder="0"/>
    </xf>
    <xf borderId="6" fillId="3" fontId="2" numFmtId="165" xfId="0" applyBorder="1" applyFont="1" applyNumberFormat="1"/>
    <xf borderId="6" fillId="3" fontId="5" numFmtId="164" xfId="0" applyAlignment="1" applyBorder="1" applyFont="1" applyNumberFormat="1">
      <alignment readingOrder="0"/>
    </xf>
    <xf borderId="10" fillId="0" fontId="2" numFmtId="10" xfId="0" applyBorder="1" applyFont="1" applyNumberFormat="1"/>
    <xf borderId="10" fillId="0" fontId="2" numFmtId="164" xfId="0" applyBorder="1" applyFont="1" applyNumberFormat="1"/>
    <xf borderId="0" fillId="0" fontId="6" numFmtId="164" xfId="0" applyFont="1" applyNumberFormat="1"/>
    <xf borderId="11" fillId="0" fontId="2" numFmtId="165" xfId="0" applyAlignment="1" applyBorder="1" applyFont="1" applyNumberFormat="1">
      <alignment readingOrder="0"/>
    </xf>
    <xf borderId="12" fillId="0" fontId="2" numFmtId="0" xfId="0" applyAlignment="1" applyBorder="1" applyFont="1">
      <alignment horizontal="center" vertical="center"/>
    </xf>
    <xf borderId="13" fillId="0" fontId="2" numFmtId="0" xfId="0" applyBorder="1" applyFont="1"/>
    <xf borderId="10" fillId="0" fontId="5" numFmtId="165" xfId="0" applyAlignment="1" applyBorder="1" applyFont="1" applyNumberFormat="1">
      <alignment readingOrder="0"/>
    </xf>
    <xf borderId="10" fillId="0" fontId="5" numFmtId="164" xfId="0" applyAlignment="1" applyBorder="1" applyFont="1" applyNumberFormat="1">
      <alignment readingOrder="0"/>
    </xf>
    <xf borderId="14" fillId="0" fontId="5" numFmtId="165" xfId="0" applyAlignment="1" applyBorder="1" applyFont="1" applyNumberFormat="1">
      <alignment horizontal="center" readingOrder="0"/>
    </xf>
    <xf borderId="0" fillId="0" fontId="7" numFmtId="164" xfId="0" applyAlignment="1" applyFont="1" applyNumberFormat="1">
      <alignment readingOrder="0"/>
    </xf>
    <xf borderId="14" fillId="0" fontId="5" numFmtId="164" xfId="0" applyAlignment="1" applyBorder="1" applyFont="1" applyNumberFormat="1">
      <alignment readingOrder="0"/>
    </xf>
    <xf borderId="10" fillId="0" fontId="5" numFmtId="0" xfId="0" applyAlignment="1" applyBorder="1" applyFont="1">
      <alignment readingOrder="0"/>
    </xf>
    <xf borderId="15" fillId="0" fontId="5" numFmtId="164" xfId="0" applyAlignment="1" applyBorder="1" applyFont="1" applyNumberFormat="1">
      <alignment readingOrder="0"/>
    </xf>
    <xf borderId="15" fillId="0" fontId="2" numFmtId="164" xfId="0" applyBorder="1" applyFont="1" applyNumberFormat="1"/>
    <xf borderId="14" fillId="0" fontId="2" numFmtId="164" xfId="0" applyBorder="1" applyFont="1" applyNumberFormat="1"/>
    <xf borderId="10" fillId="0" fontId="5" numFmtId="10" xfId="0" applyAlignment="1" applyBorder="1" applyFont="1" applyNumberFormat="1">
      <alignment readingOrder="0"/>
    </xf>
    <xf borderId="12" fillId="0" fontId="3" numFmtId="0" xfId="0" applyBorder="1" applyFont="1"/>
    <xf borderId="16" fillId="0" fontId="2" numFmtId="0" xfId="0" applyBorder="1" applyFont="1"/>
    <xf borderId="0" fillId="0" fontId="8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6.75"/>
    <col customWidth="1" min="3" max="3" width="11.75"/>
    <col customWidth="1" min="4" max="4" width="15.5"/>
    <col customWidth="1" min="5" max="5" width="13.13"/>
    <col customWidth="1" min="6" max="6" width="12.75"/>
    <col customWidth="1" min="7" max="7" width="11.13"/>
    <col customWidth="1" min="8" max="8" width="11.75"/>
    <col customWidth="1" min="9" max="9" width="12.88"/>
    <col customWidth="1" min="10" max="10" width="6.38"/>
    <col customWidth="1" min="11" max="11" width="6.5"/>
    <col customWidth="1" min="12" max="14" width="12.88"/>
    <col customWidth="1" min="15" max="15" width="12.63"/>
    <col customWidth="1" min="16" max="16" width="11.25"/>
    <col customWidth="1" min="17" max="17" width="10.13"/>
    <col customWidth="1" min="18" max="18" width="12.13"/>
    <col customWidth="1" min="19" max="19" width="12.63"/>
    <col customWidth="1" min="20" max="20" width="16.75"/>
    <col customWidth="1" min="21" max="25" width="19.0"/>
    <col customWidth="1" min="26" max="26" width="14.88"/>
    <col customWidth="1" min="27" max="27" width="13.5"/>
    <col customWidth="1" min="28" max="28" width="15.63"/>
    <col customWidth="1" min="29" max="30" width="12.38"/>
    <col customWidth="1" min="31" max="32" width="9.13"/>
    <col customWidth="1" min="33" max="33" width="15.5"/>
    <col customWidth="1" min="34" max="35" width="12.38"/>
  </cols>
  <sheetData>
    <row r="1">
      <c r="A1" s="1" t="s">
        <v>0</v>
      </c>
    </row>
    <row r="2">
      <c r="F2" s="2" t="s">
        <v>1</v>
      </c>
      <c r="G2" s="3" t="s">
        <v>2</v>
      </c>
      <c r="H2" s="4"/>
      <c r="I2" s="4"/>
      <c r="J2" s="4"/>
      <c r="K2" s="4"/>
      <c r="L2" s="4"/>
      <c r="M2" s="4"/>
      <c r="N2" s="4"/>
      <c r="P2" s="5" t="s">
        <v>3</v>
      </c>
      <c r="Q2" s="6"/>
      <c r="R2" s="6"/>
      <c r="S2" s="6"/>
      <c r="T2" s="7"/>
      <c r="U2" s="5" t="s">
        <v>4</v>
      </c>
      <c r="V2" s="6"/>
      <c r="W2" s="6"/>
      <c r="X2" s="6"/>
      <c r="Y2" s="7"/>
    </row>
    <row r="3" ht="85.5" customHeight="1">
      <c r="A3" s="8" t="s">
        <v>5</v>
      </c>
      <c r="B3" s="9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14</v>
      </c>
      <c r="K3" s="10" t="s">
        <v>15</v>
      </c>
      <c r="L3" s="10" t="s">
        <v>16</v>
      </c>
      <c r="M3" s="10" t="s">
        <v>17</v>
      </c>
      <c r="N3" s="10" t="s">
        <v>18</v>
      </c>
      <c r="O3" s="10" t="s">
        <v>19</v>
      </c>
      <c r="P3" s="11" t="s">
        <v>20</v>
      </c>
      <c r="Q3" s="10" t="s">
        <v>21</v>
      </c>
      <c r="R3" s="10" t="s">
        <v>22</v>
      </c>
      <c r="S3" s="10" t="s">
        <v>23</v>
      </c>
      <c r="T3" s="12" t="s">
        <v>24</v>
      </c>
      <c r="U3" s="11" t="s">
        <v>20</v>
      </c>
      <c r="V3" s="10" t="s">
        <v>21</v>
      </c>
      <c r="W3" s="10" t="s">
        <v>22</v>
      </c>
      <c r="X3" s="10" t="s">
        <v>23</v>
      </c>
      <c r="Y3" s="12" t="s">
        <v>24</v>
      </c>
      <c r="Z3" s="10" t="s">
        <v>25</v>
      </c>
      <c r="AA3" s="10" t="s">
        <v>26</v>
      </c>
      <c r="AB3" s="10" t="s">
        <v>27</v>
      </c>
      <c r="AC3" s="10" t="s">
        <v>28</v>
      </c>
      <c r="AD3" s="10" t="s">
        <v>29</v>
      </c>
      <c r="AE3" s="10" t="s">
        <v>30</v>
      </c>
      <c r="AF3" s="10" t="s">
        <v>31</v>
      </c>
      <c r="AG3" s="10" t="s">
        <v>32</v>
      </c>
      <c r="AH3" s="13" t="s">
        <v>33</v>
      </c>
      <c r="AI3" s="13" t="s">
        <v>34</v>
      </c>
    </row>
    <row r="4">
      <c r="B4" s="14">
        <v>0.0</v>
      </c>
      <c r="C4" s="15">
        <f>U4*15%</f>
        <v>72000</v>
      </c>
      <c r="D4" s="16">
        <v>16000.0</v>
      </c>
      <c r="E4" s="16">
        <v>2000.0</v>
      </c>
      <c r="F4" s="16">
        <v>61000.0</v>
      </c>
      <c r="G4" s="17">
        <v>0.0</v>
      </c>
      <c r="H4" s="16">
        <v>280000.0</v>
      </c>
      <c r="I4" s="16">
        <f>480000*85%</f>
        <v>408000</v>
      </c>
      <c r="J4" s="18">
        <v>0.0685</v>
      </c>
      <c r="K4" s="18">
        <v>0.015</v>
      </c>
      <c r="L4" s="19">
        <f t="shared" ref="L4:L88" si="1">J4+K4</f>
        <v>0.0835</v>
      </c>
      <c r="M4" s="20">
        <v>0.0</v>
      </c>
      <c r="N4" s="20">
        <v>0.0</v>
      </c>
      <c r="O4" s="20">
        <v>0.0</v>
      </c>
      <c r="P4" s="21">
        <v>182000.0</v>
      </c>
      <c r="Q4" s="22">
        <v>0.15</v>
      </c>
      <c r="R4" s="23">
        <v>2.0</v>
      </c>
      <c r="S4" s="16">
        <v>0.0</v>
      </c>
      <c r="T4" s="24">
        <f>P4</f>
        <v>182000</v>
      </c>
      <c r="U4" s="25">
        <v>480000.0</v>
      </c>
      <c r="V4" s="18">
        <v>0.17</v>
      </c>
      <c r="W4" s="23">
        <v>1.75</v>
      </c>
      <c r="X4" s="20">
        <v>0.0</v>
      </c>
      <c r="Y4" s="24">
        <v>480000.0</v>
      </c>
      <c r="Z4" s="26">
        <f t="shared" ref="Z4:Z88" si="2">F4-S4-X4-D4</f>
        <v>45000</v>
      </c>
      <c r="AA4" s="18">
        <v>0.15</v>
      </c>
      <c r="AB4" s="16">
        <f t="shared" ref="AB4:AB88" si="3">Z4*AA4</f>
        <v>6750</v>
      </c>
      <c r="AC4" s="26">
        <f>F4-D4-AB4-O4-C4</f>
        <v>-33750</v>
      </c>
      <c r="AD4" s="27">
        <v>280000.0</v>
      </c>
      <c r="AE4" s="18">
        <v>0.05</v>
      </c>
      <c r="AF4" s="28">
        <f t="shared" ref="AF4:AF88" si="4">(1-AE4/12)^B4</f>
        <v>1</v>
      </c>
      <c r="AG4" s="29">
        <f t="shared" ref="AG4:AG88" si="5">AC4*AF4</f>
        <v>-33750</v>
      </c>
      <c r="AH4" s="30">
        <f>AG4</f>
        <v>-33750</v>
      </c>
      <c r="AI4" s="31">
        <f t="shared" ref="AI4:AI88" si="6">AD4*AF4</f>
        <v>280000</v>
      </c>
    </row>
    <row r="5">
      <c r="A5" s="32">
        <v>1.0</v>
      </c>
      <c r="B5" s="33">
        <v>1.0</v>
      </c>
      <c r="C5" s="34">
        <v>0.0</v>
      </c>
      <c r="D5" s="16">
        <v>16000.0</v>
      </c>
      <c r="E5" s="35">
        <v>2000.0</v>
      </c>
      <c r="F5" s="16">
        <v>61000.0</v>
      </c>
      <c r="G5" s="17">
        <v>0.0</v>
      </c>
      <c r="H5" s="36">
        <v>0.0</v>
      </c>
      <c r="I5" s="37">
        <f t="shared" ref="I5:I88" si="7">I4-M4</f>
        <v>408000</v>
      </c>
      <c r="J5" s="18">
        <v>0.0685</v>
      </c>
      <c r="K5" s="18">
        <v>0.015</v>
      </c>
      <c r="L5" s="19">
        <f t="shared" si="1"/>
        <v>0.0835</v>
      </c>
      <c r="M5" s="20">
        <f t="shared" ref="M5:M51" si="8">I5/(48-B5)</f>
        <v>8680.851064</v>
      </c>
      <c r="N5" s="20">
        <f t="shared" ref="N5:N88" si="9">I5*L5/12</f>
        <v>2839</v>
      </c>
      <c r="O5" s="38">
        <f t="shared" ref="O5:O88" si="10">M5+N5</f>
        <v>11519.85106</v>
      </c>
      <c r="P5" s="21">
        <v>182000.0</v>
      </c>
      <c r="Q5" s="22">
        <v>0.15</v>
      </c>
      <c r="R5" s="39">
        <v>2.0</v>
      </c>
      <c r="S5" s="29">
        <f t="shared" ref="S5:S88" si="11">IF(T4&lt;(P4*Q4)/12,T4,IF((Q5*R5*T4)/12&gt;(P4*Q4)/12,(Q5*R5*T4)/12,(P4*Q4)/12))</f>
        <v>4550</v>
      </c>
      <c r="T5" s="40">
        <f t="shared" ref="T5:T88" si="12">T4-S5</f>
        <v>177450</v>
      </c>
      <c r="U5" s="25">
        <v>480000.0</v>
      </c>
      <c r="V5" s="18">
        <v>0.17</v>
      </c>
      <c r="W5" s="23">
        <v>1.75</v>
      </c>
      <c r="X5" s="35">
        <f t="shared" ref="X5:X88" si="13">IF(Y4&lt;(U4*V4)/12,Y4,IF((V5*W5*Y4)/12&gt;(U4*V4)/12,(V5*W5*Y4)/12,(U4*V4)/12))</f>
        <v>11900</v>
      </c>
      <c r="Y5" s="41">
        <f t="shared" ref="Y5:Y88" si="14">Y4-X5</f>
        <v>468100</v>
      </c>
      <c r="Z5" s="42">
        <f t="shared" si="2"/>
        <v>28550</v>
      </c>
      <c r="AA5" s="43">
        <v>0.15</v>
      </c>
      <c r="AB5" s="16">
        <f t="shared" si="3"/>
        <v>4282.5</v>
      </c>
      <c r="AC5" s="26">
        <f t="shared" ref="AC5:AC88" si="15">F5-D5-AB5-O5</f>
        <v>29197.64894</v>
      </c>
      <c r="AD5" s="15">
        <f t="shared" ref="AD5:AD88" si="16">SUM($AC$4:AC5)</f>
        <v>-4552.351064</v>
      </c>
      <c r="AE5" s="18">
        <v>0.05</v>
      </c>
      <c r="AF5" s="28">
        <f t="shared" si="4"/>
        <v>0.9958333333</v>
      </c>
      <c r="AG5" s="29">
        <f t="shared" si="5"/>
        <v>29075.99207</v>
      </c>
      <c r="AH5" s="30">
        <f t="shared" ref="AH5:AH88" si="17">SUM($AG$4:AG5)</f>
        <v>-4674.007934</v>
      </c>
      <c r="AI5" s="31">
        <f t="shared" si="6"/>
        <v>-4533.382934</v>
      </c>
    </row>
    <row r="6">
      <c r="A6" s="44"/>
      <c r="B6" s="45">
        <v>2.0</v>
      </c>
      <c r="C6" s="34">
        <v>0.0</v>
      </c>
      <c r="D6" s="16">
        <v>16000.0</v>
      </c>
      <c r="E6" s="35">
        <v>2000.0</v>
      </c>
      <c r="F6" s="16">
        <v>61000.0</v>
      </c>
      <c r="G6" s="17">
        <v>0.0</v>
      </c>
      <c r="H6" s="36">
        <v>0.0</v>
      </c>
      <c r="I6" s="37">
        <f t="shared" si="7"/>
        <v>399319.1489</v>
      </c>
      <c r="J6" s="18">
        <v>0.0685</v>
      </c>
      <c r="K6" s="18">
        <v>0.015</v>
      </c>
      <c r="L6" s="19">
        <f t="shared" si="1"/>
        <v>0.0835</v>
      </c>
      <c r="M6" s="20">
        <f t="shared" si="8"/>
        <v>8680.851064</v>
      </c>
      <c r="N6" s="20">
        <f t="shared" si="9"/>
        <v>2778.595745</v>
      </c>
      <c r="O6" s="38">
        <f t="shared" si="10"/>
        <v>11459.44681</v>
      </c>
      <c r="P6" s="21">
        <v>182000.0</v>
      </c>
      <c r="Q6" s="22">
        <v>0.15</v>
      </c>
      <c r="R6" s="39">
        <v>2.0</v>
      </c>
      <c r="S6" s="29">
        <f t="shared" si="11"/>
        <v>4436.25</v>
      </c>
      <c r="T6" s="40">
        <f t="shared" si="12"/>
        <v>173013.75</v>
      </c>
      <c r="U6" s="25">
        <v>480000.0</v>
      </c>
      <c r="V6" s="18">
        <v>0.17</v>
      </c>
      <c r="W6" s="23">
        <v>1.75</v>
      </c>
      <c r="X6" s="35">
        <f t="shared" si="13"/>
        <v>11604.97917</v>
      </c>
      <c r="Y6" s="41">
        <f t="shared" si="14"/>
        <v>456495.0208</v>
      </c>
      <c r="Z6" s="42">
        <f t="shared" si="2"/>
        <v>28958.77083</v>
      </c>
      <c r="AA6" s="43">
        <v>0.15</v>
      </c>
      <c r="AB6" s="16">
        <f t="shared" si="3"/>
        <v>4343.815625</v>
      </c>
      <c r="AC6" s="26">
        <f t="shared" si="15"/>
        <v>29196.73757</v>
      </c>
      <c r="AD6" s="15">
        <f t="shared" si="16"/>
        <v>24644.3865</v>
      </c>
      <c r="AE6" s="18">
        <v>0.05</v>
      </c>
      <c r="AF6" s="28">
        <f t="shared" si="4"/>
        <v>0.9916840278</v>
      </c>
      <c r="AG6" s="29">
        <f t="shared" si="5"/>
        <v>28953.93831</v>
      </c>
      <c r="AH6" s="30">
        <f t="shared" si="17"/>
        <v>24279.93037</v>
      </c>
      <c r="AI6" s="31">
        <f t="shared" si="6"/>
        <v>24439.44447</v>
      </c>
    </row>
    <row r="7">
      <c r="A7" s="44"/>
      <c r="B7" s="45">
        <v>3.0</v>
      </c>
      <c r="C7" s="34">
        <v>0.0</v>
      </c>
      <c r="D7" s="16">
        <v>16000.0</v>
      </c>
      <c r="E7" s="35">
        <v>2000.0</v>
      </c>
      <c r="F7" s="16">
        <v>61000.0</v>
      </c>
      <c r="G7" s="17">
        <v>0.0</v>
      </c>
      <c r="H7" s="36">
        <v>0.0</v>
      </c>
      <c r="I7" s="37">
        <f t="shared" si="7"/>
        <v>390638.2979</v>
      </c>
      <c r="J7" s="18">
        <v>0.0685</v>
      </c>
      <c r="K7" s="18">
        <v>0.015</v>
      </c>
      <c r="L7" s="19">
        <f t="shared" si="1"/>
        <v>0.0835</v>
      </c>
      <c r="M7" s="20">
        <f t="shared" si="8"/>
        <v>8680.851064</v>
      </c>
      <c r="N7" s="20">
        <f t="shared" si="9"/>
        <v>2718.191489</v>
      </c>
      <c r="O7" s="38">
        <f t="shared" si="10"/>
        <v>11399.04255</v>
      </c>
      <c r="P7" s="21">
        <v>182000.0</v>
      </c>
      <c r="Q7" s="22">
        <v>0.15</v>
      </c>
      <c r="R7" s="39">
        <v>2.0</v>
      </c>
      <c r="S7" s="29">
        <f t="shared" si="11"/>
        <v>4325.34375</v>
      </c>
      <c r="T7" s="40">
        <f t="shared" si="12"/>
        <v>168688.4063</v>
      </c>
      <c r="U7" s="25">
        <v>480000.0</v>
      </c>
      <c r="V7" s="18">
        <v>0.17</v>
      </c>
      <c r="W7" s="23">
        <v>1.75</v>
      </c>
      <c r="X7" s="35">
        <f t="shared" si="13"/>
        <v>11317.27239</v>
      </c>
      <c r="Y7" s="41">
        <f t="shared" si="14"/>
        <v>445177.7484</v>
      </c>
      <c r="Z7" s="42">
        <f t="shared" si="2"/>
        <v>29357.38386</v>
      </c>
      <c r="AA7" s="43">
        <v>0.15</v>
      </c>
      <c r="AB7" s="16">
        <f t="shared" si="3"/>
        <v>4403.607579</v>
      </c>
      <c r="AC7" s="26">
        <f t="shared" si="15"/>
        <v>29197.34987</v>
      </c>
      <c r="AD7" s="15">
        <f t="shared" si="16"/>
        <v>53841.73637</v>
      </c>
      <c r="AE7" s="18">
        <v>0.05</v>
      </c>
      <c r="AF7" s="28">
        <f t="shared" si="4"/>
        <v>0.987552011</v>
      </c>
      <c r="AG7" s="29">
        <f t="shared" si="5"/>
        <v>28833.90158</v>
      </c>
      <c r="AH7" s="30">
        <f t="shared" si="17"/>
        <v>53113.83195</v>
      </c>
      <c r="AI7" s="31">
        <f t="shared" si="6"/>
        <v>53171.51503</v>
      </c>
    </row>
    <row r="8">
      <c r="A8" s="44"/>
      <c r="B8" s="45">
        <v>4.0</v>
      </c>
      <c r="C8" s="34">
        <v>0.0</v>
      </c>
      <c r="D8" s="16">
        <v>16000.0</v>
      </c>
      <c r="E8" s="35">
        <v>2000.0</v>
      </c>
      <c r="F8" s="16">
        <v>61000.0</v>
      </c>
      <c r="G8" s="17">
        <v>0.0</v>
      </c>
      <c r="H8" s="36">
        <v>0.0</v>
      </c>
      <c r="I8" s="37">
        <f t="shared" si="7"/>
        <v>381957.4468</v>
      </c>
      <c r="J8" s="18">
        <v>0.0685</v>
      </c>
      <c r="K8" s="18">
        <v>0.015</v>
      </c>
      <c r="L8" s="19">
        <f t="shared" si="1"/>
        <v>0.0835</v>
      </c>
      <c r="M8" s="20">
        <f t="shared" si="8"/>
        <v>8680.851064</v>
      </c>
      <c r="N8" s="20">
        <f t="shared" si="9"/>
        <v>2657.787234</v>
      </c>
      <c r="O8" s="38">
        <f t="shared" si="10"/>
        <v>11338.6383</v>
      </c>
      <c r="P8" s="21">
        <v>182000.0</v>
      </c>
      <c r="Q8" s="22">
        <v>0.15</v>
      </c>
      <c r="R8" s="39">
        <v>2.0</v>
      </c>
      <c r="S8" s="29">
        <f t="shared" si="11"/>
        <v>4217.210156</v>
      </c>
      <c r="T8" s="40">
        <f t="shared" si="12"/>
        <v>164471.1961</v>
      </c>
      <c r="U8" s="25">
        <v>480000.0</v>
      </c>
      <c r="V8" s="18">
        <v>0.17</v>
      </c>
      <c r="W8" s="23">
        <v>1.75</v>
      </c>
      <c r="X8" s="35">
        <f t="shared" si="13"/>
        <v>11036.69835</v>
      </c>
      <c r="Y8" s="41">
        <f t="shared" si="14"/>
        <v>434141.0501</v>
      </c>
      <c r="Z8" s="42">
        <f t="shared" si="2"/>
        <v>29746.0915</v>
      </c>
      <c r="AA8" s="43">
        <v>0.15</v>
      </c>
      <c r="AB8" s="16">
        <f t="shared" si="3"/>
        <v>4461.913725</v>
      </c>
      <c r="AC8" s="26">
        <f t="shared" si="15"/>
        <v>29199.44798</v>
      </c>
      <c r="AD8" s="15">
        <f t="shared" si="16"/>
        <v>83041.18435</v>
      </c>
      <c r="AE8" s="18">
        <v>0.05</v>
      </c>
      <c r="AF8" s="28">
        <f t="shared" si="4"/>
        <v>0.9834372109</v>
      </c>
      <c r="AG8" s="29">
        <f t="shared" si="5"/>
        <v>28715.82368</v>
      </c>
      <c r="AH8" s="30">
        <f t="shared" si="17"/>
        <v>81829.65563</v>
      </c>
      <c r="AI8" s="31">
        <f t="shared" si="6"/>
        <v>81665.79073</v>
      </c>
    </row>
    <row r="9">
      <c r="A9" s="44"/>
      <c r="B9" s="45">
        <v>5.0</v>
      </c>
      <c r="C9" s="34">
        <v>0.0</v>
      </c>
      <c r="D9" s="16">
        <v>16000.0</v>
      </c>
      <c r="E9" s="35">
        <v>2000.0</v>
      </c>
      <c r="F9" s="16">
        <v>61000.0</v>
      </c>
      <c r="G9" s="17">
        <v>0.0</v>
      </c>
      <c r="H9" s="36">
        <v>0.0</v>
      </c>
      <c r="I9" s="37">
        <f t="shared" si="7"/>
        <v>373276.5957</v>
      </c>
      <c r="J9" s="18">
        <v>0.0685</v>
      </c>
      <c r="K9" s="18">
        <v>0.015</v>
      </c>
      <c r="L9" s="19">
        <f t="shared" si="1"/>
        <v>0.0835</v>
      </c>
      <c r="M9" s="20">
        <f t="shared" si="8"/>
        <v>8680.851064</v>
      </c>
      <c r="N9" s="20">
        <f t="shared" si="9"/>
        <v>2597.382979</v>
      </c>
      <c r="O9" s="38">
        <f t="shared" si="10"/>
        <v>11278.23404</v>
      </c>
      <c r="P9" s="21">
        <v>182000.0</v>
      </c>
      <c r="Q9" s="22">
        <v>0.15</v>
      </c>
      <c r="R9" s="39">
        <v>2.0</v>
      </c>
      <c r="S9" s="29">
        <f t="shared" si="11"/>
        <v>4111.779902</v>
      </c>
      <c r="T9" s="40">
        <f t="shared" si="12"/>
        <v>160359.4162</v>
      </c>
      <c r="U9" s="25">
        <v>480000.0</v>
      </c>
      <c r="V9" s="18">
        <v>0.17</v>
      </c>
      <c r="W9" s="23">
        <v>1.75</v>
      </c>
      <c r="X9" s="35">
        <f t="shared" si="13"/>
        <v>10763.0802</v>
      </c>
      <c r="Y9" s="41">
        <f t="shared" si="14"/>
        <v>423377.9699</v>
      </c>
      <c r="Z9" s="42">
        <f t="shared" si="2"/>
        <v>30125.1399</v>
      </c>
      <c r="AA9" s="43">
        <v>0.15</v>
      </c>
      <c r="AB9" s="16">
        <f t="shared" si="3"/>
        <v>4518.770985</v>
      </c>
      <c r="AC9" s="26">
        <f t="shared" si="15"/>
        <v>29202.99497</v>
      </c>
      <c r="AD9" s="15">
        <f t="shared" si="16"/>
        <v>112244.1793</v>
      </c>
      <c r="AE9" s="18">
        <v>0.05</v>
      </c>
      <c r="AF9" s="28">
        <f t="shared" si="4"/>
        <v>0.9793395559</v>
      </c>
      <c r="AG9" s="29">
        <f t="shared" si="5"/>
        <v>28599.64813</v>
      </c>
      <c r="AH9" s="30">
        <f t="shared" si="17"/>
        <v>110429.3038</v>
      </c>
      <c r="AI9" s="31">
        <f t="shared" si="6"/>
        <v>109925.1647</v>
      </c>
    </row>
    <row r="10">
      <c r="A10" s="44"/>
      <c r="B10" s="45">
        <v>6.0</v>
      </c>
      <c r="C10" s="34">
        <v>0.0</v>
      </c>
      <c r="D10" s="16">
        <v>16000.0</v>
      </c>
      <c r="E10" s="35">
        <v>2000.0</v>
      </c>
      <c r="F10" s="16">
        <v>61000.0</v>
      </c>
      <c r="G10" s="17">
        <v>0.0</v>
      </c>
      <c r="H10" s="36">
        <v>0.0</v>
      </c>
      <c r="I10" s="37">
        <f t="shared" si="7"/>
        <v>364595.7447</v>
      </c>
      <c r="J10" s="18">
        <v>0.0685</v>
      </c>
      <c r="K10" s="18">
        <v>0.015</v>
      </c>
      <c r="L10" s="19">
        <f t="shared" si="1"/>
        <v>0.0835</v>
      </c>
      <c r="M10" s="20">
        <f t="shared" si="8"/>
        <v>8680.851064</v>
      </c>
      <c r="N10" s="20">
        <f t="shared" si="9"/>
        <v>2536.978723</v>
      </c>
      <c r="O10" s="38">
        <f t="shared" si="10"/>
        <v>11217.82979</v>
      </c>
      <c r="P10" s="21">
        <v>182000.0</v>
      </c>
      <c r="Q10" s="22">
        <v>0.15</v>
      </c>
      <c r="R10" s="39">
        <v>2.0</v>
      </c>
      <c r="S10" s="29">
        <f t="shared" si="11"/>
        <v>4008.985405</v>
      </c>
      <c r="T10" s="40">
        <f t="shared" si="12"/>
        <v>156350.4308</v>
      </c>
      <c r="U10" s="25">
        <v>480000.0</v>
      </c>
      <c r="V10" s="18">
        <v>0.17</v>
      </c>
      <c r="W10" s="23">
        <v>1.75</v>
      </c>
      <c r="X10" s="35">
        <f t="shared" si="13"/>
        <v>10496.2455</v>
      </c>
      <c r="Y10" s="41">
        <f t="shared" si="14"/>
        <v>412881.7244</v>
      </c>
      <c r="Z10" s="42">
        <f t="shared" si="2"/>
        <v>30494.76909</v>
      </c>
      <c r="AA10" s="43">
        <v>0.15</v>
      </c>
      <c r="AB10" s="16">
        <f t="shared" si="3"/>
        <v>4574.215364</v>
      </c>
      <c r="AC10" s="26">
        <f t="shared" si="15"/>
        <v>29207.95485</v>
      </c>
      <c r="AD10" s="15">
        <f t="shared" si="16"/>
        <v>141452.1342</v>
      </c>
      <c r="AE10" s="18">
        <v>0.05</v>
      </c>
      <c r="AF10" s="28">
        <f t="shared" si="4"/>
        <v>0.9752589744</v>
      </c>
      <c r="AG10" s="29">
        <f t="shared" si="5"/>
        <v>28485.32009</v>
      </c>
      <c r="AH10" s="30">
        <f t="shared" si="17"/>
        <v>138914.6239</v>
      </c>
      <c r="AI10" s="31">
        <f t="shared" si="6"/>
        <v>137952.4633</v>
      </c>
    </row>
    <row r="11">
      <c r="A11" s="44"/>
      <c r="B11" s="45">
        <v>7.0</v>
      </c>
      <c r="C11" s="34">
        <v>0.0</v>
      </c>
      <c r="D11" s="16">
        <v>16000.0</v>
      </c>
      <c r="E11" s="35">
        <v>2000.0</v>
      </c>
      <c r="F11" s="16">
        <v>61000.0</v>
      </c>
      <c r="G11" s="17">
        <v>0.0</v>
      </c>
      <c r="H11" s="36">
        <v>0.0</v>
      </c>
      <c r="I11" s="37">
        <f t="shared" si="7"/>
        <v>355914.8936</v>
      </c>
      <c r="J11" s="18">
        <v>0.0685</v>
      </c>
      <c r="K11" s="18">
        <v>0.015</v>
      </c>
      <c r="L11" s="19">
        <f t="shared" si="1"/>
        <v>0.0835</v>
      </c>
      <c r="M11" s="20">
        <f t="shared" si="8"/>
        <v>8680.851064</v>
      </c>
      <c r="N11" s="20">
        <f t="shared" si="9"/>
        <v>2476.574468</v>
      </c>
      <c r="O11" s="38">
        <f t="shared" si="10"/>
        <v>11157.42553</v>
      </c>
      <c r="P11" s="21">
        <v>182000.0</v>
      </c>
      <c r="Q11" s="22">
        <v>0.15</v>
      </c>
      <c r="R11" s="39">
        <v>2.0</v>
      </c>
      <c r="S11" s="29">
        <f t="shared" si="11"/>
        <v>3908.76077</v>
      </c>
      <c r="T11" s="40">
        <f t="shared" si="12"/>
        <v>152441.67</v>
      </c>
      <c r="U11" s="25">
        <v>480000.0</v>
      </c>
      <c r="V11" s="18">
        <v>0.17</v>
      </c>
      <c r="W11" s="23">
        <v>1.75</v>
      </c>
      <c r="X11" s="35">
        <f t="shared" si="13"/>
        <v>10236.02608</v>
      </c>
      <c r="Y11" s="41">
        <f t="shared" si="14"/>
        <v>402645.6983</v>
      </c>
      <c r="Z11" s="42">
        <f t="shared" si="2"/>
        <v>30855.21315</v>
      </c>
      <c r="AA11" s="43">
        <v>0.15</v>
      </c>
      <c r="AB11" s="16">
        <f t="shared" si="3"/>
        <v>4628.281972</v>
      </c>
      <c r="AC11" s="26">
        <f t="shared" si="15"/>
        <v>29214.2925</v>
      </c>
      <c r="AD11" s="15">
        <f t="shared" si="16"/>
        <v>170666.4267</v>
      </c>
      <c r="AE11" s="18">
        <v>0.05</v>
      </c>
      <c r="AF11" s="28">
        <f t="shared" si="4"/>
        <v>0.9711953954</v>
      </c>
      <c r="AG11" s="29">
        <f t="shared" si="5"/>
        <v>28372.78635</v>
      </c>
      <c r="AH11" s="30">
        <f t="shared" si="17"/>
        <v>167287.4102</v>
      </c>
      <c r="AI11" s="31">
        <f t="shared" si="6"/>
        <v>165750.4477</v>
      </c>
    </row>
    <row r="12">
      <c r="A12" s="44"/>
      <c r="B12" s="45">
        <v>8.0</v>
      </c>
      <c r="C12" s="34">
        <v>0.0</v>
      </c>
      <c r="D12" s="16">
        <v>16000.0</v>
      </c>
      <c r="E12" s="35">
        <v>2000.0</v>
      </c>
      <c r="F12" s="16">
        <v>61000.0</v>
      </c>
      <c r="G12" s="17">
        <v>0.0</v>
      </c>
      <c r="H12" s="36">
        <v>0.0</v>
      </c>
      <c r="I12" s="37">
        <f t="shared" si="7"/>
        <v>347234.0426</v>
      </c>
      <c r="J12" s="18">
        <v>0.0685</v>
      </c>
      <c r="K12" s="18">
        <v>0.015</v>
      </c>
      <c r="L12" s="19">
        <f t="shared" si="1"/>
        <v>0.0835</v>
      </c>
      <c r="M12" s="20">
        <f t="shared" si="8"/>
        <v>8680.851064</v>
      </c>
      <c r="N12" s="20">
        <f t="shared" si="9"/>
        <v>2416.170213</v>
      </c>
      <c r="O12" s="38">
        <f t="shared" si="10"/>
        <v>11097.02128</v>
      </c>
      <c r="P12" s="21">
        <v>182000.0</v>
      </c>
      <c r="Q12" s="22">
        <v>0.15</v>
      </c>
      <c r="R12" s="39">
        <v>2.0</v>
      </c>
      <c r="S12" s="29">
        <f t="shared" si="11"/>
        <v>3811.04175</v>
      </c>
      <c r="T12" s="40">
        <f t="shared" si="12"/>
        <v>148630.6283</v>
      </c>
      <c r="U12" s="25">
        <v>480000.0</v>
      </c>
      <c r="V12" s="18">
        <v>0.17</v>
      </c>
      <c r="W12" s="23">
        <v>1.75</v>
      </c>
      <c r="X12" s="35">
        <f t="shared" si="13"/>
        <v>9982.257937</v>
      </c>
      <c r="Y12" s="41">
        <f t="shared" si="14"/>
        <v>392663.4404</v>
      </c>
      <c r="Z12" s="42">
        <f t="shared" si="2"/>
        <v>31206.70031</v>
      </c>
      <c r="AA12" s="43">
        <v>0.15</v>
      </c>
      <c r="AB12" s="16">
        <f t="shared" si="3"/>
        <v>4681.005047</v>
      </c>
      <c r="AC12" s="26">
        <f t="shared" si="15"/>
        <v>29221.97368</v>
      </c>
      <c r="AD12" s="15">
        <f t="shared" si="16"/>
        <v>199888.4003</v>
      </c>
      <c r="AE12" s="18">
        <v>0.05</v>
      </c>
      <c r="AF12" s="28">
        <f t="shared" si="4"/>
        <v>0.9671487479</v>
      </c>
      <c r="AG12" s="29">
        <f t="shared" si="5"/>
        <v>28261.99525</v>
      </c>
      <c r="AH12" s="30">
        <f t="shared" si="17"/>
        <v>195549.4055</v>
      </c>
      <c r="AI12" s="31">
        <f t="shared" si="6"/>
        <v>193321.8161</v>
      </c>
    </row>
    <row r="13">
      <c r="A13" s="44"/>
      <c r="B13" s="45">
        <v>9.0</v>
      </c>
      <c r="C13" s="34">
        <v>0.0</v>
      </c>
      <c r="D13" s="16">
        <v>16000.0</v>
      </c>
      <c r="E13" s="35">
        <v>2000.0</v>
      </c>
      <c r="F13" s="16">
        <v>61000.0</v>
      </c>
      <c r="G13" s="17">
        <v>0.0</v>
      </c>
      <c r="H13" s="36">
        <v>0.0</v>
      </c>
      <c r="I13" s="37">
        <f t="shared" si="7"/>
        <v>338553.1915</v>
      </c>
      <c r="J13" s="18">
        <v>0.0685</v>
      </c>
      <c r="K13" s="18">
        <v>0.015</v>
      </c>
      <c r="L13" s="19">
        <f t="shared" si="1"/>
        <v>0.0835</v>
      </c>
      <c r="M13" s="20">
        <f t="shared" si="8"/>
        <v>8680.851064</v>
      </c>
      <c r="N13" s="20">
        <f t="shared" si="9"/>
        <v>2355.765957</v>
      </c>
      <c r="O13" s="38">
        <f t="shared" si="10"/>
        <v>11036.61702</v>
      </c>
      <c r="P13" s="21">
        <v>182000.0</v>
      </c>
      <c r="Q13" s="22">
        <v>0.15</v>
      </c>
      <c r="R13" s="39">
        <v>2.0</v>
      </c>
      <c r="S13" s="29">
        <f t="shared" si="11"/>
        <v>3715.765707</v>
      </c>
      <c r="T13" s="40">
        <f t="shared" si="12"/>
        <v>144914.8626</v>
      </c>
      <c r="U13" s="25">
        <v>480000.0</v>
      </c>
      <c r="V13" s="18">
        <v>0.17</v>
      </c>
      <c r="W13" s="23">
        <v>1.75</v>
      </c>
      <c r="X13" s="35">
        <f t="shared" si="13"/>
        <v>9734.781126</v>
      </c>
      <c r="Y13" s="41">
        <f t="shared" si="14"/>
        <v>382928.6592</v>
      </c>
      <c r="Z13" s="42">
        <f t="shared" si="2"/>
        <v>31549.45317</v>
      </c>
      <c r="AA13" s="43">
        <v>0.15</v>
      </c>
      <c r="AB13" s="16">
        <f t="shared" si="3"/>
        <v>4732.417975</v>
      </c>
      <c r="AC13" s="26">
        <f t="shared" si="15"/>
        <v>29230.965</v>
      </c>
      <c r="AD13" s="15">
        <f t="shared" si="16"/>
        <v>229119.3653</v>
      </c>
      <c r="AE13" s="18">
        <v>0.05</v>
      </c>
      <c r="AF13" s="28">
        <f t="shared" si="4"/>
        <v>0.9631189614</v>
      </c>
      <c r="AG13" s="29">
        <f t="shared" si="5"/>
        <v>28152.89666</v>
      </c>
      <c r="AH13" s="30">
        <f t="shared" si="17"/>
        <v>223702.3021</v>
      </c>
      <c r="AI13" s="31">
        <f t="shared" si="6"/>
        <v>220669.2052</v>
      </c>
    </row>
    <row r="14">
      <c r="A14" s="44"/>
      <c r="B14" s="45">
        <v>10.0</v>
      </c>
      <c r="C14" s="34">
        <v>0.0</v>
      </c>
      <c r="D14" s="16">
        <v>16000.0</v>
      </c>
      <c r="E14" s="35">
        <v>2000.0</v>
      </c>
      <c r="F14" s="16">
        <v>61000.0</v>
      </c>
      <c r="G14" s="17">
        <v>0.0</v>
      </c>
      <c r="H14" s="36">
        <v>0.0</v>
      </c>
      <c r="I14" s="37">
        <f t="shared" si="7"/>
        <v>329872.3404</v>
      </c>
      <c r="J14" s="18">
        <v>0.0685</v>
      </c>
      <c r="K14" s="18">
        <v>0.015</v>
      </c>
      <c r="L14" s="19">
        <f t="shared" si="1"/>
        <v>0.0835</v>
      </c>
      <c r="M14" s="20">
        <f t="shared" si="8"/>
        <v>8680.851064</v>
      </c>
      <c r="N14" s="20">
        <f t="shared" si="9"/>
        <v>2295.361702</v>
      </c>
      <c r="O14" s="38">
        <f t="shared" si="10"/>
        <v>10976.21277</v>
      </c>
      <c r="P14" s="21">
        <v>182000.0</v>
      </c>
      <c r="Q14" s="22">
        <v>0.15</v>
      </c>
      <c r="R14" s="39">
        <v>2.0</v>
      </c>
      <c r="S14" s="29">
        <f t="shared" si="11"/>
        <v>3622.871564</v>
      </c>
      <c r="T14" s="40">
        <f t="shared" si="12"/>
        <v>141291.991</v>
      </c>
      <c r="U14" s="25">
        <v>480000.0</v>
      </c>
      <c r="V14" s="18">
        <v>0.17</v>
      </c>
      <c r="W14" s="23">
        <v>1.75</v>
      </c>
      <c r="X14" s="35">
        <f t="shared" si="13"/>
        <v>9493.439677</v>
      </c>
      <c r="Y14" s="41">
        <f t="shared" si="14"/>
        <v>373435.2196</v>
      </c>
      <c r="Z14" s="42">
        <f t="shared" si="2"/>
        <v>31883.68876</v>
      </c>
      <c r="AA14" s="43">
        <v>0.15</v>
      </c>
      <c r="AB14" s="16">
        <f t="shared" si="3"/>
        <v>4782.553314</v>
      </c>
      <c r="AC14" s="26">
        <f t="shared" si="15"/>
        <v>29241.23392</v>
      </c>
      <c r="AD14" s="15">
        <f t="shared" si="16"/>
        <v>258360.5993</v>
      </c>
      <c r="AE14" s="18">
        <v>0.05</v>
      </c>
      <c r="AF14" s="28">
        <f t="shared" si="4"/>
        <v>0.9591059658</v>
      </c>
      <c r="AG14" s="29">
        <f t="shared" si="5"/>
        <v>28045.4419</v>
      </c>
      <c r="AH14" s="30">
        <f t="shared" si="17"/>
        <v>251747.744</v>
      </c>
      <c r="AI14" s="31">
        <f t="shared" si="6"/>
        <v>247795.1921</v>
      </c>
    </row>
    <row r="15">
      <c r="A15" s="44"/>
      <c r="B15" s="45">
        <v>11.0</v>
      </c>
      <c r="C15" s="34">
        <v>0.0</v>
      </c>
      <c r="D15" s="16">
        <v>16000.0</v>
      </c>
      <c r="E15" s="35">
        <v>2000.0</v>
      </c>
      <c r="F15" s="16">
        <v>61000.0</v>
      </c>
      <c r="G15" s="17">
        <v>0.0</v>
      </c>
      <c r="H15" s="36">
        <v>0.0</v>
      </c>
      <c r="I15" s="37">
        <f t="shared" si="7"/>
        <v>321191.4894</v>
      </c>
      <c r="J15" s="18">
        <v>0.0685</v>
      </c>
      <c r="K15" s="18">
        <v>0.015</v>
      </c>
      <c r="L15" s="19">
        <f t="shared" si="1"/>
        <v>0.0835</v>
      </c>
      <c r="M15" s="20">
        <f t="shared" si="8"/>
        <v>8680.851064</v>
      </c>
      <c r="N15" s="20">
        <f t="shared" si="9"/>
        <v>2234.957447</v>
      </c>
      <c r="O15" s="38">
        <f t="shared" si="10"/>
        <v>10915.80851</v>
      </c>
      <c r="P15" s="21">
        <v>182000.0</v>
      </c>
      <c r="Q15" s="22">
        <v>0.15</v>
      </c>
      <c r="R15" s="39">
        <v>2.0</v>
      </c>
      <c r="S15" s="29">
        <f t="shared" si="11"/>
        <v>3532.299775</v>
      </c>
      <c r="T15" s="40">
        <f t="shared" si="12"/>
        <v>137759.6912</v>
      </c>
      <c r="U15" s="25">
        <v>480000.0</v>
      </c>
      <c r="V15" s="18">
        <v>0.17</v>
      </c>
      <c r="W15" s="23">
        <v>1.75</v>
      </c>
      <c r="X15" s="35">
        <f t="shared" si="13"/>
        <v>9258.081485</v>
      </c>
      <c r="Y15" s="41">
        <f t="shared" si="14"/>
        <v>364177.1381</v>
      </c>
      <c r="Z15" s="42">
        <f t="shared" si="2"/>
        <v>32209.61874</v>
      </c>
      <c r="AA15" s="43">
        <v>0.15</v>
      </c>
      <c r="AB15" s="16">
        <f t="shared" si="3"/>
        <v>4831.442811</v>
      </c>
      <c r="AC15" s="26">
        <f t="shared" si="15"/>
        <v>29252.74868</v>
      </c>
      <c r="AD15" s="15">
        <f t="shared" si="16"/>
        <v>287613.3479</v>
      </c>
      <c r="AE15" s="18">
        <v>0.05</v>
      </c>
      <c r="AF15" s="28">
        <f t="shared" si="4"/>
        <v>0.9551096909</v>
      </c>
      <c r="AG15" s="29">
        <f t="shared" si="5"/>
        <v>27939.58375</v>
      </c>
      <c r="AH15" s="30">
        <f t="shared" si="17"/>
        <v>279687.3278</v>
      </c>
      <c r="AI15" s="31">
        <f t="shared" si="6"/>
        <v>274702.2959</v>
      </c>
    </row>
    <row r="16">
      <c r="A16" s="44"/>
      <c r="B16" s="45">
        <v>12.0</v>
      </c>
      <c r="C16" s="34">
        <v>0.0</v>
      </c>
      <c r="D16" s="16">
        <v>16000.0</v>
      </c>
      <c r="E16" s="35">
        <v>2000.0</v>
      </c>
      <c r="F16" s="16">
        <v>61000.0</v>
      </c>
      <c r="G16" s="17">
        <v>0.0</v>
      </c>
      <c r="H16" s="36">
        <v>0.0</v>
      </c>
      <c r="I16" s="37">
        <f t="shared" si="7"/>
        <v>312510.6383</v>
      </c>
      <c r="J16" s="18">
        <v>0.0685</v>
      </c>
      <c r="K16" s="18">
        <v>0.015</v>
      </c>
      <c r="L16" s="19">
        <f t="shared" si="1"/>
        <v>0.0835</v>
      </c>
      <c r="M16" s="20">
        <f t="shared" si="8"/>
        <v>8680.851064</v>
      </c>
      <c r="N16" s="20">
        <f t="shared" si="9"/>
        <v>2174.553191</v>
      </c>
      <c r="O16" s="38">
        <f t="shared" si="10"/>
        <v>10855.40426</v>
      </c>
      <c r="P16" s="21">
        <v>182000.0</v>
      </c>
      <c r="Q16" s="22">
        <v>0.15</v>
      </c>
      <c r="R16" s="39">
        <v>2.0</v>
      </c>
      <c r="S16" s="29">
        <f t="shared" si="11"/>
        <v>3443.992281</v>
      </c>
      <c r="T16" s="40">
        <f t="shared" si="12"/>
        <v>134315.6989</v>
      </c>
      <c r="U16" s="25">
        <v>480000.0</v>
      </c>
      <c r="V16" s="18">
        <v>0.17</v>
      </c>
      <c r="W16" s="23">
        <v>1.75</v>
      </c>
      <c r="X16" s="35">
        <f t="shared" si="13"/>
        <v>9028.558215</v>
      </c>
      <c r="Y16" s="41">
        <f t="shared" si="14"/>
        <v>355148.5799</v>
      </c>
      <c r="Z16" s="42">
        <f t="shared" si="2"/>
        <v>32527.4495</v>
      </c>
      <c r="AA16" s="43">
        <v>0.15</v>
      </c>
      <c r="AB16" s="16">
        <f t="shared" si="3"/>
        <v>4879.117426</v>
      </c>
      <c r="AC16" s="26">
        <f t="shared" si="15"/>
        <v>29265.47832</v>
      </c>
      <c r="AD16" s="15">
        <f t="shared" si="16"/>
        <v>316878.8263</v>
      </c>
      <c r="AE16" s="18">
        <v>0.05</v>
      </c>
      <c r="AF16" s="28">
        <f t="shared" si="4"/>
        <v>0.9511300672</v>
      </c>
      <c r="AG16" s="29">
        <f t="shared" si="5"/>
        <v>27835.27636</v>
      </c>
      <c r="AH16" s="30">
        <f t="shared" si="17"/>
        <v>307522.6041</v>
      </c>
      <c r="AI16" s="31">
        <f t="shared" si="6"/>
        <v>301392.9793</v>
      </c>
    </row>
    <row r="17">
      <c r="A17" s="32">
        <v>2.0</v>
      </c>
      <c r="B17" s="45">
        <v>13.0</v>
      </c>
      <c r="C17" s="34">
        <v>0.0</v>
      </c>
      <c r="D17" s="16">
        <v>16000.0</v>
      </c>
      <c r="E17" s="35">
        <v>2000.0</v>
      </c>
      <c r="F17" s="16">
        <v>61000.0</v>
      </c>
      <c r="G17" s="17">
        <v>0.0</v>
      </c>
      <c r="H17" s="36">
        <v>0.0</v>
      </c>
      <c r="I17" s="37">
        <f t="shared" si="7"/>
        <v>303829.7872</v>
      </c>
      <c r="J17" s="18">
        <v>0.0685</v>
      </c>
      <c r="K17" s="18">
        <v>0.015</v>
      </c>
      <c r="L17" s="19">
        <f t="shared" si="1"/>
        <v>0.0835</v>
      </c>
      <c r="M17" s="20">
        <f t="shared" si="8"/>
        <v>8680.851064</v>
      </c>
      <c r="N17" s="20">
        <f t="shared" si="9"/>
        <v>2114.148936</v>
      </c>
      <c r="O17" s="38">
        <f t="shared" si="10"/>
        <v>10795</v>
      </c>
      <c r="P17" s="21">
        <v>182000.0</v>
      </c>
      <c r="Q17" s="22">
        <v>0.15</v>
      </c>
      <c r="R17" s="39">
        <v>2.0</v>
      </c>
      <c r="S17" s="29">
        <f t="shared" si="11"/>
        <v>3357.892474</v>
      </c>
      <c r="T17" s="40">
        <f t="shared" si="12"/>
        <v>130957.8065</v>
      </c>
      <c r="U17" s="25">
        <v>480000.0</v>
      </c>
      <c r="V17" s="18">
        <v>0.17</v>
      </c>
      <c r="W17" s="23">
        <v>1.75</v>
      </c>
      <c r="X17" s="35">
        <f t="shared" si="13"/>
        <v>8804.725209</v>
      </c>
      <c r="Y17" s="41">
        <f t="shared" si="14"/>
        <v>346343.8547</v>
      </c>
      <c r="Z17" s="42">
        <f t="shared" si="2"/>
        <v>32837.38232</v>
      </c>
      <c r="AA17" s="43">
        <v>0.15</v>
      </c>
      <c r="AB17" s="16">
        <f t="shared" si="3"/>
        <v>4925.607348</v>
      </c>
      <c r="AC17" s="26">
        <f t="shared" si="15"/>
        <v>29279.39265</v>
      </c>
      <c r="AD17" s="15">
        <f t="shared" si="16"/>
        <v>346158.2189</v>
      </c>
      <c r="AE17" s="18">
        <v>0.05</v>
      </c>
      <c r="AF17" s="28">
        <f t="shared" si="4"/>
        <v>0.9471670252</v>
      </c>
      <c r="AG17" s="29">
        <f t="shared" si="5"/>
        <v>27732.47524</v>
      </c>
      <c r="AH17" s="30">
        <f t="shared" si="17"/>
        <v>335255.0794</v>
      </c>
      <c r="AI17" s="31">
        <f t="shared" si="6"/>
        <v>327869.6505</v>
      </c>
    </row>
    <row r="18">
      <c r="A18" s="44"/>
      <c r="B18" s="45">
        <v>14.0</v>
      </c>
      <c r="C18" s="34">
        <v>0.0</v>
      </c>
      <c r="D18" s="16">
        <v>16000.0</v>
      </c>
      <c r="E18" s="35">
        <v>2000.0</v>
      </c>
      <c r="F18" s="16">
        <v>61000.0</v>
      </c>
      <c r="G18" s="17">
        <v>0.0</v>
      </c>
      <c r="H18" s="36">
        <v>0.0</v>
      </c>
      <c r="I18" s="37">
        <f t="shared" si="7"/>
        <v>295148.9362</v>
      </c>
      <c r="J18" s="18">
        <v>0.0685</v>
      </c>
      <c r="K18" s="18">
        <v>0.015</v>
      </c>
      <c r="L18" s="19">
        <f t="shared" si="1"/>
        <v>0.0835</v>
      </c>
      <c r="M18" s="20">
        <f t="shared" si="8"/>
        <v>8680.851064</v>
      </c>
      <c r="N18" s="20">
        <f t="shared" si="9"/>
        <v>2053.744681</v>
      </c>
      <c r="O18" s="38">
        <f t="shared" si="10"/>
        <v>10734.59574</v>
      </c>
      <c r="P18" s="21">
        <v>182000.0</v>
      </c>
      <c r="Q18" s="22">
        <v>0.15</v>
      </c>
      <c r="R18" s="39">
        <v>2.0</v>
      </c>
      <c r="S18" s="29">
        <f t="shared" si="11"/>
        <v>3273.945162</v>
      </c>
      <c r="T18" s="40">
        <f t="shared" si="12"/>
        <v>127683.8613</v>
      </c>
      <c r="U18" s="25">
        <v>480000.0</v>
      </c>
      <c r="V18" s="18">
        <v>0.17</v>
      </c>
      <c r="W18" s="23">
        <v>1.75</v>
      </c>
      <c r="X18" s="35">
        <f t="shared" si="13"/>
        <v>8586.441397</v>
      </c>
      <c r="Y18" s="41">
        <f t="shared" si="14"/>
        <v>337757.4133</v>
      </c>
      <c r="Z18" s="42">
        <f t="shared" si="2"/>
        <v>33139.61344</v>
      </c>
      <c r="AA18" s="43">
        <v>0.15</v>
      </c>
      <c r="AB18" s="16">
        <f t="shared" si="3"/>
        <v>4970.942016</v>
      </c>
      <c r="AC18" s="26">
        <f t="shared" si="15"/>
        <v>29294.46224</v>
      </c>
      <c r="AD18" s="15">
        <f t="shared" si="16"/>
        <v>375452.6812</v>
      </c>
      <c r="AE18" s="18">
        <v>0.05</v>
      </c>
      <c r="AF18" s="28">
        <f t="shared" si="4"/>
        <v>0.943220496</v>
      </c>
      <c r="AG18" s="29">
        <f t="shared" si="5"/>
        <v>27631.1372</v>
      </c>
      <c r="AH18" s="30">
        <f t="shared" si="17"/>
        <v>362886.2166</v>
      </c>
      <c r="AI18" s="31">
        <f t="shared" si="6"/>
        <v>354134.6641</v>
      </c>
    </row>
    <row r="19">
      <c r="A19" s="44"/>
      <c r="B19" s="45">
        <v>15.0</v>
      </c>
      <c r="C19" s="34">
        <v>0.0</v>
      </c>
      <c r="D19" s="16">
        <v>16000.0</v>
      </c>
      <c r="E19" s="35">
        <v>2000.0</v>
      </c>
      <c r="F19" s="16">
        <v>61000.0</v>
      </c>
      <c r="G19" s="17">
        <v>0.0</v>
      </c>
      <c r="H19" s="36">
        <v>0.0</v>
      </c>
      <c r="I19" s="37">
        <f t="shared" si="7"/>
        <v>286468.0851</v>
      </c>
      <c r="J19" s="18">
        <v>0.0685</v>
      </c>
      <c r="K19" s="18">
        <v>0.015</v>
      </c>
      <c r="L19" s="19">
        <f t="shared" si="1"/>
        <v>0.0835</v>
      </c>
      <c r="M19" s="20">
        <f t="shared" si="8"/>
        <v>8680.851064</v>
      </c>
      <c r="N19" s="20">
        <f t="shared" si="9"/>
        <v>1993.340426</v>
      </c>
      <c r="O19" s="38">
        <f t="shared" si="10"/>
        <v>10674.19149</v>
      </c>
      <c r="P19" s="21">
        <v>182000.0</v>
      </c>
      <c r="Q19" s="22">
        <v>0.15</v>
      </c>
      <c r="R19" s="39">
        <v>2.0</v>
      </c>
      <c r="S19" s="29">
        <f t="shared" si="11"/>
        <v>3192.096533</v>
      </c>
      <c r="T19" s="40">
        <f t="shared" si="12"/>
        <v>124491.7648</v>
      </c>
      <c r="U19" s="25">
        <v>480000.0</v>
      </c>
      <c r="V19" s="18">
        <v>0.17</v>
      </c>
      <c r="W19" s="23">
        <v>1.75</v>
      </c>
      <c r="X19" s="35">
        <f t="shared" si="13"/>
        <v>8373.569204</v>
      </c>
      <c r="Y19" s="41">
        <f t="shared" si="14"/>
        <v>329383.8441</v>
      </c>
      <c r="Z19" s="42">
        <f t="shared" si="2"/>
        <v>33434.33426</v>
      </c>
      <c r="AA19" s="43">
        <v>0.15</v>
      </c>
      <c r="AB19" s="16">
        <f t="shared" si="3"/>
        <v>5015.15014</v>
      </c>
      <c r="AC19" s="26">
        <f t="shared" si="15"/>
        <v>29310.65837</v>
      </c>
      <c r="AD19" s="15">
        <f t="shared" si="16"/>
        <v>404763.3395</v>
      </c>
      <c r="AE19" s="18">
        <v>0.05</v>
      </c>
      <c r="AF19" s="28">
        <f t="shared" si="4"/>
        <v>0.9392904106</v>
      </c>
      <c r="AG19" s="29">
        <f t="shared" si="5"/>
        <v>27531.22034</v>
      </c>
      <c r="AH19" s="30">
        <f t="shared" si="17"/>
        <v>390417.4369</v>
      </c>
      <c r="AI19" s="31">
        <f t="shared" si="6"/>
        <v>380190.3234</v>
      </c>
    </row>
    <row r="20">
      <c r="A20" s="44"/>
      <c r="B20" s="45">
        <v>16.0</v>
      </c>
      <c r="C20" s="34">
        <v>0.0</v>
      </c>
      <c r="D20" s="16">
        <v>16000.0</v>
      </c>
      <c r="E20" s="35">
        <v>2000.0</v>
      </c>
      <c r="F20" s="16">
        <v>61000.0</v>
      </c>
      <c r="G20" s="17">
        <v>0.0</v>
      </c>
      <c r="H20" s="36">
        <v>0.0</v>
      </c>
      <c r="I20" s="37">
        <f t="shared" si="7"/>
        <v>277787.234</v>
      </c>
      <c r="J20" s="18">
        <v>0.0685</v>
      </c>
      <c r="K20" s="18">
        <v>0.015</v>
      </c>
      <c r="L20" s="19">
        <f t="shared" si="1"/>
        <v>0.0835</v>
      </c>
      <c r="M20" s="20">
        <f t="shared" si="8"/>
        <v>8680.851064</v>
      </c>
      <c r="N20" s="20">
        <f t="shared" si="9"/>
        <v>1932.93617</v>
      </c>
      <c r="O20" s="38">
        <f t="shared" si="10"/>
        <v>10613.78723</v>
      </c>
      <c r="P20" s="21">
        <v>182000.0</v>
      </c>
      <c r="Q20" s="22">
        <v>0.15</v>
      </c>
      <c r="R20" s="39">
        <v>2.0</v>
      </c>
      <c r="S20" s="29">
        <f t="shared" si="11"/>
        <v>3112.294119</v>
      </c>
      <c r="T20" s="40">
        <f t="shared" si="12"/>
        <v>121379.4707</v>
      </c>
      <c r="U20" s="25">
        <v>480000.0</v>
      </c>
      <c r="V20" s="18">
        <v>0.17</v>
      </c>
      <c r="W20" s="23">
        <v>1.75</v>
      </c>
      <c r="X20" s="35">
        <f t="shared" si="13"/>
        <v>8165.974467</v>
      </c>
      <c r="Y20" s="41">
        <f t="shared" si="14"/>
        <v>321217.8696</v>
      </c>
      <c r="Z20" s="42">
        <f t="shared" si="2"/>
        <v>33721.73141</v>
      </c>
      <c r="AA20" s="43">
        <v>0.15</v>
      </c>
      <c r="AB20" s="16">
        <f t="shared" si="3"/>
        <v>5058.259712</v>
      </c>
      <c r="AC20" s="26">
        <f t="shared" si="15"/>
        <v>29327.95305</v>
      </c>
      <c r="AD20" s="15">
        <f t="shared" si="16"/>
        <v>434091.2926</v>
      </c>
      <c r="AE20" s="18">
        <v>0.05</v>
      </c>
      <c r="AF20" s="28">
        <f t="shared" si="4"/>
        <v>0.9353767005</v>
      </c>
      <c r="AG20" s="29">
        <f t="shared" si="5"/>
        <v>27432.68396</v>
      </c>
      <c r="AH20" s="30">
        <f t="shared" si="17"/>
        <v>417850.1209</v>
      </c>
      <c r="AI20" s="31">
        <f t="shared" si="6"/>
        <v>406038.881</v>
      </c>
    </row>
    <row r="21" ht="15.75" customHeight="1">
      <c r="A21" s="44"/>
      <c r="B21" s="45">
        <v>17.0</v>
      </c>
      <c r="C21" s="34">
        <v>0.0</v>
      </c>
      <c r="D21" s="16">
        <v>16000.0</v>
      </c>
      <c r="E21" s="35">
        <v>2000.0</v>
      </c>
      <c r="F21" s="16">
        <v>61000.0</v>
      </c>
      <c r="G21" s="17">
        <v>0.0</v>
      </c>
      <c r="H21" s="36">
        <v>0.0</v>
      </c>
      <c r="I21" s="37">
        <f t="shared" si="7"/>
        <v>269106.383</v>
      </c>
      <c r="J21" s="18">
        <v>0.0685</v>
      </c>
      <c r="K21" s="18">
        <v>0.015</v>
      </c>
      <c r="L21" s="19">
        <f t="shared" si="1"/>
        <v>0.0835</v>
      </c>
      <c r="M21" s="20">
        <f t="shared" si="8"/>
        <v>8680.851064</v>
      </c>
      <c r="N21" s="20">
        <f t="shared" si="9"/>
        <v>1872.531915</v>
      </c>
      <c r="O21" s="38">
        <f t="shared" si="10"/>
        <v>10553.38298</v>
      </c>
      <c r="P21" s="21">
        <v>182000.0</v>
      </c>
      <c r="Q21" s="22">
        <v>0.15</v>
      </c>
      <c r="R21" s="39">
        <v>2.0</v>
      </c>
      <c r="S21" s="29">
        <f t="shared" si="11"/>
        <v>3034.486766</v>
      </c>
      <c r="T21" s="40">
        <f t="shared" si="12"/>
        <v>118344.9839</v>
      </c>
      <c r="U21" s="25">
        <v>480000.0</v>
      </c>
      <c r="V21" s="18">
        <v>0.17</v>
      </c>
      <c r="W21" s="23">
        <v>1.75</v>
      </c>
      <c r="X21" s="35">
        <f t="shared" si="13"/>
        <v>7963.52635</v>
      </c>
      <c r="Y21" s="41">
        <f t="shared" si="14"/>
        <v>313254.3432</v>
      </c>
      <c r="Z21" s="42">
        <f t="shared" si="2"/>
        <v>34001.98688</v>
      </c>
      <c r="AA21" s="43">
        <v>0.15</v>
      </c>
      <c r="AB21" s="16">
        <f t="shared" si="3"/>
        <v>5100.298033</v>
      </c>
      <c r="AC21" s="26">
        <f t="shared" si="15"/>
        <v>29346.31899</v>
      </c>
      <c r="AD21" s="15">
        <f t="shared" si="16"/>
        <v>463437.6116</v>
      </c>
      <c r="AE21" s="18">
        <v>0.05</v>
      </c>
      <c r="AF21" s="28">
        <f t="shared" si="4"/>
        <v>0.9314792976</v>
      </c>
      <c r="AG21" s="29">
        <f t="shared" si="5"/>
        <v>27335.4886</v>
      </c>
      <c r="AH21" s="30">
        <f t="shared" si="17"/>
        <v>445185.6095</v>
      </c>
      <c r="AI21" s="31">
        <f t="shared" si="6"/>
        <v>431682.5409</v>
      </c>
    </row>
    <row r="22" ht="15.75" customHeight="1">
      <c r="A22" s="44"/>
      <c r="B22" s="45">
        <v>18.0</v>
      </c>
      <c r="C22" s="34">
        <v>0.0</v>
      </c>
      <c r="D22" s="16">
        <v>16000.0</v>
      </c>
      <c r="E22" s="35">
        <v>2000.0</v>
      </c>
      <c r="F22" s="16">
        <v>61000.0</v>
      </c>
      <c r="G22" s="17">
        <v>0.0</v>
      </c>
      <c r="H22" s="36">
        <v>0.0</v>
      </c>
      <c r="I22" s="37">
        <f t="shared" si="7"/>
        <v>260425.5319</v>
      </c>
      <c r="J22" s="18">
        <v>0.0685</v>
      </c>
      <c r="K22" s="18">
        <v>0.015</v>
      </c>
      <c r="L22" s="19">
        <f t="shared" si="1"/>
        <v>0.0835</v>
      </c>
      <c r="M22" s="20">
        <f t="shared" si="8"/>
        <v>8680.851064</v>
      </c>
      <c r="N22" s="20">
        <f t="shared" si="9"/>
        <v>1812.12766</v>
      </c>
      <c r="O22" s="38">
        <f t="shared" si="10"/>
        <v>10492.97872</v>
      </c>
      <c r="P22" s="21">
        <v>182000.0</v>
      </c>
      <c r="Q22" s="22">
        <v>0.15</v>
      </c>
      <c r="R22" s="39">
        <v>2.0</v>
      </c>
      <c r="S22" s="29">
        <f t="shared" si="11"/>
        <v>2958.624597</v>
      </c>
      <c r="T22" s="40">
        <f t="shared" si="12"/>
        <v>115386.3593</v>
      </c>
      <c r="U22" s="25">
        <v>480000.0</v>
      </c>
      <c r="V22" s="18">
        <v>0.17</v>
      </c>
      <c r="W22" s="23">
        <v>1.75</v>
      </c>
      <c r="X22" s="35">
        <f t="shared" si="13"/>
        <v>7766.097259</v>
      </c>
      <c r="Y22" s="41">
        <f t="shared" si="14"/>
        <v>305488.246</v>
      </c>
      <c r="Z22" s="42">
        <f t="shared" si="2"/>
        <v>34275.27814</v>
      </c>
      <c r="AA22" s="43">
        <v>0.15</v>
      </c>
      <c r="AB22" s="16">
        <f t="shared" si="3"/>
        <v>5141.291722</v>
      </c>
      <c r="AC22" s="26">
        <f t="shared" si="15"/>
        <v>29365.72956</v>
      </c>
      <c r="AD22" s="15">
        <f t="shared" si="16"/>
        <v>492803.3411</v>
      </c>
      <c r="AE22" s="18">
        <v>0.05</v>
      </c>
      <c r="AF22" s="28">
        <f t="shared" si="4"/>
        <v>0.9275981339</v>
      </c>
      <c r="AG22" s="29">
        <f t="shared" si="5"/>
        <v>27239.59593</v>
      </c>
      <c r="AH22" s="30">
        <f t="shared" si="17"/>
        <v>472425.2054</v>
      </c>
      <c r="AI22" s="31">
        <f t="shared" si="6"/>
        <v>457123.4596</v>
      </c>
    </row>
    <row r="23" ht="15.75" customHeight="1">
      <c r="A23" s="44"/>
      <c r="B23" s="45">
        <v>19.0</v>
      </c>
      <c r="C23" s="34">
        <v>0.0</v>
      </c>
      <c r="D23" s="16">
        <v>16000.0</v>
      </c>
      <c r="E23" s="35">
        <v>2000.0</v>
      </c>
      <c r="F23" s="16">
        <v>61000.0</v>
      </c>
      <c r="G23" s="17">
        <v>0.0</v>
      </c>
      <c r="H23" s="36">
        <v>0.0</v>
      </c>
      <c r="I23" s="37">
        <f t="shared" si="7"/>
        <v>251744.6809</v>
      </c>
      <c r="J23" s="18">
        <v>0.0685</v>
      </c>
      <c r="K23" s="18">
        <v>0.015</v>
      </c>
      <c r="L23" s="19">
        <f t="shared" si="1"/>
        <v>0.0835</v>
      </c>
      <c r="M23" s="20">
        <f t="shared" si="8"/>
        <v>8680.851064</v>
      </c>
      <c r="N23" s="20">
        <f t="shared" si="9"/>
        <v>1751.723404</v>
      </c>
      <c r="O23" s="38">
        <f t="shared" si="10"/>
        <v>10432.57447</v>
      </c>
      <c r="P23" s="21">
        <v>182000.0</v>
      </c>
      <c r="Q23" s="22">
        <v>0.15</v>
      </c>
      <c r="R23" s="39">
        <v>2.0</v>
      </c>
      <c r="S23" s="29">
        <f t="shared" si="11"/>
        <v>2884.658982</v>
      </c>
      <c r="T23" s="40">
        <f t="shared" si="12"/>
        <v>112501.7003</v>
      </c>
      <c r="U23" s="25">
        <v>480000.0</v>
      </c>
      <c r="V23" s="18">
        <v>0.17</v>
      </c>
      <c r="W23" s="23">
        <v>1.75</v>
      </c>
      <c r="X23" s="35">
        <f t="shared" si="13"/>
        <v>7573.562765</v>
      </c>
      <c r="Y23" s="41">
        <f t="shared" si="14"/>
        <v>297914.6832</v>
      </c>
      <c r="Z23" s="42">
        <f t="shared" si="2"/>
        <v>34541.77825</v>
      </c>
      <c r="AA23" s="43">
        <v>0.15</v>
      </c>
      <c r="AB23" s="16">
        <f t="shared" si="3"/>
        <v>5181.266738</v>
      </c>
      <c r="AC23" s="26">
        <f t="shared" si="15"/>
        <v>29386.15879</v>
      </c>
      <c r="AD23" s="15">
        <f t="shared" si="16"/>
        <v>522189.4999</v>
      </c>
      <c r="AE23" s="18">
        <v>0.05</v>
      </c>
      <c r="AF23" s="28">
        <f t="shared" si="4"/>
        <v>0.9237331416</v>
      </c>
      <c r="AG23" s="29">
        <f t="shared" si="5"/>
        <v>27144.96878</v>
      </c>
      <c r="AH23" s="30">
        <f t="shared" si="17"/>
        <v>499570.1742</v>
      </c>
      <c r="AI23" s="31">
        <f t="shared" si="6"/>
        <v>482363.7473</v>
      </c>
    </row>
    <row r="24" ht="15.75" customHeight="1">
      <c r="A24" s="44"/>
      <c r="B24" s="45">
        <v>20.0</v>
      </c>
      <c r="C24" s="34">
        <v>0.0</v>
      </c>
      <c r="D24" s="16">
        <v>16000.0</v>
      </c>
      <c r="E24" s="35">
        <v>2000.0</v>
      </c>
      <c r="F24" s="16">
        <v>61000.0</v>
      </c>
      <c r="G24" s="17">
        <v>0.0</v>
      </c>
      <c r="H24" s="36">
        <v>0.0</v>
      </c>
      <c r="I24" s="37">
        <f t="shared" si="7"/>
        <v>243063.8298</v>
      </c>
      <c r="J24" s="18">
        <v>0.0685</v>
      </c>
      <c r="K24" s="18">
        <v>0.015</v>
      </c>
      <c r="L24" s="19">
        <f t="shared" si="1"/>
        <v>0.0835</v>
      </c>
      <c r="M24" s="20">
        <f t="shared" si="8"/>
        <v>8680.851064</v>
      </c>
      <c r="N24" s="20">
        <f t="shared" si="9"/>
        <v>1691.319149</v>
      </c>
      <c r="O24" s="38">
        <f t="shared" si="10"/>
        <v>10372.17021</v>
      </c>
      <c r="P24" s="21">
        <v>182000.0</v>
      </c>
      <c r="Q24" s="22">
        <v>0.15</v>
      </c>
      <c r="R24" s="39">
        <v>2.0</v>
      </c>
      <c r="S24" s="29">
        <f t="shared" si="11"/>
        <v>2812.542508</v>
      </c>
      <c r="T24" s="40">
        <f t="shared" si="12"/>
        <v>109689.1578</v>
      </c>
      <c r="U24" s="25">
        <v>480000.0</v>
      </c>
      <c r="V24" s="18">
        <v>0.17</v>
      </c>
      <c r="W24" s="23">
        <v>1.75</v>
      </c>
      <c r="X24" s="35">
        <f t="shared" si="13"/>
        <v>7385.801521</v>
      </c>
      <c r="Y24" s="41">
        <f t="shared" si="14"/>
        <v>290528.8817</v>
      </c>
      <c r="Z24" s="42">
        <f t="shared" si="2"/>
        <v>34801.65597</v>
      </c>
      <c r="AA24" s="43">
        <v>0.15</v>
      </c>
      <c r="AB24" s="16">
        <f t="shared" si="3"/>
        <v>5220.248396</v>
      </c>
      <c r="AC24" s="26">
        <f t="shared" si="15"/>
        <v>29407.58139</v>
      </c>
      <c r="AD24" s="15">
        <f t="shared" si="16"/>
        <v>551597.0813</v>
      </c>
      <c r="AE24" s="18">
        <v>0.05</v>
      </c>
      <c r="AF24" s="28">
        <f t="shared" si="4"/>
        <v>0.9198842536</v>
      </c>
      <c r="AG24" s="29">
        <f t="shared" si="5"/>
        <v>27051.57106</v>
      </c>
      <c r="AH24" s="30">
        <f t="shared" si="17"/>
        <v>526621.7452</v>
      </c>
      <c r="AI24" s="31">
        <f t="shared" si="6"/>
        <v>507405.4694</v>
      </c>
    </row>
    <row r="25" ht="15.75" customHeight="1">
      <c r="A25" s="44"/>
      <c r="B25" s="45">
        <v>21.0</v>
      </c>
      <c r="C25" s="34">
        <v>0.0</v>
      </c>
      <c r="D25" s="16">
        <v>16000.0</v>
      </c>
      <c r="E25" s="35">
        <v>2000.0</v>
      </c>
      <c r="F25" s="16">
        <v>61000.0</v>
      </c>
      <c r="G25" s="17">
        <v>0.0</v>
      </c>
      <c r="H25" s="36">
        <v>0.0</v>
      </c>
      <c r="I25" s="37">
        <f t="shared" si="7"/>
        <v>234382.9787</v>
      </c>
      <c r="J25" s="18">
        <v>0.0685</v>
      </c>
      <c r="K25" s="18">
        <v>0.015</v>
      </c>
      <c r="L25" s="19">
        <f t="shared" si="1"/>
        <v>0.0835</v>
      </c>
      <c r="M25" s="20">
        <f t="shared" si="8"/>
        <v>8680.851064</v>
      </c>
      <c r="N25" s="20">
        <f t="shared" si="9"/>
        <v>1630.914894</v>
      </c>
      <c r="O25" s="38">
        <f t="shared" si="10"/>
        <v>10311.76596</v>
      </c>
      <c r="P25" s="21">
        <v>182000.0</v>
      </c>
      <c r="Q25" s="22">
        <v>0.15</v>
      </c>
      <c r="R25" s="39">
        <v>2.0</v>
      </c>
      <c r="S25" s="29">
        <f t="shared" si="11"/>
        <v>2742.228945</v>
      </c>
      <c r="T25" s="40">
        <f t="shared" si="12"/>
        <v>106946.9289</v>
      </c>
      <c r="U25" s="25">
        <v>480000.0</v>
      </c>
      <c r="V25" s="18">
        <v>0.17</v>
      </c>
      <c r="W25" s="23">
        <v>1.75</v>
      </c>
      <c r="X25" s="35">
        <f t="shared" si="13"/>
        <v>7202.695192</v>
      </c>
      <c r="Y25" s="41">
        <f t="shared" si="14"/>
        <v>283326.1865</v>
      </c>
      <c r="Z25" s="42">
        <f t="shared" si="2"/>
        <v>35055.07586</v>
      </c>
      <c r="AA25" s="43">
        <v>0.15</v>
      </c>
      <c r="AB25" s="16">
        <f t="shared" si="3"/>
        <v>5258.261379</v>
      </c>
      <c r="AC25" s="26">
        <f t="shared" si="15"/>
        <v>29429.97266</v>
      </c>
      <c r="AD25" s="15">
        <f t="shared" si="16"/>
        <v>581027.054</v>
      </c>
      <c r="AE25" s="18">
        <v>0.05</v>
      </c>
      <c r="AF25" s="28">
        <f t="shared" si="4"/>
        <v>0.9160514025</v>
      </c>
      <c r="AG25" s="29">
        <f t="shared" si="5"/>
        <v>26959.36773</v>
      </c>
      <c r="AH25" s="30">
        <f t="shared" si="17"/>
        <v>553581.113</v>
      </c>
      <c r="AI25" s="31">
        <f t="shared" si="6"/>
        <v>532250.6477</v>
      </c>
    </row>
    <row r="26" ht="15.75" customHeight="1">
      <c r="A26" s="44"/>
      <c r="B26" s="45">
        <v>22.0</v>
      </c>
      <c r="C26" s="34">
        <v>0.0</v>
      </c>
      <c r="D26" s="16">
        <v>16000.0</v>
      </c>
      <c r="E26" s="35">
        <v>2000.0</v>
      </c>
      <c r="F26" s="16">
        <v>61000.0</v>
      </c>
      <c r="G26" s="17">
        <v>0.0</v>
      </c>
      <c r="H26" s="36">
        <v>0.0</v>
      </c>
      <c r="I26" s="37">
        <f t="shared" si="7"/>
        <v>225702.1277</v>
      </c>
      <c r="J26" s="18">
        <v>0.0685</v>
      </c>
      <c r="K26" s="18">
        <v>0.015</v>
      </c>
      <c r="L26" s="19">
        <f t="shared" si="1"/>
        <v>0.0835</v>
      </c>
      <c r="M26" s="20">
        <f t="shared" si="8"/>
        <v>8680.851064</v>
      </c>
      <c r="N26" s="20">
        <f t="shared" si="9"/>
        <v>1570.510638</v>
      </c>
      <c r="O26" s="38">
        <f t="shared" si="10"/>
        <v>10251.3617</v>
      </c>
      <c r="P26" s="21">
        <v>182000.0</v>
      </c>
      <c r="Q26" s="22">
        <v>0.15</v>
      </c>
      <c r="R26" s="39">
        <v>2.0</v>
      </c>
      <c r="S26" s="29">
        <f t="shared" si="11"/>
        <v>2673.673221</v>
      </c>
      <c r="T26" s="40">
        <f t="shared" si="12"/>
        <v>104273.2556</v>
      </c>
      <c r="U26" s="25">
        <v>480000.0</v>
      </c>
      <c r="V26" s="18">
        <v>0.17</v>
      </c>
      <c r="W26" s="23">
        <v>1.75</v>
      </c>
      <c r="X26" s="35">
        <f t="shared" si="13"/>
        <v>7024.128374</v>
      </c>
      <c r="Y26" s="41">
        <f t="shared" si="14"/>
        <v>276302.0581</v>
      </c>
      <c r="Z26" s="42">
        <f t="shared" si="2"/>
        <v>35302.1984</v>
      </c>
      <c r="AA26" s="43">
        <v>0.15</v>
      </c>
      <c r="AB26" s="16">
        <f t="shared" si="3"/>
        <v>5295.329761</v>
      </c>
      <c r="AC26" s="26">
        <f t="shared" si="15"/>
        <v>29453.30854</v>
      </c>
      <c r="AD26" s="15">
        <f t="shared" si="16"/>
        <v>610480.3625</v>
      </c>
      <c r="AE26" s="18">
        <v>0.05</v>
      </c>
      <c r="AF26" s="28">
        <f t="shared" si="4"/>
        <v>0.9122345217</v>
      </c>
      <c r="AG26" s="29">
        <f t="shared" si="5"/>
        <v>26868.32482</v>
      </c>
      <c r="AH26" s="30">
        <f t="shared" si="17"/>
        <v>580449.4378</v>
      </c>
      <c r="AI26" s="31">
        <f t="shared" si="6"/>
        <v>556901.2615</v>
      </c>
    </row>
    <row r="27" ht="15.75" customHeight="1">
      <c r="A27" s="44"/>
      <c r="B27" s="45">
        <v>23.0</v>
      </c>
      <c r="C27" s="34">
        <v>0.0</v>
      </c>
      <c r="D27" s="16">
        <v>16000.0</v>
      </c>
      <c r="E27" s="35">
        <v>2000.0</v>
      </c>
      <c r="F27" s="16">
        <v>61000.0</v>
      </c>
      <c r="G27" s="17">
        <v>0.0</v>
      </c>
      <c r="H27" s="36">
        <v>0.0</v>
      </c>
      <c r="I27" s="37">
        <f t="shared" si="7"/>
        <v>217021.2766</v>
      </c>
      <c r="J27" s="18">
        <v>0.0685</v>
      </c>
      <c r="K27" s="18">
        <v>0.015</v>
      </c>
      <c r="L27" s="19">
        <f t="shared" si="1"/>
        <v>0.0835</v>
      </c>
      <c r="M27" s="20">
        <f t="shared" si="8"/>
        <v>8680.851064</v>
      </c>
      <c r="N27" s="20">
        <f t="shared" si="9"/>
        <v>1510.106383</v>
      </c>
      <c r="O27" s="38">
        <f t="shared" si="10"/>
        <v>10190.95745</v>
      </c>
      <c r="P27" s="21">
        <v>182000.0</v>
      </c>
      <c r="Q27" s="22">
        <v>0.15</v>
      </c>
      <c r="R27" s="39">
        <v>2.0</v>
      </c>
      <c r="S27" s="29">
        <f t="shared" si="11"/>
        <v>2606.831391</v>
      </c>
      <c r="T27" s="40">
        <f t="shared" si="12"/>
        <v>101666.4242</v>
      </c>
      <c r="U27" s="25">
        <v>480000.0</v>
      </c>
      <c r="V27" s="18">
        <v>0.17</v>
      </c>
      <c r="W27" s="23">
        <v>1.75</v>
      </c>
      <c r="X27" s="35">
        <f t="shared" si="13"/>
        <v>6849.988524</v>
      </c>
      <c r="Y27" s="41">
        <f t="shared" si="14"/>
        <v>269452.0696</v>
      </c>
      <c r="Z27" s="42">
        <f t="shared" si="2"/>
        <v>35543.18008</v>
      </c>
      <c r="AA27" s="43">
        <v>0.15</v>
      </c>
      <c r="AB27" s="16">
        <f t="shared" si="3"/>
        <v>5331.477013</v>
      </c>
      <c r="AC27" s="26">
        <f t="shared" si="15"/>
        <v>29477.56554</v>
      </c>
      <c r="AD27" s="15">
        <f t="shared" si="16"/>
        <v>639957.9281</v>
      </c>
      <c r="AE27" s="18">
        <v>0.05</v>
      </c>
      <c r="AF27" s="28">
        <f t="shared" si="4"/>
        <v>0.9084335445</v>
      </c>
      <c r="AG27" s="29">
        <f t="shared" si="5"/>
        <v>26778.40935</v>
      </c>
      <c r="AH27" s="30">
        <f t="shared" si="17"/>
        <v>607227.8471</v>
      </c>
      <c r="AI27" s="31">
        <f t="shared" si="6"/>
        <v>581359.2489</v>
      </c>
    </row>
    <row r="28" ht="15.75" customHeight="1">
      <c r="A28" s="44"/>
      <c r="B28" s="45">
        <v>24.0</v>
      </c>
      <c r="C28" s="34">
        <v>0.0</v>
      </c>
      <c r="D28" s="16">
        <v>16000.0</v>
      </c>
      <c r="E28" s="35">
        <v>2000.0</v>
      </c>
      <c r="F28" s="16">
        <v>61000.0</v>
      </c>
      <c r="G28" s="17">
        <v>0.0</v>
      </c>
      <c r="H28" s="36">
        <v>0.0</v>
      </c>
      <c r="I28" s="37">
        <f t="shared" si="7"/>
        <v>208340.4255</v>
      </c>
      <c r="J28" s="18">
        <v>0.0685</v>
      </c>
      <c r="K28" s="18">
        <v>0.015</v>
      </c>
      <c r="L28" s="19">
        <f t="shared" si="1"/>
        <v>0.0835</v>
      </c>
      <c r="M28" s="20">
        <f t="shared" si="8"/>
        <v>8680.851064</v>
      </c>
      <c r="N28" s="20">
        <f t="shared" si="9"/>
        <v>1449.702128</v>
      </c>
      <c r="O28" s="38">
        <f t="shared" si="10"/>
        <v>10130.55319</v>
      </c>
      <c r="P28" s="21">
        <v>182000.0</v>
      </c>
      <c r="Q28" s="22">
        <v>0.15</v>
      </c>
      <c r="R28" s="39">
        <v>2.0</v>
      </c>
      <c r="S28" s="29">
        <f t="shared" si="11"/>
        <v>2541.660606</v>
      </c>
      <c r="T28" s="40">
        <f t="shared" si="12"/>
        <v>99124.76364</v>
      </c>
      <c r="U28" s="25">
        <v>480000.0</v>
      </c>
      <c r="V28" s="18">
        <v>0.17</v>
      </c>
      <c r="W28" s="23">
        <v>1.75</v>
      </c>
      <c r="X28" s="35">
        <f t="shared" si="13"/>
        <v>6800</v>
      </c>
      <c r="Y28" s="41">
        <f t="shared" si="14"/>
        <v>262652.0696</v>
      </c>
      <c r="Z28" s="42">
        <f t="shared" si="2"/>
        <v>35658.33939</v>
      </c>
      <c r="AA28" s="43">
        <v>0.15</v>
      </c>
      <c r="AB28" s="16">
        <f t="shared" si="3"/>
        <v>5348.750909</v>
      </c>
      <c r="AC28" s="26">
        <f t="shared" si="15"/>
        <v>29520.6959</v>
      </c>
      <c r="AD28" s="15">
        <f t="shared" si="16"/>
        <v>669478.624</v>
      </c>
      <c r="AE28" s="18">
        <v>0.05</v>
      </c>
      <c r="AF28" s="28">
        <f t="shared" si="4"/>
        <v>0.9046484047</v>
      </c>
      <c r="AG28" s="29">
        <f t="shared" si="5"/>
        <v>26705.85045</v>
      </c>
      <c r="AH28" s="30">
        <f t="shared" si="17"/>
        <v>633933.6976</v>
      </c>
      <c r="AI28" s="31">
        <f t="shared" si="6"/>
        <v>605642.7691</v>
      </c>
    </row>
    <row r="29" ht="15.75" customHeight="1">
      <c r="A29" s="32">
        <v>3.0</v>
      </c>
      <c r="B29" s="45">
        <v>25.0</v>
      </c>
      <c r="C29" s="34">
        <v>0.0</v>
      </c>
      <c r="D29" s="16">
        <v>16000.0</v>
      </c>
      <c r="E29" s="35">
        <v>2000.0</v>
      </c>
      <c r="F29" s="16">
        <v>61000.0</v>
      </c>
      <c r="G29" s="17">
        <v>0.0</v>
      </c>
      <c r="H29" s="36">
        <v>0.0</v>
      </c>
      <c r="I29" s="37">
        <f t="shared" si="7"/>
        <v>199659.5745</v>
      </c>
      <c r="J29" s="18">
        <v>0.0685</v>
      </c>
      <c r="K29" s="18">
        <v>0.015</v>
      </c>
      <c r="L29" s="19">
        <f t="shared" si="1"/>
        <v>0.0835</v>
      </c>
      <c r="M29" s="20">
        <f t="shared" si="8"/>
        <v>8680.851064</v>
      </c>
      <c r="N29" s="20">
        <f t="shared" si="9"/>
        <v>1389.297872</v>
      </c>
      <c r="O29" s="38">
        <f t="shared" si="10"/>
        <v>10070.14894</v>
      </c>
      <c r="P29" s="21">
        <v>182000.0</v>
      </c>
      <c r="Q29" s="22">
        <v>0.15</v>
      </c>
      <c r="R29" s="39">
        <v>2.0</v>
      </c>
      <c r="S29" s="29">
        <f t="shared" si="11"/>
        <v>2478.119091</v>
      </c>
      <c r="T29" s="40">
        <f t="shared" si="12"/>
        <v>96646.64455</v>
      </c>
      <c r="U29" s="25">
        <v>480000.0</v>
      </c>
      <c r="V29" s="18">
        <v>0.17</v>
      </c>
      <c r="W29" s="23">
        <v>1.75</v>
      </c>
      <c r="X29" s="35">
        <f t="shared" si="13"/>
        <v>6800</v>
      </c>
      <c r="Y29" s="41">
        <f t="shared" si="14"/>
        <v>255852.0696</v>
      </c>
      <c r="Z29" s="42">
        <f t="shared" si="2"/>
        <v>35721.88091</v>
      </c>
      <c r="AA29" s="43">
        <v>0.15</v>
      </c>
      <c r="AB29" s="16">
        <f t="shared" si="3"/>
        <v>5358.282136</v>
      </c>
      <c r="AC29" s="26">
        <f t="shared" si="15"/>
        <v>29571.56893</v>
      </c>
      <c r="AD29" s="15">
        <f t="shared" si="16"/>
        <v>699050.1929</v>
      </c>
      <c r="AE29" s="18">
        <v>0.05</v>
      </c>
      <c r="AF29" s="28">
        <f t="shared" si="4"/>
        <v>0.9008790364</v>
      </c>
      <c r="AG29" s="29">
        <f t="shared" si="5"/>
        <v>26640.40652</v>
      </c>
      <c r="AH29" s="30">
        <f t="shared" si="17"/>
        <v>660574.1041</v>
      </c>
      <c r="AI29" s="31">
        <f t="shared" si="6"/>
        <v>629759.6641</v>
      </c>
    </row>
    <row r="30" ht="15.75" customHeight="1">
      <c r="A30" s="44"/>
      <c r="B30" s="45">
        <v>26.0</v>
      </c>
      <c r="C30" s="34">
        <v>0.0</v>
      </c>
      <c r="D30" s="16">
        <v>16000.0</v>
      </c>
      <c r="E30" s="35">
        <v>2000.0</v>
      </c>
      <c r="F30" s="16">
        <v>61000.0</v>
      </c>
      <c r="G30" s="17">
        <v>0.0</v>
      </c>
      <c r="H30" s="36">
        <v>0.0</v>
      </c>
      <c r="I30" s="37">
        <f t="shared" si="7"/>
        <v>190978.7234</v>
      </c>
      <c r="J30" s="18">
        <v>0.0685</v>
      </c>
      <c r="K30" s="18">
        <v>0.015</v>
      </c>
      <c r="L30" s="19">
        <f t="shared" si="1"/>
        <v>0.0835</v>
      </c>
      <c r="M30" s="20">
        <f t="shared" si="8"/>
        <v>8680.851064</v>
      </c>
      <c r="N30" s="20">
        <f t="shared" si="9"/>
        <v>1328.893617</v>
      </c>
      <c r="O30" s="38">
        <f t="shared" si="10"/>
        <v>10009.74468</v>
      </c>
      <c r="P30" s="21">
        <v>182000.0</v>
      </c>
      <c r="Q30" s="22">
        <v>0.15</v>
      </c>
      <c r="R30" s="39">
        <v>2.0</v>
      </c>
      <c r="S30" s="29">
        <f t="shared" si="11"/>
        <v>2416.166114</v>
      </c>
      <c r="T30" s="40">
        <f t="shared" si="12"/>
        <v>94230.47843</v>
      </c>
      <c r="U30" s="25">
        <v>480000.0</v>
      </c>
      <c r="V30" s="18">
        <v>0.17</v>
      </c>
      <c r="W30" s="23">
        <v>1.75</v>
      </c>
      <c r="X30" s="35">
        <f t="shared" si="13"/>
        <v>6800</v>
      </c>
      <c r="Y30" s="41">
        <f t="shared" si="14"/>
        <v>249052.0696</v>
      </c>
      <c r="Z30" s="42">
        <f t="shared" si="2"/>
        <v>35783.83389</v>
      </c>
      <c r="AA30" s="43">
        <v>0.15</v>
      </c>
      <c r="AB30" s="16">
        <f t="shared" si="3"/>
        <v>5367.575083</v>
      </c>
      <c r="AC30" s="26">
        <f t="shared" si="15"/>
        <v>29622.68024</v>
      </c>
      <c r="AD30" s="15">
        <f t="shared" si="16"/>
        <v>728672.8731</v>
      </c>
      <c r="AE30" s="18">
        <v>0.05</v>
      </c>
      <c r="AF30" s="28">
        <f t="shared" si="4"/>
        <v>0.8971253737</v>
      </c>
      <c r="AG30" s="29">
        <f t="shared" si="5"/>
        <v>26575.25808</v>
      </c>
      <c r="AH30" s="30">
        <f t="shared" si="17"/>
        <v>687149.3622</v>
      </c>
      <c r="AI30" s="31">
        <f t="shared" si="6"/>
        <v>653710.9236</v>
      </c>
    </row>
    <row r="31" ht="15.75" customHeight="1">
      <c r="A31" s="44"/>
      <c r="B31" s="45">
        <v>27.0</v>
      </c>
      <c r="C31" s="34">
        <v>0.0</v>
      </c>
      <c r="D31" s="16">
        <v>16000.0</v>
      </c>
      <c r="E31" s="35">
        <v>2000.0</v>
      </c>
      <c r="F31" s="16">
        <v>61000.0</v>
      </c>
      <c r="G31" s="17">
        <v>0.0</v>
      </c>
      <c r="H31" s="36">
        <v>0.0</v>
      </c>
      <c r="I31" s="37">
        <f t="shared" si="7"/>
        <v>182297.8723</v>
      </c>
      <c r="J31" s="18">
        <v>0.0685</v>
      </c>
      <c r="K31" s="18">
        <v>0.015</v>
      </c>
      <c r="L31" s="19">
        <f t="shared" si="1"/>
        <v>0.0835</v>
      </c>
      <c r="M31" s="20">
        <f t="shared" si="8"/>
        <v>8680.851064</v>
      </c>
      <c r="N31" s="20">
        <f t="shared" si="9"/>
        <v>1268.489362</v>
      </c>
      <c r="O31" s="38">
        <f t="shared" si="10"/>
        <v>9949.340426</v>
      </c>
      <c r="P31" s="21">
        <v>182000.0</v>
      </c>
      <c r="Q31" s="22">
        <v>0.15</v>
      </c>
      <c r="R31" s="39">
        <v>2.0</v>
      </c>
      <c r="S31" s="29">
        <f t="shared" si="11"/>
        <v>2355.761961</v>
      </c>
      <c r="T31" s="40">
        <f t="shared" si="12"/>
        <v>91874.71647</v>
      </c>
      <c r="U31" s="25">
        <v>480000.0</v>
      </c>
      <c r="V31" s="18">
        <v>0.17</v>
      </c>
      <c r="W31" s="23">
        <v>1.75</v>
      </c>
      <c r="X31" s="35">
        <f t="shared" si="13"/>
        <v>6800</v>
      </c>
      <c r="Y31" s="41">
        <f t="shared" si="14"/>
        <v>242252.0696</v>
      </c>
      <c r="Z31" s="42">
        <f t="shared" si="2"/>
        <v>35844.23804</v>
      </c>
      <c r="AA31" s="43">
        <v>0.15</v>
      </c>
      <c r="AB31" s="16">
        <f t="shared" si="3"/>
        <v>5376.635706</v>
      </c>
      <c r="AC31" s="26">
        <f t="shared" si="15"/>
        <v>29674.02387</v>
      </c>
      <c r="AD31" s="15">
        <f t="shared" si="16"/>
        <v>758346.897</v>
      </c>
      <c r="AE31" s="18">
        <v>0.05</v>
      </c>
      <c r="AF31" s="28">
        <f t="shared" si="4"/>
        <v>0.8933873513</v>
      </c>
      <c r="AG31" s="29">
        <f t="shared" si="5"/>
        <v>26510.39759</v>
      </c>
      <c r="AH31" s="30">
        <f t="shared" si="17"/>
        <v>713659.7598</v>
      </c>
      <c r="AI31" s="31">
        <f t="shared" si="6"/>
        <v>677497.5257</v>
      </c>
    </row>
    <row r="32" ht="15.75" customHeight="1">
      <c r="A32" s="44"/>
      <c r="B32" s="45">
        <v>28.0</v>
      </c>
      <c r="C32" s="34">
        <v>0.0</v>
      </c>
      <c r="D32" s="16">
        <v>16000.0</v>
      </c>
      <c r="E32" s="35">
        <v>2000.0</v>
      </c>
      <c r="F32" s="16">
        <v>61000.0</v>
      </c>
      <c r="G32" s="17">
        <v>0.0</v>
      </c>
      <c r="H32" s="36">
        <v>0.0</v>
      </c>
      <c r="I32" s="37">
        <f t="shared" si="7"/>
        <v>173617.0213</v>
      </c>
      <c r="J32" s="18">
        <v>0.0685</v>
      </c>
      <c r="K32" s="18">
        <v>0.015</v>
      </c>
      <c r="L32" s="19">
        <f t="shared" si="1"/>
        <v>0.0835</v>
      </c>
      <c r="M32" s="20">
        <f t="shared" si="8"/>
        <v>8680.851064</v>
      </c>
      <c r="N32" s="20">
        <f t="shared" si="9"/>
        <v>1208.085106</v>
      </c>
      <c r="O32" s="38">
        <f t="shared" si="10"/>
        <v>9888.93617</v>
      </c>
      <c r="P32" s="21">
        <v>182000.0</v>
      </c>
      <c r="Q32" s="22">
        <v>0.15</v>
      </c>
      <c r="R32" s="39">
        <v>2.0</v>
      </c>
      <c r="S32" s="29">
        <f t="shared" si="11"/>
        <v>2296.867912</v>
      </c>
      <c r="T32" s="40">
        <f t="shared" si="12"/>
        <v>89577.84856</v>
      </c>
      <c r="U32" s="25">
        <v>480000.0</v>
      </c>
      <c r="V32" s="18">
        <v>0.17</v>
      </c>
      <c r="W32" s="23">
        <v>1.75</v>
      </c>
      <c r="X32" s="35">
        <f t="shared" si="13"/>
        <v>6800</v>
      </c>
      <c r="Y32" s="41">
        <f t="shared" si="14"/>
        <v>235452.0696</v>
      </c>
      <c r="Z32" s="42">
        <f t="shared" si="2"/>
        <v>35903.13209</v>
      </c>
      <c r="AA32" s="43">
        <v>0.15</v>
      </c>
      <c r="AB32" s="16">
        <f t="shared" si="3"/>
        <v>5385.469813</v>
      </c>
      <c r="AC32" s="26">
        <f t="shared" si="15"/>
        <v>29725.59402</v>
      </c>
      <c r="AD32" s="15">
        <f t="shared" si="16"/>
        <v>788072.491</v>
      </c>
      <c r="AE32" s="18">
        <v>0.05</v>
      </c>
      <c r="AF32" s="28">
        <f t="shared" si="4"/>
        <v>0.889664904</v>
      </c>
      <c r="AG32" s="29">
        <f t="shared" si="5"/>
        <v>26445.81775</v>
      </c>
      <c r="AH32" s="30">
        <f t="shared" si="17"/>
        <v>740105.5775</v>
      </c>
      <c r="AI32" s="31">
        <f t="shared" si="6"/>
        <v>701120.4371</v>
      </c>
    </row>
    <row r="33" ht="15.75" customHeight="1">
      <c r="A33" s="44"/>
      <c r="B33" s="45">
        <v>29.0</v>
      </c>
      <c r="C33" s="34">
        <v>0.0</v>
      </c>
      <c r="D33" s="16">
        <v>16000.0</v>
      </c>
      <c r="E33" s="35">
        <v>2000.0</v>
      </c>
      <c r="F33" s="16">
        <v>61000.0</v>
      </c>
      <c r="G33" s="17">
        <v>0.0</v>
      </c>
      <c r="H33" s="36">
        <v>0.0</v>
      </c>
      <c r="I33" s="37">
        <f t="shared" si="7"/>
        <v>164936.1702</v>
      </c>
      <c r="J33" s="18">
        <v>0.0685</v>
      </c>
      <c r="K33" s="18">
        <v>0.015</v>
      </c>
      <c r="L33" s="19">
        <f t="shared" si="1"/>
        <v>0.0835</v>
      </c>
      <c r="M33" s="20">
        <f t="shared" si="8"/>
        <v>8680.851064</v>
      </c>
      <c r="N33" s="20">
        <f t="shared" si="9"/>
        <v>1147.680851</v>
      </c>
      <c r="O33" s="38">
        <f t="shared" si="10"/>
        <v>9828.531915</v>
      </c>
      <c r="P33" s="21">
        <v>182000.0</v>
      </c>
      <c r="Q33" s="22">
        <v>0.15</v>
      </c>
      <c r="R33" s="39">
        <v>2.0</v>
      </c>
      <c r="S33" s="29">
        <f t="shared" si="11"/>
        <v>2275</v>
      </c>
      <c r="T33" s="40">
        <f t="shared" si="12"/>
        <v>87302.84856</v>
      </c>
      <c r="U33" s="25">
        <v>480000.0</v>
      </c>
      <c r="V33" s="18">
        <v>0.17</v>
      </c>
      <c r="W33" s="23">
        <v>1.75</v>
      </c>
      <c r="X33" s="35">
        <f t="shared" si="13"/>
        <v>6800</v>
      </c>
      <c r="Y33" s="41">
        <f t="shared" si="14"/>
        <v>228652.0696</v>
      </c>
      <c r="Z33" s="42">
        <f t="shared" si="2"/>
        <v>35925</v>
      </c>
      <c r="AA33" s="43">
        <v>0.15</v>
      </c>
      <c r="AB33" s="16">
        <f t="shared" si="3"/>
        <v>5388.75</v>
      </c>
      <c r="AC33" s="26">
        <f t="shared" si="15"/>
        <v>29782.71809</v>
      </c>
      <c r="AD33" s="15">
        <f t="shared" si="16"/>
        <v>817855.2091</v>
      </c>
      <c r="AE33" s="18">
        <v>0.05</v>
      </c>
      <c r="AF33" s="28">
        <f t="shared" si="4"/>
        <v>0.8859579669</v>
      </c>
      <c r="AG33" s="29">
        <f t="shared" si="5"/>
        <v>26386.23636</v>
      </c>
      <c r="AH33" s="30">
        <f t="shared" si="17"/>
        <v>766491.8139</v>
      </c>
      <c r="AI33" s="31">
        <f t="shared" si="6"/>
        <v>724585.3383</v>
      </c>
    </row>
    <row r="34" ht="15.75" customHeight="1">
      <c r="A34" s="44"/>
      <c r="B34" s="45">
        <v>30.0</v>
      </c>
      <c r="C34" s="34">
        <v>0.0</v>
      </c>
      <c r="D34" s="16">
        <v>16000.0</v>
      </c>
      <c r="E34" s="35">
        <v>2000.0</v>
      </c>
      <c r="F34" s="16">
        <v>61000.0</v>
      </c>
      <c r="G34" s="17">
        <v>0.0</v>
      </c>
      <c r="H34" s="36">
        <v>0.0</v>
      </c>
      <c r="I34" s="37">
        <f t="shared" si="7"/>
        <v>156255.3191</v>
      </c>
      <c r="J34" s="18">
        <v>0.0685</v>
      </c>
      <c r="K34" s="18">
        <v>0.015</v>
      </c>
      <c r="L34" s="19">
        <f t="shared" si="1"/>
        <v>0.0835</v>
      </c>
      <c r="M34" s="20">
        <f t="shared" si="8"/>
        <v>8680.851064</v>
      </c>
      <c r="N34" s="20">
        <f t="shared" si="9"/>
        <v>1087.276596</v>
      </c>
      <c r="O34" s="38">
        <f t="shared" si="10"/>
        <v>9768.12766</v>
      </c>
      <c r="P34" s="21">
        <v>182000.0</v>
      </c>
      <c r="Q34" s="22">
        <v>0.15</v>
      </c>
      <c r="R34" s="39">
        <v>2.0</v>
      </c>
      <c r="S34" s="29">
        <f t="shared" si="11"/>
        <v>2275</v>
      </c>
      <c r="T34" s="40">
        <f t="shared" si="12"/>
        <v>85027.84856</v>
      </c>
      <c r="U34" s="25">
        <v>480000.0</v>
      </c>
      <c r="V34" s="18">
        <v>0.17</v>
      </c>
      <c r="W34" s="23">
        <v>1.75</v>
      </c>
      <c r="X34" s="35">
        <f t="shared" si="13"/>
        <v>6800</v>
      </c>
      <c r="Y34" s="41">
        <f t="shared" si="14"/>
        <v>221852.0696</v>
      </c>
      <c r="Z34" s="42">
        <f t="shared" si="2"/>
        <v>35925</v>
      </c>
      <c r="AA34" s="43">
        <v>0.15</v>
      </c>
      <c r="AB34" s="16">
        <f t="shared" si="3"/>
        <v>5388.75</v>
      </c>
      <c r="AC34" s="26">
        <f t="shared" si="15"/>
        <v>29843.12234</v>
      </c>
      <c r="AD34" s="15">
        <f t="shared" si="16"/>
        <v>847698.3314</v>
      </c>
      <c r="AE34" s="18">
        <v>0.05</v>
      </c>
      <c r="AF34" s="28">
        <f t="shared" si="4"/>
        <v>0.8822664754</v>
      </c>
      <c r="AG34" s="29">
        <f t="shared" si="5"/>
        <v>26329.58636</v>
      </c>
      <c r="AH34" s="30">
        <f t="shared" si="17"/>
        <v>792821.4002</v>
      </c>
      <c r="AI34" s="31">
        <f t="shared" si="6"/>
        <v>747895.8191</v>
      </c>
    </row>
    <row r="35" ht="15.75" customHeight="1">
      <c r="A35" s="44"/>
      <c r="B35" s="45">
        <v>31.0</v>
      </c>
      <c r="C35" s="34">
        <v>0.0</v>
      </c>
      <c r="D35" s="16">
        <v>16000.0</v>
      </c>
      <c r="E35" s="35">
        <v>2000.0</v>
      </c>
      <c r="F35" s="16">
        <v>61000.0</v>
      </c>
      <c r="G35" s="17">
        <v>0.0</v>
      </c>
      <c r="H35" s="36">
        <v>0.0</v>
      </c>
      <c r="I35" s="37">
        <f t="shared" si="7"/>
        <v>147574.4681</v>
      </c>
      <c r="J35" s="18">
        <v>0.0685</v>
      </c>
      <c r="K35" s="18">
        <v>0.015</v>
      </c>
      <c r="L35" s="19">
        <f t="shared" si="1"/>
        <v>0.0835</v>
      </c>
      <c r="M35" s="20">
        <f t="shared" si="8"/>
        <v>8680.851064</v>
      </c>
      <c r="N35" s="20">
        <f t="shared" si="9"/>
        <v>1026.87234</v>
      </c>
      <c r="O35" s="38">
        <f t="shared" si="10"/>
        <v>9707.723404</v>
      </c>
      <c r="P35" s="21">
        <v>182000.0</v>
      </c>
      <c r="Q35" s="22">
        <v>0.15</v>
      </c>
      <c r="R35" s="39">
        <v>2.0</v>
      </c>
      <c r="S35" s="29">
        <f t="shared" si="11"/>
        <v>2275</v>
      </c>
      <c r="T35" s="40">
        <f t="shared" si="12"/>
        <v>82752.84856</v>
      </c>
      <c r="U35" s="25">
        <v>480000.0</v>
      </c>
      <c r="V35" s="18">
        <v>0.17</v>
      </c>
      <c r="W35" s="23">
        <v>1.75</v>
      </c>
      <c r="X35" s="35">
        <f t="shared" si="13"/>
        <v>6800</v>
      </c>
      <c r="Y35" s="41">
        <f t="shared" si="14"/>
        <v>215052.0696</v>
      </c>
      <c r="Z35" s="42">
        <f t="shared" si="2"/>
        <v>35925</v>
      </c>
      <c r="AA35" s="43">
        <v>0.15</v>
      </c>
      <c r="AB35" s="16">
        <f t="shared" si="3"/>
        <v>5388.75</v>
      </c>
      <c r="AC35" s="26">
        <f t="shared" si="15"/>
        <v>29903.5266</v>
      </c>
      <c r="AD35" s="15">
        <f t="shared" si="16"/>
        <v>877601.858</v>
      </c>
      <c r="AE35" s="18">
        <v>0.05</v>
      </c>
      <c r="AF35" s="28">
        <f t="shared" si="4"/>
        <v>0.8785903651</v>
      </c>
      <c r="AG35" s="29">
        <f t="shared" si="5"/>
        <v>26272.95035</v>
      </c>
      <c r="AH35" s="30">
        <f t="shared" si="17"/>
        <v>819094.3506</v>
      </c>
      <c r="AI35" s="31">
        <f t="shared" si="6"/>
        <v>771052.5368</v>
      </c>
    </row>
    <row r="36" ht="15.75" customHeight="1">
      <c r="A36" s="44"/>
      <c r="B36" s="45">
        <v>32.0</v>
      </c>
      <c r="C36" s="34">
        <v>0.0</v>
      </c>
      <c r="D36" s="16">
        <v>16000.0</v>
      </c>
      <c r="E36" s="35">
        <v>2000.0</v>
      </c>
      <c r="F36" s="16">
        <v>61000.0</v>
      </c>
      <c r="G36" s="17">
        <v>0.0</v>
      </c>
      <c r="H36" s="36">
        <v>0.0</v>
      </c>
      <c r="I36" s="37">
        <f t="shared" si="7"/>
        <v>138893.617</v>
      </c>
      <c r="J36" s="18">
        <v>0.0685</v>
      </c>
      <c r="K36" s="18">
        <v>0.015</v>
      </c>
      <c r="L36" s="19">
        <f t="shared" si="1"/>
        <v>0.0835</v>
      </c>
      <c r="M36" s="20">
        <f t="shared" si="8"/>
        <v>8680.851064</v>
      </c>
      <c r="N36" s="20">
        <f t="shared" si="9"/>
        <v>966.4680851</v>
      </c>
      <c r="O36" s="38">
        <f t="shared" si="10"/>
        <v>9647.319149</v>
      </c>
      <c r="P36" s="21">
        <v>182000.0</v>
      </c>
      <c r="Q36" s="22">
        <v>0.15</v>
      </c>
      <c r="R36" s="39">
        <v>2.0</v>
      </c>
      <c r="S36" s="29">
        <f t="shared" si="11"/>
        <v>2275</v>
      </c>
      <c r="T36" s="40">
        <f t="shared" si="12"/>
        <v>80477.84856</v>
      </c>
      <c r="U36" s="25">
        <v>480000.0</v>
      </c>
      <c r="V36" s="18">
        <v>0.17</v>
      </c>
      <c r="W36" s="23">
        <v>1.75</v>
      </c>
      <c r="X36" s="35">
        <f t="shared" si="13"/>
        <v>6800</v>
      </c>
      <c r="Y36" s="41">
        <f t="shared" si="14"/>
        <v>208252.0696</v>
      </c>
      <c r="Z36" s="42">
        <f t="shared" si="2"/>
        <v>35925</v>
      </c>
      <c r="AA36" s="43">
        <v>0.15</v>
      </c>
      <c r="AB36" s="16">
        <f t="shared" si="3"/>
        <v>5388.75</v>
      </c>
      <c r="AC36" s="26">
        <f t="shared" si="15"/>
        <v>29963.93085</v>
      </c>
      <c r="AD36" s="15">
        <f t="shared" si="16"/>
        <v>907565.7889</v>
      </c>
      <c r="AE36" s="18">
        <v>0.05</v>
      </c>
      <c r="AF36" s="28">
        <f t="shared" si="4"/>
        <v>0.8749295719</v>
      </c>
      <c r="AG36" s="29">
        <f t="shared" si="5"/>
        <v>26216.32919</v>
      </c>
      <c r="AH36" s="30">
        <f t="shared" si="17"/>
        <v>845310.6798</v>
      </c>
      <c r="AI36" s="31">
        <f t="shared" si="6"/>
        <v>794056.1471</v>
      </c>
    </row>
    <row r="37" ht="15.75" customHeight="1">
      <c r="A37" s="44"/>
      <c r="B37" s="45">
        <v>33.0</v>
      </c>
      <c r="C37" s="34">
        <v>0.0</v>
      </c>
      <c r="D37" s="16">
        <v>16000.0</v>
      </c>
      <c r="E37" s="35">
        <v>2000.0</v>
      </c>
      <c r="F37" s="16">
        <v>61000.0</v>
      </c>
      <c r="G37" s="17">
        <v>0.0</v>
      </c>
      <c r="H37" s="36">
        <v>0.0</v>
      </c>
      <c r="I37" s="37">
        <f t="shared" si="7"/>
        <v>130212.766</v>
      </c>
      <c r="J37" s="18">
        <v>0.0685</v>
      </c>
      <c r="K37" s="18">
        <v>0.015</v>
      </c>
      <c r="L37" s="19">
        <f t="shared" si="1"/>
        <v>0.0835</v>
      </c>
      <c r="M37" s="20">
        <f t="shared" si="8"/>
        <v>8680.851064</v>
      </c>
      <c r="N37" s="20">
        <f t="shared" si="9"/>
        <v>906.0638298</v>
      </c>
      <c r="O37" s="38">
        <f t="shared" si="10"/>
        <v>9586.914894</v>
      </c>
      <c r="P37" s="21">
        <v>182000.0</v>
      </c>
      <c r="Q37" s="22">
        <v>0.15</v>
      </c>
      <c r="R37" s="39">
        <v>2.0</v>
      </c>
      <c r="S37" s="29">
        <f t="shared" si="11"/>
        <v>2275</v>
      </c>
      <c r="T37" s="40">
        <f t="shared" si="12"/>
        <v>78202.84856</v>
      </c>
      <c r="U37" s="25">
        <v>480000.0</v>
      </c>
      <c r="V37" s="18">
        <v>0.17</v>
      </c>
      <c r="W37" s="23">
        <v>1.75</v>
      </c>
      <c r="X37" s="35">
        <f t="shared" si="13"/>
        <v>6800</v>
      </c>
      <c r="Y37" s="41">
        <f t="shared" si="14"/>
        <v>201452.0696</v>
      </c>
      <c r="Z37" s="42">
        <f t="shared" si="2"/>
        <v>35925</v>
      </c>
      <c r="AA37" s="43">
        <v>0.15</v>
      </c>
      <c r="AB37" s="16">
        <f t="shared" si="3"/>
        <v>5388.75</v>
      </c>
      <c r="AC37" s="26">
        <f t="shared" si="15"/>
        <v>30024.33511</v>
      </c>
      <c r="AD37" s="15">
        <f t="shared" si="16"/>
        <v>937590.124</v>
      </c>
      <c r="AE37" s="18">
        <v>0.05</v>
      </c>
      <c r="AF37" s="28">
        <f t="shared" si="4"/>
        <v>0.871284032</v>
      </c>
      <c r="AG37" s="29">
        <f t="shared" si="5"/>
        <v>26159.72375</v>
      </c>
      <c r="AH37" s="30">
        <f t="shared" si="17"/>
        <v>871470.4035</v>
      </c>
      <c r="AI37" s="31">
        <f t="shared" si="6"/>
        <v>816907.3036</v>
      </c>
    </row>
    <row r="38" ht="15.75" customHeight="1">
      <c r="A38" s="44"/>
      <c r="B38" s="45">
        <v>34.0</v>
      </c>
      <c r="C38" s="34">
        <v>0.0</v>
      </c>
      <c r="D38" s="16">
        <v>16000.0</v>
      </c>
      <c r="E38" s="35">
        <v>2000.0</v>
      </c>
      <c r="F38" s="16">
        <v>61000.0</v>
      </c>
      <c r="G38" s="17">
        <v>0.0</v>
      </c>
      <c r="H38" s="36">
        <v>0.0</v>
      </c>
      <c r="I38" s="37">
        <f t="shared" si="7"/>
        <v>121531.9149</v>
      </c>
      <c r="J38" s="18">
        <v>0.0685</v>
      </c>
      <c r="K38" s="18">
        <v>0.015</v>
      </c>
      <c r="L38" s="19">
        <f t="shared" si="1"/>
        <v>0.0835</v>
      </c>
      <c r="M38" s="20">
        <f t="shared" si="8"/>
        <v>8680.851064</v>
      </c>
      <c r="N38" s="20">
        <f t="shared" si="9"/>
        <v>845.6595745</v>
      </c>
      <c r="O38" s="38">
        <f t="shared" si="10"/>
        <v>9526.510638</v>
      </c>
      <c r="P38" s="21">
        <v>182000.0</v>
      </c>
      <c r="Q38" s="22">
        <v>0.15</v>
      </c>
      <c r="R38" s="39">
        <v>2.0</v>
      </c>
      <c r="S38" s="29">
        <f t="shared" si="11"/>
        <v>2275</v>
      </c>
      <c r="T38" s="40">
        <f t="shared" si="12"/>
        <v>75927.84856</v>
      </c>
      <c r="U38" s="25">
        <v>480000.0</v>
      </c>
      <c r="V38" s="18">
        <v>0.17</v>
      </c>
      <c r="W38" s="23">
        <v>1.75</v>
      </c>
      <c r="X38" s="35">
        <f t="shared" si="13"/>
        <v>6800</v>
      </c>
      <c r="Y38" s="41">
        <f t="shared" si="14"/>
        <v>194652.0696</v>
      </c>
      <c r="Z38" s="42">
        <f t="shared" si="2"/>
        <v>35925</v>
      </c>
      <c r="AA38" s="43">
        <v>0.15</v>
      </c>
      <c r="AB38" s="16">
        <f t="shared" si="3"/>
        <v>5388.75</v>
      </c>
      <c r="AC38" s="26">
        <f t="shared" si="15"/>
        <v>30084.73936</v>
      </c>
      <c r="AD38" s="15">
        <f t="shared" si="16"/>
        <v>967674.8633</v>
      </c>
      <c r="AE38" s="18">
        <v>0.05</v>
      </c>
      <c r="AF38" s="28">
        <f t="shared" si="4"/>
        <v>0.8676536819</v>
      </c>
      <c r="AG38" s="29">
        <f t="shared" si="5"/>
        <v>26103.13488</v>
      </c>
      <c r="AH38" s="30">
        <f t="shared" si="17"/>
        <v>897573.5384</v>
      </c>
      <c r="AI38" s="31">
        <f t="shared" si="6"/>
        <v>839606.658</v>
      </c>
    </row>
    <row r="39" ht="15.75" customHeight="1">
      <c r="A39" s="44"/>
      <c r="B39" s="45">
        <v>35.0</v>
      </c>
      <c r="C39" s="34">
        <v>0.0</v>
      </c>
      <c r="D39" s="16">
        <v>16000.0</v>
      </c>
      <c r="E39" s="35">
        <v>2000.0</v>
      </c>
      <c r="F39" s="16">
        <v>61000.0</v>
      </c>
      <c r="G39" s="17">
        <v>0.0</v>
      </c>
      <c r="H39" s="36">
        <v>0.0</v>
      </c>
      <c r="I39" s="37">
        <f t="shared" si="7"/>
        <v>112851.0638</v>
      </c>
      <c r="J39" s="18">
        <v>0.0685</v>
      </c>
      <c r="K39" s="18">
        <v>0.015</v>
      </c>
      <c r="L39" s="19">
        <f t="shared" si="1"/>
        <v>0.0835</v>
      </c>
      <c r="M39" s="20">
        <f t="shared" si="8"/>
        <v>8680.851064</v>
      </c>
      <c r="N39" s="20">
        <f t="shared" si="9"/>
        <v>785.2553191</v>
      </c>
      <c r="O39" s="38">
        <f t="shared" si="10"/>
        <v>9466.106383</v>
      </c>
      <c r="P39" s="21">
        <v>182000.0</v>
      </c>
      <c r="Q39" s="22">
        <v>0.15</v>
      </c>
      <c r="R39" s="39">
        <v>2.0</v>
      </c>
      <c r="S39" s="29">
        <f t="shared" si="11"/>
        <v>2275</v>
      </c>
      <c r="T39" s="40">
        <f t="shared" si="12"/>
        <v>73652.84856</v>
      </c>
      <c r="U39" s="25">
        <v>480000.0</v>
      </c>
      <c r="V39" s="18">
        <v>0.17</v>
      </c>
      <c r="W39" s="23">
        <v>1.75</v>
      </c>
      <c r="X39" s="35">
        <f t="shared" si="13"/>
        <v>6800</v>
      </c>
      <c r="Y39" s="41">
        <f t="shared" si="14"/>
        <v>187852.0696</v>
      </c>
      <c r="Z39" s="42">
        <f t="shared" si="2"/>
        <v>35925</v>
      </c>
      <c r="AA39" s="43">
        <v>0.15</v>
      </c>
      <c r="AB39" s="16">
        <f t="shared" si="3"/>
        <v>5388.75</v>
      </c>
      <c r="AC39" s="26">
        <f t="shared" si="15"/>
        <v>30145.14362</v>
      </c>
      <c r="AD39" s="15">
        <f t="shared" si="16"/>
        <v>997820.007</v>
      </c>
      <c r="AE39" s="18">
        <v>0.05</v>
      </c>
      <c r="AF39" s="28">
        <f t="shared" si="4"/>
        <v>0.8640384582</v>
      </c>
      <c r="AG39" s="29">
        <f t="shared" si="5"/>
        <v>26046.56341</v>
      </c>
      <c r="AH39" s="30">
        <f t="shared" si="17"/>
        <v>923620.1018</v>
      </c>
      <c r="AI39" s="31">
        <f t="shared" si="6"/>
        <v>862154.8604</v>
      </c>
    </row>
    <row r="40" ht="15.75" customHeight="1">
      <c r="A40" s="44"/>
      <c r="B40" s="45">
        <v>36.0</v>
      </c>
      <c r="C40" s="34">
        <v>0.0</v>
      </c>
      <c r="D40" s="16">
        <v>16000.0</v>
      </c>
      <c r="E40" s="35">
        <v>2000.0</v>
      </c>
      <c r="F40" s="16">
        <v>61000.0</v>
      </c>
      <c r="G40" s="17">
        <v>0.0</v>
      </c>
      <c r="H40" s="36">
        <v>0.0</v>
      </c>
      <c r="I40" s="37">
        <f t="shared" si="7"/>
        <v>104170.2128</v>
      </c>
      <c r="J40" s="18">
        <v>0.0685</v>
      </c>
      <c r="K40" s="18">
        <v>0.015</v>
      </c>
      <c r="L40" s="19">
        <f t="shared" si="1"/>
        <v>0.0835</v>
      </c>
      <c r="M40" s="20">
        <f t="shared" si="8"/>
        <v>8680.851064</v>
      </c>
      <c r="N40" s="20">
        <f t="shared" si="9"/>
        <v>724.8510638</v>
      </c>
      <c r="O40" s="38">
        <f t="shared" si="10"/>
        <v>9405.702128</v>
      </c>
      <c r="P40" s="21">
        <v>182000.0</v>
      </c>
      <c r="Q40" s="22">
        <v>0.15</v>
      </c>
      <c r="R40" s="39">
        <v>2.0</v>
      </c>
      <c r="S40" s="29">
        <f t="shared" si="11"/>
        <v>2275</v>
      </c>
      <c r="T40" s="40">
        <f t="shared" si="12"/>
        <v>71377.84856</v>
      </c>
      <c r="U40" s="25">
        <v>480000.0</v>
      </c>
      <c r="V40" s="18">
        <v>0.17</v>
      </c>
      <c r="W40" s="23">
        <v>1.75</v>
      </c>
      <c r="X40" s="35">
        <f t="shared" si="13"/>
        <v>6800</v>
      </c>
      <c r="Y40" s="41">
        <f t="shared" si="14"/>
        <v>181052.0696</v>
      </c>
      <c r="Z40" s="42">
        <f t="shared" si="2"/>
        <v>35925</v>
      </c>
      <c r="AA40" s="43">
        <v>0.15</v>
      </c>
      <c r="AB40" s="16">
        <f t="shared" si="3"/>
        <v>5388.75</v>
      </c>
      <c r="AC40" s="26">
        <f t="shared" si="15"/>
        <v>30205.54787</v>
      </c>
      <c r="AD40" s="15">
        <f t="shared" si="16"/>
        <v>1028025.555</v>
      </c>
      <c r="AE40" s="18">
        <v>0.05</v>
      </c>
      <c r="AF40" s="28">
        <f t="shared" si="4"/>
        <v>0.860438298</v>
      </c>
      <c r="AG40" s="29">
        <f t="shared" si="5"/>
        <v>25990.0102</v>
      </c>
      <c r="AH40" s="30">
        <f t="shared" si="17"/>
        <v>949610.112</v>
      </c>
      <c r="AI40" s="31">
        <f t="shared" si="6"/>
        <v>884552.5587</v>
      </c>
    </row>
    <row r="41" ht="15.75" customHeight="1">
      <c r="A41" s="32">
        <v>4.0</v>
      </c>
      <c r="B41" s="45">
        <v>37.0</v>
      </c>
      <c r="C41" s="34">
        <v>0.0</v>
      </c>
      <c r="D41" s="16">
        <v>16000.0</v>
      </c>
      <c r="E41" s="35">
        <v>2000.0</v>
      </c>
      <c r="F41" s="16">
        <v>61000.0</v>
      </c>
      <c r="G41" s="17">
        <v>0.0</v>
      </c>
      <c r="H41" s="36">
        <v>0.0</v>
      </c>
      <c r="I41" s="37">
        <f t="shared" si="7"/>
        <v>95489.3617</v>
      </c>
      <c r="J41" s="18">
        <v>0.0685</v>
      </c>
      <c r="K41" s="18">
        <v>0.015</v>
      </c>
      <c r="L41" s="19">
        <f t="shared" si="1"/>
        <v>0.0835</v>
      </c>
      <c r="M41" s="20">
        <f t="shared" si="8"/>
        <v>8680.851064</v>
      </c>
      <c r="N41" s="20">
        <f t="shared" si="9"/>
        <v>664.4468085</v>
      </c>
      <c r="O41" s="38">
        <f t="shared" si="10"/>
        <v>9345.297872</v>
      </c>
      <c r="P41" s="21">
        <v>182000.0</v>
      </c>
      <c r="Q41" s="22">
        <v>0.15</v>
      </c>
      <c r="R41" s="39">
        <v>2.0</v>
      </c>
      <c r="S41" s="29">
        <f t="shared" si="11"/>
        <v>2275</v>
      </c>
      <c r="T41" s="40">
        <f t="shared" si="12"/>
        <v>69102.84856</v>
      </c>
      <c r="U41" s="25">
        <v>480000.0</v>
      </c>
      <c r="V41" s="18">
        <v>0.17</v>
      </c>
      <c r="W41" s="23">
        <v>1.75</v>
      </c>
      <c r="X41" s="35">
        <f t="shared" si="13"/>
        <v>6800</v>
      </c>
      <c r="Y41" s="41">
        <f t="shared" si="14"/>
        <v>174252.0696</v>
      </c>
      <c r="Z41" s="42">
        <f t="shared" si="2"/>
        <v>35925</v>
      </c>
      <c r="AA41" s="43">
        <v>0.15</v>
      </c>
      <c r="AB41" s="16">
        <f t="shared" si="3"/>
        <v>5388.75</v>
      </c>
      <c r="AC41" s="26">
        <f t="shared" si="15"/>
        <v>30265.95213</v>
      </c>
      <c r="AD41" s="15">
        <f t="shared" si="16"/>
        <v>1058291.507</v>
      </c>
      <c r="AE41" s="18">
        <v>0.05</v>
      </c>
      <c r="AF41" s="28">
        <f t="shared" si="4"/>
        <v>0.8568531384</v>
      </c>
      <c r="AG41" s="29">
        <f t="shared" si="5"/>
        <v>25933.47607</v>
      </c>
      <c r="AH41" s="30">
        <f t="shared" si="17"/>
        <v>975543.5881</v>
      </c>
      <c r="AI41" s="31">
        <f t="shared" si="6"/>
        <v>906800.3991</v>
      </c>
    </row>
    <row r="42" ht="15.75" customHeight="1">
      <c r="A42" s="44"/>
      <c r="B42" s="45">
        <v>38.0</v>
      </c>
      <c r="C42" s="34">
        <v>0.0</v>
      </c>
      <c r="D42" s="16">
        <v>16000.0</v>
      </c>
      <c r="E42" s="35">
        <v>2000.0</v>
      </c>
      <c r="F42" s="16">
        <v>61000.0</v>
      </c>
      <c r="G42" s="17">
        <v>0.0</v>
      </c>
      <c r="H42" s="36">
        <v>0.0</v>
      </c>
      <c r="I42" s="37">
        <f t="shared" si="7"/>
        <v>86808.51064</v>
      </c>
      <c r="J42" s="18">
        <v>0.0685</v>
      </c>
      <c r="K42" s="18">
        <v>0.015</v>
      </c>
      <c r="L42" s="19">
        <f t="shared" si="1"/>
        <v>0.0835</v>
      </c>
      <c r="M42" s="20">
        <f t="shared" si="8"/>
        <v>8680.851064</v>
      </c>
      <c r="N42" s="20">
        <f t="shared" si="9"/>
        <v>604.0425532</v>
      </c>
      <c r="O42" s="38">
        <f t="shared" si="10"/>
        <v>9284.893617</v>
      </c>
      <c r="P42" s="21">
        <v>182000.0</v>
      </c>
      <c r="Q42" s="22">
        <v>0.15</v>
      </c>
      <c r="R42" s="39">
        <v>2.0</v>
      </c>
      <c r="S42" s="29">
        <f t="shared" si="11"/>
        <v>2275</v>
      </c>
      <c r="T42" s="40">
        <f t="shared" si="12"/>
        <v>66827.84856</v>
      </c>
      <c r="U42" s="25">
        <v>480000.0</v>
      </c>
      <c r="V42" s="18">
        <v>0.17</v>
      </c>
      <c r="W42" s="23">
        <v>1.75</v>
      </c>
      <c r="X42" s="35">
        <f t="shared" si="13"/>
        <v>6800</v>
      </c>
      <c r="Y42" s="41">
        <f t="shared" si="14"/>
        <v>167452.0696</v>
      </c>
      <c r="Z42" s="42">
        <f t="shared" si="2"/>
        <v>35925</v>
      </c>
      <c r="AA42" s="43">
        <v>0.15</v>
      </c>
      <c r="AB42" s="16">
        <f t="shared" si="3"/>
        <v>5388.75</v>
      </c>
      <c r="AC42" s="26">
        <f t="shared" si="15"/>
        <v>30326.35638</v>
      </c>
      <c r="AD42" s="15">
        <f t="shared" si="16"/>
        <v>1088617.863</v>
      </c>
      <c r="AE42" s="18">
        <v>0.05</v>
      </c>
      <c r="AF42" s="28">
        <f t="shared" si="4"/>
        <v>0.853282917</v>
      </c>
      <c r="AG42" s="29">
        <f t="shared" si="5"/>
        <v>25876.96184</v>
      </c>
      <c r="AH42" s="30">
        <f t="shared" si="17"/>
        <v>1001420.55</v>
      </c>
      <c r="AI42" s="31">
        <f t="shared" si="6"/>
        <v>928899.0259</v>
      </c>
    </row>
    <row r="43" ht="15.75" customHeight="1">
      <c r="A43" s="44"/>
      <c r="B43" s="45">
        <v>39.0</v>
      </c>
      <c r="C43" s="34">
        <v>0.0</v>
      </c>
      <c r="D43" s="16">
        <v>16000.0</v>
      </c>
      <c r="E43" s="35">
        <v>2000.0</v>
      </c>
      <c r="F43" s="16">
        <v>61000.0</v>
      </c>
      <c r="G43" s="17">
        <v>0.0</v>
      </c>
      <c r="H43" s="36">
        <v>0.0</v>
      </c>
      <c r="I43" s="37">
        <f t="shared" si="7"/>
        <v>78127.65957</v>
      </c>
      <c r="J43" s="18">
        <v>0.0685</v>
      </c>
      <c r="K43" s="18">
        <v>0.015</v>
      </c>
      <c r="L43" s="19">
        <f t="shared" si="1"/>
        <v>0.0835</v>
      </c>
      <c r="M43" s="20">
        <f t="shared" si="8"/>
        <v>8680.851064</v>
      </c>
      <c r="N43" s="20">
        <f t="shared" si="9"/>
        <v>543.6382979</v>
      </c>
      <c r="O43" s="38">
        <f t="shared" si="10"/>
        <v>9224.489362</v>
      </c>
      <c r="P43" s="21">
        <v>182000.0</v>
      </c>
      <c r="Q43" s="22">
        <v>0.15</v>
      </c>
      <c r="R43" s="39">
        <v>2.0</v>
      </c>
      <c r="S43" s="29">
        <f t="shared" si="11"/>
        <v>2275</v>
      </c>
      <c r="T43" s="40">
        <f t="shared" si="12"/>
        <v>64552.84856</v>
      </c>
      <c r="U43" s="25">
        <v>480000.0</v>
      </c>
      <c r="V43" s="18">
        <v>0.17</v>
      </c>
      <c r="W43" s="23">
        <v>1.75</v>
      </c>
      <c r="X43" s="35">
        <f t="shared" si="13"/>
        <v>6800</v>
      </c>
      <c r="Y43" s="41">
        <f t="shared" si="14"/>
        <v>160652.0696</v>
      </c>
      <c r="Z43" s="42">
        <f t="shared" si="2"/>
        <v>35925</v>
      </c>
      <c r="AA43" s="43">
        <v>0.15</v>
      </c>
      <c r="AB43" s="16">
        <f t="shared" si="3"/>
        <v>5388.75</v>
      </c>
      <c r="AC43" s="26">
        <f t="shared" si="15"/>
        <v>30386.76064</v>
      </c>
      <c r="AD43" s="15">
        <f t="shared" si="16"/>
        <v>1119004.624</v>
      </c>
      <c r="AE43" s="18">
        <v>0.05</v>
      </c>
      <c r="AF43" s="28">
        <f t="shared" si="4"/>
        <v>0.8497275715</v>
      </c>
      <c r="AG43" s="29">
        <f t="shared" si="5"/>
        <v>25820.46832</v>
      </c>
      <c r="AH43" s="30">
        <f t="shared" si="17"/>
        <v>1027241.018</v>
      </c>
      <c r="AI43" s="31">
        <f t="shared" si="6"/>
        <v>950849.0816</v>
      </c>
    </row>
    <row r="44" ht="15.75" customHeight="1">
      <c r="A44" s="44"/>
      <c r="B44" s="45">
        <v>40.0</v>
      </c>
      <c r="C44" s="34">
        <v>0.0</v>
      </c>
      <c r="D44" s="16">
        <v>16000.0</v>
      </c>
      <c r="E44" s="35">
        <v>2000.0</v>
      </c>
      <c r="F44" s="16">
        <v>61000.0</v>
      </c>
      <c r="G44" s="17">
        <v>0.0</v>
      </c>
      <c r="H44" s="36">
        <v>0.0</v>
      </c>
      <c r="I44" s="37">
        <f t="shared" si="7"/>
        <v>69446.80851</v>
      </c>
      <c r="J44" s="18">
        <v>0.0685</v>
      </c>
      <c r="K44" s="18">
        <v>0.015</v>
      </c>
      <c r="L44" s="19">
        <f t="shared" si="1"/>
        <v>0.0835</v>
      </c>
      <c r="M44" s="20">
        <f t="shared" si="8"/>
        <v>8680.851064</v>
      </c>
      <c r="N44" s="20">
        <f t="shared" si="9"/>
        <v>483.2340426</v>
      </c>
      <c r="O44" s="38">
        <f t="shared" si="10"/>
        <v>9164.085106</v>
      </c>
      <c r="P44" s="21">
        <v>18201.0</v>
      </c>
      <c r="Q44" s="22">
        <v>0.15</v>
      </c>
      <c r="R44" s="39">
        <v>2.0</v>
      </c>
      <c r="S44" s="29">
        <f t="shared" si="11"/>
        <v>2275</v>
      </c>
      <c r="T44" s="40">
        <f t="shared" si="12"/>
        <v>62277.84856</v>
      </c>
      <c r="U44" s="25">
        <v>480000.0</v>
      </c>
      <c r="V44" s="18">
        <v>0.17</v>
      </c>
      <c r="W44" s="23">
        <v>1.75</v>
      </c>
      <c r="X44" s="35">
        <f t="shared" si="13"/>
        <v>6800</v>
      </c>
      <c r="Y44" s="41">
        <f t="shared" si="14"/>
        <v>153852.0696</v>
      </c>
      <c r="Z44" s="42">
        <f t="shared" si="2"/>
        <v>35925</v>
      </c>
      <c r="AA44" s="43">
        <v>0.15</v>
      </c>
      <c r="AB44" s="16">
        <f t="shared" si="3"/>
        <v>5388.75</v>
      </c>
      <c r="AC44" s="26">
        <f t="shared" si="15"/>
        <v>30447.16489</v>
      </c>
      <c r="AD44" s="15">
        <f t="shared" si="16"/>
        <v>1149451.789</v>
      </c>
      <c r="AE44" s="18">
        <v>0.05</v>
      </c>
      <c r="AF44" s="28">
        <f t="shared" si="4"/>
        <v>0.8461870399</v>
      </c>
      <c r="AG44" s="29">
        <f t="shared" si="5"/>
        <v>25763.99634</v>
      </c>
      <c r="AH44" s="30">
        <f t="shared" si="17"/>
        <v>1053005.015</v>
      </c>
      <c r="AI44" s="31">
        <f t="shared" si="6"/>
        <v>972651.2068</v>
      </c>
    </row>
    <row r="45" ht="15.75" customHeight="1">
      <c r="A45" s="44"/>
      <c r="B45" s="45">
        <v>41.0</v>
      </c>
      <c r="C45" s="34">
        <v>0.0</v>
      </c>
      <c r="D45" s="16">
        <v>16000.0</v>
      </c>
      <c r="E45" s="35">
        <v>2000.0</v>
      </c>
      <c r="F45" s="16">
        <v>61000.0</v>
      </c>
      <c r="G45" s="17">
        <v>0.0</v>
      </c>
      <c r="H45" s="36">
        <v>0.0</v>
      </c>
      <c r="I45" s="37">
        <f t="shared" si="7"/>
        <v>60765.95745</v>
      </c>
      <c r="J45" s="18">
        <v>0.0685</v>
      </c>
      <c r="K45" s="18">
        <v>0.015</v>
      </c>
      <c r="L45" s="19">
        <f t="shared" si="1"/>
        <v>0.0835</v>
      </c>
      <c r="M45" s="20">
        <f t="shared" si="8"/>
        <v>8680.851064</v>
      </c>
      <c r="N45" s="20">
        <f t="shared" si="9"/>
        <v>422.8297872</v>
      </c>
      <c r="O45" s="38">
        <f t="shared" si="10"/>
        <v>9103.680851</v>
      </c>
      <c r="P45" s="21">
        <v>18202.0</v>
      </c>
      <c r="Q45" s="22">
        <v>0.15</v>
      </c>
      <c r="R45" s="39">
        <v>2.0</v>
      </c>
      <c r="S45" s="29">
        <f t="shared" si="11"/>
        <v>1556.946214</v>
      </c>
      <c r="T45" s="40">
        <f t="shared" si="12"/>
        <v>60720.90235</v>
      </c>
      <c r="U45" s="25">
        <v>480000.0</v>
      </c>
      <c r="V45" s="18">
        <v>0.17</v>
      </c>
      <c r="W45" s="23">
        <v>1.75</v>
      </c>
      <c r="X45" s="35">
        <f t="shared" si="13"/>
        <v>6800</v>
      </c>
      <c r="Y45" s="41">
        <f t="shared" si="14"/>
        <v>147052.0696</v>
      </c>
      <c r="Z45" s="42">
        <f t="shared" si="2"/>
        <v>36643.05379</v>
      </c>
      <c r="AA45" s="43">
        <v>0.15</v>
      </c>
      <c r="AB45" s="16">
        <f t="shared" si="3"/>
        <v>5496.458068</v>
      </c>
      <c r="AC45" s="26">
        <f t="shared" si="15"/>
        <v>30399.86108</v>
      </c>
      <c r="AD45" s="15">
        <f t="shared" si="16"/>
        <v>1179851.65</v>
      </c>
      <c r="AE45" s="18">
        <v>0.05</v>
      </c>
      <c r="AF45" s="28">
        <f t="shared" si="4"/>
        <v>0.8426612606</v>
      </c>
      <c r="AG45" s="29">
        <f t="shared" si="5"/>
        <v>25616.78526</v>
      </c>
      <c r="AH45" s="30">
        <f t="shared" si="17"/>
        <v>1078621.8</v>
      </c>
      <c r="AI45" s="31">
        <f t="shared" si="6"/>
        <v>994215.2787</v>
      </c>
    </row>
    <row r="46" ht="15.75" customHeight="1">
      <c r="A46" s="44"/>
      <c r="B46" s="45">
        <v>42.0</v>
      </c>
      <c r="C46" s="34">
        <v>0.0</v>
      </c>
      <c r="D46" s="16">
        <v>16000.0</v>
      </c>
      <c r="E46" s="35">
        <v>2000.0</v>
      </c>
      <c r="F46" s="16">
        <v>61000.0</v>
      </c>
      <c r="G46" s="17">
        <v>0.0</v>
      </c>
      <c r="H46" s="36">
        <v>0.0</v>
      </c>
      <c r="I46" s="37">
        <f t="shared" si="7"/>
        <v>52085.10638</v>
      </c>
      <c r="J46" s="18">
        <v>0.0685</v>
      </c>
      <c r="K46" s="18">
        <v>0.015</v>
      </c>
      <c r="L46" s="19">
        <f t="shared" si="1"/>
        <v>0.0835</v>
      </c>
      <c r="M46" s="20">
        <f t="shared" si="8"/>
        <v>8680.851064</v>
      </c>
      <c r="N46" s="20">
        <f t="shared" si="9"/>
        <v>362.4255319</v>
      </c>
      <c r="O46" s="38">
        <f t="shared" si="10"/>
        <v>9043.276596</v>
      </c>
      <c r="P46" s="21">
        <v>18203.0</v>
      </c>
      <c r="Q46" s="22">
        <v>0.15</v>
      </c>
      <c r="R46" s="39">
        <v>2.0</v>
      </c>
      <c r="S46" s="29">
        <f t="shared" si="11"/>
        <v>1518.022559</v>
      </c>
      <c r="T46" s="40">
        <f t="shared" si="12"/>
        <v>59202.87979</v>
      </c>
      <c r="U46" s="25">
        <v>480000.0</v>
      </c>
      <c r="V46" s="18">
        <v>0.17</v>
      </c>
      <c r="W46" s="23">
        <v>1.75</v>
      </c>
      <c r="X46" s="35">
        <f t="shared" si="13"/>
        <v>6800</v>
      </c>
      <c r="Y46" s="41">
        <f t="shared" si="14"/>
        <v>140252.0696</v>
      </c>
      <c r="Z46" s="42">
        <f t="shared" si="2"/>
        <v>36681.97744</v>
      </c>
      <c r="AA46" s="43">
        <v>0.15</v>
      </c>
      <c r="AB46" s="16">
        <f t="shared" si="3"/>
        <v>5502.296616</v>
      </c>
      <c r="AC46" s="26">
        <f t="shared" si="15"/>
        <v>30454.42679</v>
      </c>
      <c r="AD46" s="15">
        <f t="shared" si="16"/>
        <v>1210306.077</v>
      </c>
      <c r="AE46" s="18">
        <v>0.05</v>
      </c>
      <c r="AF46" s="28">
        <f t="shared" si="4"/>
        <v>0.839150172</v>
      </c>
      <c r="AG46" s="29">
        <f t="shared" si="5"/>
        <v>25555.83748</v>
      </c>
      <c r="AH46" s="30">
        <f t="shared" si="17"/>
        <v>1104177.637</v>
      </c>
      <c r="AI46" s="31">
        <f t="shared" si="6"/>
        <v>1015628.552</v>
      </c>
    </row>
    <row r="47" ht="15.75" customHeight="1">
      <c r="A47" s="44"/>
      <c r="B47" s="45">
        <v>43.0</v>
      </c>
      <c r="C47" s="34">
        <v>0.0</v>
      </c>
      <c r="D47" s="16">
        <v>16000.0</v>
      </c>
      <c r="E47" s="35">
        <v>2000.0</v>
      </c>
      <c r="F47" s="16">
        <v>61000.0</v>
      </c>
      <c r="G47" s="17">
        <v>0.0</v>
      </c>
      <c r="H47" s="36">
        <v>0.0</v>
      </c>
      <c r="I47" s="37">
        <f t="shared" si="7"/>
        <v>43404.25532</v>
      </c>
      <c r="J47" s="18">
        <v>0.0685</v>
      </c>
      <c r="K47" s="18">
        <v>0.015</v>
      </c>
      <c r="L47" s="19">
        <f t="shared" si="1"/>
        <v>0.0835</v>
      </c>
      <c r="M47" s="20">
        <f t="shared" si="8"/>
        <v>8680.851064</v>
      </c>
      <c r="N47" s="20">
        <f t="shared" si="9"/>
        <v>302.0212766</v>
      </c>
      <c r="O47" s="38">
        <f t="shared" si="10"/>
        <v>8982.87234</v>
      </c>
      <c r="P47" s="21">
        <v>18204.0</v>
      </c>
      <c r="Q47" s="22">
        <v>0.15</v>
      </c>
      <c r="R47" s="39">
        <v>2.0</v>
      </c>
      <c r="S47" s="29">
        <f t="shared" si="11"/>
        <v>1480.071995</v>
      </c>
      <c r="T47" s="40">
        <f t="shared" si="12"/>
        <v>57722.80779</v>
      </c>
      <c r="U47" s="25">
        <v>480000.0</v>
      </c>
      <c r="V47" s="18">
        <v>0.17</v>
      </c>
      <c r="W47" s="23">
        <v>1.75</v>
      </c>
      <c r="X47" s="35">
        <f t="shared" si="13"/>
        <v>6800</v>
      </c>
      <c r="Y47" s="41">
        <f t="shared" si="14"/>
        <v>133452.0696</v>
      </c>
      <c r="Z47" s="42">
        <f t="shared" si="2"/>
        <v>36719.92801</v>
      </c>
      <c r="AA47" s="43">
        <v>0.15</v>
      </c>
      <c r="AB47" s="16">
        <f t="shared" si="3"/>
        <v>5507.989201</v>
      </c>
      <c r="AC47" s="26">
        <f t="shared" si="15"/>
        <v>30509.13846</v>
      </c>
      <c r="AD47" s="15">
        <f t="shared" si="16"/>
        <v>1240815.215</v>
      </c>
      <c r="AE47" s="18">
        <v>0.05</v>
      </c>
      <c r="AF47" s="28">
        <f t="shared" si="4"/>
        <v>0.835653713</v>
      </c>
      <c r="AG47" s="29">
        <f t="shared" si="5"/>
        <v>25495.07483</v>
      </c>
      <c r="AH47" s="30">
        <f t="shared" si="17"/>
        <v>1129672.712</v>
      </c>
      <c r="AI47" s="31">
        <f t="shared" si="6"/>
        <v>1036891.842</v>
      </c>
    </row>
    <row r="48" ht="15.75" customHeight="1">
      <c r="A48" s="44"/>
      <c r="B48" s="45">
        <v>44.0</v>
      </c>
      <c r="C48" s="34">
        <v>0.0</v>
      </c>
      <c r="D48" s="16">
        <v>16000.0</v>
      </c>
      <c r="E48" s="35">
        <v>2000.0</v>
      </c>
      <c r="F48" s="16">
        <v>61000.0</v>
      </c>
      <c r="G48" s="17">
        <v>0.0</v>
      </c>
      <c r="H48" s="36">
        <v>0.0</v>
      </c>
      <c r="I48" s="37">
        <f t="shared" si="7"/>
        <v>34723.40426</v>
      </c>
      <c r="J48" s="18">
        <v>0.0685</v>
      </c>
      <c r="K48" s="18">
        <v>0.015</v>
      </c>
      <c r="L48" s="19">
        <f t="shared" si="1"/>
        <v>0.0835</v>
      </c>
      <c r="M48" s="20">
        <f t="shared" si="8"/>
        <v>8680.851064</v>
      </c>
      <c r="N48" s="20">
        <f t="shared" si="9"/>
        <v>241.6170213</v>
      </c>
      <c r="O48" s="38">
        <f t="shared" si="10"/>
        <v>8922.468085</v>
      </c>
      <c r="P48" s="21">
        <v>18205.0</v>
      </c>
      <c r="Q48" s="22">
        <v>0.15</v>
      </c>
      <c r="R48" s="39">
        <v>2.0</v>
      </c>
      <c r="S48" s="29">
        <f t="shared" si="11"/>
        <v>1443.070195</v>
      </c>
      <c r="T48" s="40">
        <f t="shared" si="12"/>
        <v>56279.7376</v>
      </c>
      <c r="U48" s="25">
        <v>480000.0</v>
      </c>
      <c r="V48" s="18">
        <v>0.17</v>
      </c>
      <c r="W48" s="23">
        <v>1.75</v>
      </c>
      <c r="X48" s="35">
        <f t="shared" si="13"/>
        <v>6800</v>
      </c>
      <c r="Y48" s="41">
        <f t="shared" si="14"/>
        <v>126652.0696</v>
      </c>
      <c r="Z48" s="42">
        <f t="shared" si="2"/>
        <v>36756.92981</v>
      </c>
      <c r="AA48" s="43">
        <v>0.15</v>
      </c>
      <c r="AB48" s="16">
        <f t="shared" si="3"/>
        <v>5513.539471</v>
      </c>
      <c r="AC48" s="26">
        <f t="shared" si="15"/>
        <v>30563.99244</v>
      </c>
      <c r="AD48" s="15">
        <f t="shared" si="16"/>
        <v>1271379.208</v>
      </c>
      <c r="AE48" s="18">
        <v>0.05</v>
      </c>
      <c r="AF48" s="28">
        <f t="shared" si="4"/>
        <v>0.8321718225</v>
      </c>
      <c r="AG48" s="29">
        <f t="shared" si="5"/>
        <v>25434.49329</v>
      </c>
      <c r="AH48" s="30">
        <f t="shared" si="17"/>
        <v>1155107.205</v>
      </c>
      <c r="AI48" s="31">
        <f t="shared" si="6"/>
        <v>1058005.952</v>
      </c>
    </row>
    <row r="49" ht="15.75" customHeight="1">
      <c r="A49" s="44"/>
      <c r="B49" s="45">
        <v>45.0</v>
      </c>
      <c r="C49" s="34">
        <v>0.0</v>
      </c>
      <c r="D49" s="16">
        <v>16000.0</v>
      </c>
      <c r="E49" s="35">
        <v>2000.0</v>
      </c>
      <c r="F49" s="16">
        <v>61000.0</v>
      </c>
      <c r="G49" s="17">
        <v>0.0</v>
      </c>
      <c r="H49" s="36">
        <v>0.0</v>
      </c>
      <c r="I49" s="37">
        <f t="shared" si="7"/>
        <v>26042.55319</v>
      </c>
      <c r="J49" s="18">
        <v>0.0685</v>
      </c>
      <c r="K49" s="18">
        <v>0.015</v>
      </c>
      <c r="L49" s="19">
        <f t="shared" si="1"/>
        <v>0.0835</v>
      </c>
      <c r="M49" s="20">
        <f t="shared" si="8"/>
        <v>8680.851064</v>
      </c>
      <c r="N49" s="20">
        <f t="shared" si="9"/>
        <v>181.212766</v>
      </c>
      <c r="O49" s="38">
        <f t="shared" si="10"/>
        <v>8862.06383</v>
      </c>
      <c r="P49" s="21">
        <v>18206.0</v>
      </c>
      <c r="Q49" s="22">
        <v>0.15</v>
      </c>
      <c r="R49" s="39">
        <v>2.0</v>
      </c>
      <c r="S49" s="29">
        <f t="shared" si="11"/>
        <v>1406.99344</v>
      </c>
      <c r="T49" s="40">
        <f t="shared" si="12"/>
        <v>54872.74416</v>
      </c>
      <c r="U49" s="25">
        <v>480000.0</v>
      </c>
      <c r="V49" s="18">
        <v>0.17</v>
      </c>
      <c r="W49" s="23">
        <v>1.75</v>
      </c>
      <c r="X49" s="35">
        <f t="shared" si="13"/>
        <v>6800</v>
      </c>
      <c r="Y49" s="41">
        <f t="shared" si="14"/>
        <v>119852.0696</v>
      </c>
      <c r="Z49" s="42">
        <f t="shared" si="2"/>
        <v>36793.00656</v>
      </c>
      <c r="AA49" s="43">
        <v>0.15</v>
      </c>
      <c r="AB49" s="16">
        <f t="shared" si="3"/>
        <v>5518.950984</v>
      </c>
      <c r="AC49" s="26">
        <f t="shared" si="15"/>
        <v>30618.98519</v>
      </c>
      <c r="AD49" s="15">
        <f t="shared" si="16"/>
        <v>1301998.193</v>
      </c>
      <c r="AE49" s="18">
        <v>0.05</v>
      </c>
      <c r="AF49" s="28">
        <f t="shared" si="4"/>
        <v>0.8287044399</v>
      </c>
      <c r="AG49" s="29">
        <f t="shared" si="5"/>
        <v>25374.08897</v>
      </c>
      <c r="AH49" s="30">
        <f t="shared" si="17"/>
        <v>1180481.294</v>
      </c>
      <c r="AI49" s="31">
        <f t="shared" si="6"/>
        <v>1078971.683</v>
      </c>
    </row>
    <row r="50" ht="15.75" customHeight="1">
      <c r="A50" s="44"/>
      <c r="B50" s="45">
        <v>46.0</v>
      </c>
      <c r="C50" s="34">
        <v>0.0</v>
      </c>
      <c r="D50" s="16">
        <v>16000.0</v>
      </c>
      <c r="E50" s="35">
        <v>2000.0</v>
      </c>
      <c r="F50" s="16">
        <v>61000.0</v>
      </c>
      <c r="G50" s="17">
        <v>0.0</v>
      </c>
      <c r="H50" s="36">
        <v>0.0</v>
      </c>
      <c r="I50" s="37">
        <f t="shared" si="7"/>
        <v>17361.70213</v>
      </c>
      <c r="J50" s="18">
        <v>0.0685</v>
      </c>
      <c r="K50" s="18">
        <v>0.015</v>
      </c>
      <c r="L50" s="19">
        <f t="shared" si="1"/>
        <v>0.0835</v>
      </c>
      <c r="M50" s="20">
        <f t="shared" si="8"/>
        <v>8680.851064</v>
      </c>
      <c r="N50" s="20">
        <f t="shared" si="9"/>
        <v>120.8085106</v>
      </c>
      <c r="O50" s="38">
        <f t="shared" si="10"/>
        <v>8801.659574</v>
      </c>
      <c r="P50" s="21">
        <v>18207.0</v>
      </c>
      <c r="Q50" s="22">
        <v>0.15</v>
      </c>
      <c r="R50" s="39">
        <v>2.0</v>
      </c>
      <c r="S50" s="29">
        <f t="shared" si="11"/>
        <v>1371.818604</v>
      </c>
      <c r="T50" s="40">
        <f t="shared" si="12"/>
        <v>53500.92555</v>
      </c>
      <c r="U50" s="25">
        <v>480000.0</v>
      </c>
      <c r="V50" s="18">
        <v>0.17</v>
      </c>
      <c r="W50" s="23">
        <v>1.75</v>
      </c>
      <c r="X50" s="35">
        <f t="shared" si="13"/>
        <v>6800</v>
      </c>
      <c r="Y50" s="41">
        <f t="shared" si="14"/>
        <v>113052.0696</v>
      </c>
      <c r="Z50" s="42">
        <f t="shared" si="2"/>
        <v>36828.1814</v>
      </c>
      <c r="AA50" s="43">
        <v>0.15</v>
      </c>
      <c r="AB50" s="16">
        <f t="shared" si="3"/>
        <v>5524.227209</v>
      </c>
      <c r="AC50" s="26">
        <f t="shared" si="15"/>
        <v>30674.11322</v>
      </c>
      <c r="AD50" s="15">
        <f t="shared" si="16"/>
        <v>1332672.306</v>
      </c>
      <c r="AE50" s="18">
        <v>0.05</v>
      </c>
      <c r="AF50" s="28">
        <f t="shared" si="4"/>
        <v>0.8252515047</v>
      </c>
      <c r="AG50" s="29">
        <f t="shared" si="5"/>
        <v>25313.85809</v>
      </c>
      <c r="AH50" s="30">
        <f t="shared" si="17"/>
        <v>1205795.153</v>
      </c>
      <c r="AI50" s="31">
        <f t="shared" si="6"/>
        <v>1099789.826</v>
      </c>
    </row>
    <row r="51" ht="15.75" customHeight="1">
      <c r="A51" s="44"/>
      <c r="B51" s="45">
        <v>47.0</v>
      </c>
      <c r="C51" s="34">
        <v>0.0</v>
      </c>
      <c r="D51" s="16">
        <v>16000.0</v>
      </c>
      <c r="E51" s="35">
        <v>2000.0</v>
      </c>
      <c r="F51" s="16">
        <v>61000.0</v>
      </c>
      <c r="G51" s="17">
        <v>0.0</v>
      </c>
      <c r="H51" s="36">
        <v>0.0</v>
      </c>
      <c r="I51" s="37">
        <f t="shared" si="7"/>
        <v>8680.851064</v>
      </c>
      <c r="J51" s="18">
        <v>0.0685</v>
      </c>
      <c r="K51" s="18">
        <v>0.015</v>
      </c>
      <c r="L51" s="19">
        <f t="shared" si="1"/>
        <v>0.0835</v>
      </c>
      <c r="M51" s="20">
        <f t="shared" si="8"/>
        <v>8680.851064</v>
      </c>
      <c r="N51" s="20">
        <f t="shared" si="9"/>
        <v>60.40425532</v>
      </c>
      <c r="O51" s="38">
        <f t="shared" si="10"/>
        <v>8741.255319</v>
      </c>
      <c r="P51" s="21">
        <v>18208.0</v>
      </c>
      <c r="Q51" s="22">
        <v>0.15</v>
      </c>
      <c r="R51" s="39">
        <v>2.0</v>
      </c>
      <c r="S51" s="29">
        <f t="shared" si="11"/>
        <v>1337.523139</v>
      </c>
      <c r="T51" s="40">
        <f t="shared" si="12"/>
        <v>52163.40241</v>
      </c>
      <c r="U51" s="25">
        <v>480000.0</v>
      </c>
      <c r="V51" s="18">
        <v>0.17</v>
      </c>
      <c r="W51" s="23">
        <v>1.75</v>
      </c>
      <c r="X51" s="35">
        <f t="shared" si="13"/>
        <v>6800</v>
      </c>
      <c r="Y51" s="41">
        <f t="shared" si="14"/>
        <v>106252.0696</v>
      </c>
      <c r="Z51" s="42">
        <f t="shared" si="2"/>
        <v>36862.47686</v>
      </c>
      <c r="AA51" s="43">
        <v>0.15</v>
      </c>
      <c r="AB51" s="16">
        <f t="shared" si="3"/>
        <v>5529.371529</v>
      </c>
      <c r="AC51" s="26">
        <f t="shared" si="15"/>
        <v>30729.37315</v>
      </c>
      <c r="AD51" s="15">
        <f t="shared" si="16"/>
        <v>1363401.679</v>
      </c>
      <c r="AE51" s="18">
        <v>0.05</v>
      </c>
      <c r="AF51" s="28">
        <f t="shared" si="4"/>
        <v>0.8218129568</v>
      </c>
      <c r="AG51" s="29">
        <f t="shared" si="5"/>
        <v>25253.79701</v>
      </c>
      <c r="AH51" s="30">
        <f t="shared" si="17"/>
        <v>1231048.95</v>
      </c>
      <c r="AI51" s="31">
        <f t="shared" si="6"/>
        <v>1120461.165</v>
      </c>
    </row>
    <row r="52" ht="15.75" customHeight="1">
      <c r="A52" s="44"/>
      <c r="B52" s="45">
        <v>48.0</v>
      </c>
      <c r="C52" s="34">
        <v>0.0</v>
      </c>
      <c r="D52" s="16">
        <v>16000.0</v>
      </c>
      <c r="E52" s="35">
        <v>2000.0</v>
      </c>
      <c r="F52" s="16">
        <v>61000.0</v>
      </c>
      <c r="G52" s="17">
        <v>0.0</v>
      </c>
      <c r="H52" s="36">
        <v>0.0</v>
      </c>
      <c r="I52" s="37">
        <f t="shared" si="7"/>
        <v>0</v>
      </c>
      <c r="J52" s="18">
        <v>0.0685</v>
      </c>
      <c r="K52" s="18">
        <v>0.015</v>
      </c>
      <c r="L52" s="19">
        <f t="shared" si="1"/>
        <v>0.0835</v>
      </c>
      <c r="M52" s="20">
        <f t="shared" ref="M52:M88" si="18">IF(48-B52&lt;=0,0,I52/(48-B52))</f>
        <v>0</v>
      </c>
      <c r="N52" s="20">
        <f t="shared" si="9"/>
        <v>0</v>
      </c>
      <c r="O52" s="38">
        <f t="shared" si="10"/>
        <v>0</v>
      </c>
      <c r="P52" s="21">
        <v>18209.0</v>
      </c>
      <c r="Q52" s="22">
        <v>0.15</v>
      </c>
      <c r="R52" s="39">
        <v>2.0</v>
      </c>
      <c r="S52" s="29">
        <f t="shared" si="11"/>
        <v>1304.08506</v>
      </c>
      <c r="T52" s="40">
        <f t="shared" si="12"/>
        <v>50859.31735</v>
      </c>
      <c r="U52" s="25">
        <v>480000.0</v>
      </c>
      <c r="V52" s="18">
        <v>0.17</v>
      </c>
      <c r="W52" s="23">
        <v>1.75</v>
      </c>
      <c r="X52" s="35">
        <f t="shared" si="13"/>
        <v>6800</v>
      </c>
      <c r="Y52" s="41">
        <f t="shared" si="14"/>
        <v>99452.0696</v>
      </c>
      <c r="Z52" s="42">
        <f t="shared" si="2"/>
        <v>36895.91494</v>
      </c>
      <c r="AA52" s="43">
        <v>0.15</v>
      </c>
      <c r="AB52" s="16">
        <f t="shared" si="3"/>
        <v>5534.387241</v>
      </c>
      <c r="AC52" s="26">
        <f t="shared" si="15"/>
        <v>39465.61276</v>
      </c>
      <c r="AD52" s="15">
        <f t="shared" si="16"/>
        <v>1402867.292</v>
      </c>
      <c r="AE52" s="18">
        <v>0.05</v>
      </c>
      <c r="AF52" s="28">
        <f t="shared" si="4"/>
        <v>0.8183887361</v>
      </c>
      <c r="AG52" s="29">
        <f t="shared" si="5"/>
        <v>32298.21295</v>
      </c>
      <c r="AH52" s="30">
        <f t="shared" si="17"/>
        <v>1263347.162</v>
      </c>
      <c r="AI52" s="31">
        <f t="shared" si="6"/>
        <v>1148090.79</v>
      </c>
    </row>
    <row r="53" ht="15.75" customHeight="1">
      <c r="A53" s="32">
        <v>5.0</v>
      </c>
      <c r="B53" s="45">
        <v>49.0</v>
      </c>
      <c r="C53" s="34">
        <v>0.0</v>
      </c>
      <c r="D53" s="16">
        <v>16000.0</v>
      </c>
      <c r="E53" s="35">
        <v>2000.0</v>
      </c>
      <c r="F53" s="16">
        <v>61000.0</v>
      </c>
      <c r="G53" s="17">
        <v>0.0</v>
      </c>
      <c r="H53" s="36">
        <v>0.0</v>
      </c>
      <c r="I53" s="37">
        <f t="shared" si="7"/>
        <v>0</v>
      </c>
      <c r="J53" s="18">
        <v>0.0685</v>
      </c>
      <c r="K53" s="18">
        <v>0.015</v>
      </c>
      <c r="L53" s="19">
        <f t="shared" si="1"/>
        <v>0.0835</v>
      </c>
      <c r="M53" s="20">
        <f t="shared" si="18"/>
        <v>0</v>
      </c>
      <c r="N53" s="20">
        <f t="shared" si="9"/>
        <v>0</v>
      </c>
      <c r="O53" s="38">
        <f t="shared" si="10"/>
        <v>0</v>
      </c>
      <c r="P53" s="21">
        <v>182010.0</v>
      </c>
      <c r="Q53" s="22">
        <v>0.15</v>
      </c>
      <c r="R53" s="39">
        <v>2.0</v>
      </c>
      <c r="S53" s="29">
        <f t="shared" si="11"/>
        <v>1271.482934</v>
      </c>
      <c r="T53" s="40">
        <f t="shared" si="12"/>
        <v>49587.83442</v>
      </c>
      <c r="U53" s="25">
        <v>480000.0</v>
      </c>
      <c r="V53" s="18">
        <v>0.17</v>
      </c>
      <c r="W53" s="23">
        <v>1.75</v>
      </c>
      <c r="X53" s="35">
        <f t="shared" si="13"/>
        <v>6800</v>
      </c>
      <c r="Y53" s="41">
        <f t="shared" si="14"/>
        <v>92652.0696</v>
      </c>
      <c r="Z53" s="42">
        <f t="shared" si="2"/>
        <v>36928.51707</v>
      </c>
      <c r="AA53" s="43">
        <v>0.15</v>
      </c>
      <c r="AB53" s="16">
        <f t="shared" si="3"/>
        <v>5539.27756</v>
      </c>
      <c r="AC53" s="26">
        <f t="shared" si="15"/>
        <v>39460.72244</v>
      </c>
      <c r="AD53" s="15">
        <f t="shared" si="16"/>
        <v>1442328.014</v>
      </c>
      <c r="AE53" s="18">
        <v>0.05</v>
      </c>
      <c r="AF53" s="28">
        <f t="shared" si="4"/>
        <v>0.8149787831</v>
      </c>
      <c r="AG53" s="29">
        <f t="shared" si="5"/>
        <v>32159.65155</v>
      </c>
      <c r="AH53" s="30">
        <f t="shared" si="17"/>
        <v>1295506.814</v>
      </c>
      <c r="AI53" s="31">
        <f t="shared" si="6"/>
        <v>1175466.73</v>
      </c>
    </row>
    <row r="54" ht="15.75" customHeight="1">
      <c r="A54" s="44"/>
      <c r="B54" s="45">
        <v>50.0</v>
      </c>
      <c r="C54" s="34">
        <v>0.0</v>
      </c>
      <c r="D54" s="16">
        <v>16000.0</v>
      </c>
      <c r="E54" s="35">
        <v>2000.0</v>
      </c>
      <c r="F54" s="16">
        <v>61000.0</v>
      </c>
      <c r="G54" s="17">
        <v>0.0</v>
      </c>
      <c r="H54" s="36">
        <v>0.0</v>
      </c>
      <c r="I54" s="37">
        <f t="shared" si="7"/>
        <v>0</v>
      </c>
      <c r="J54" s="18">
        <v>0.0685</v>
      </c>
      <c r="K54" s="18">
        <v>0.015</v>
      </c>
      <c r="L54" s="19">
        <f t="shared" si="1"/>
        <v>0.0835</v>
      </c>
      <c r="M54" s="20">
        <f t="shared" si="18"/>
        <v>0</v>
      </c>
      <c r="N54" s="20">
        <f t="shared" si="9"/>
        <v>0</v>
      </c>
      <c r="O54" s="38">
        <f t="shared" si="10"/>
        <v>0</v>
      </c>
      <c r="P54" s="21">
        <v>182011.0</v>
      </c>
      <c r="Q54" s="22">
        <v>0.15</v>
      </c>
      <c r="R54" s="39">
        <v>2.0</v>
      </c>
      <c r="S54" s="29">
        <f t="shared" si="11"/>
        <v>2275.125</v>
      </c>
      <c r="T54" s="40">
        <f t="shared" si="12"/>
        <v>47312.70942</v>
      </c>
      <c r="U54" s="25">
        <v>480000.0</v>
      </c>
      <c r="V54" s="18">
        <v>0.17</v>
      </c>
      <c r="W54" s="23">
        <v>1.75</v>
      </c>
      <c r="X54" s="35">
        <f t="shared" si="13"/>
        <v>6800</v>
      </c>
      <c r="Y54" s="41">
        <f t="shared" si="14"/>
        <v>85852.0696</v>
      </c>
      <c r="Z54" s="42">
        <f t="shared" si="2"/>
        <v>35924.875</v>
      </c>
      <c r="AA54" s="43">
        <v>0.15</v>
      </c>
      <c r="AB54" s="16">
        <f t="shared" si="3"/>
        <v>5388.73125</v>
      </c>
      <c r="AC54" s="26">
        <f t="shared" si="15"/>
        <v>39611.26875</v>
      </c>
      <c r="AD54" s="15">
        <f t="shared" si="16"/>
        <v>1481939.283</v>
      </c>
      <c r="AE54" s="18">
        <v>0.05</v>
      </c>
      <c r="AF54" s="28">
        <f t="shared" si="4"/>
        <v>0.8115830381</v>
      </c>
      <c r="AG54" s="29">
        <f t="shared" si="5"/>
        <v>32147.83384</v>
      </c>
      <c r="AH54" s="30">
        <f t="shared" si="17"/>
        <v>1327654.648</v>
      </c>
      <c r="AI54" s="31">
        <f t="shared" si="6"/>
        <v>1202716.786</v>
      </c>
    </row>
    <row r="55" ht="15.75" customHeight="1">
      <c r="A55" s="44"/>
      <c r="B55" s="45">
        <v>51.0</v>
      </c>
      <c r="C55" s="34">
        <v>0.0</v>
      </c>
      <c r="D55" s="16">
        <v>16000.0</v>
      </c>
      <c r="E55" s="35">
        <v>2000.0</v>
      </c>
      <c r="F55" s="16">
        <v>61000.0</v>
      </c>
      <c r="G55" s="17">
        <v>0.0</v>
      </c>
      <c r="H55" s="36">
        <v>0.0</v>
      </c>
      <c r="I55" s="37">
        <f t="shared" si="7"/>
        <v>0</v>
      </c>
      <c r="J55" s="18">
        <v>0.0685</v>
      </c>
      <c r="K55" s="18">
        <v>0.015</v>
      </c>
      <c r="L55" s="19">
        <f t="shared" si="1"/>
        <v>0.0835</v>
      </c>
      <c r="M55" s="20">
        <f t="shared" si="18"/>
        <v>0</v>
      </c>
      <c r="N55" s="20">
        <f t="shared" si="9"/>
        <v>0</v>
      </c>
      <c r="O55" s="38">
        <f t="shared" si="10"/>
        <v>0</v>
      </c>
      <c r="P55" s="21">
        <v>182012.0</v>
      </c>
      <c r="Q55" s="22">
        <v>0.15</v>
      </c>
      <c r="R55" s="39">
        <v>2.0</v>
      </c>
      <c r="S55" s="29">
        <f t="shared" si="11"/>
        <v>2275.1375</v>
      </c>
      <c r="T55" s="40">
        <f t="shared" si="12"/>
        <v>45037.57192</v>
      </c>
      <c r="U55" s="25">
        <v>480000.0</v>
      </c>
      <c r="V55" s="18">
        <v>0.17</v>
      </c>
      <c r="W55" s="23">
        <v>1.75</v>
      </c>
      <c r="X55" s="35">
        <f t="shared" si="13"/>
        <v>6800</v>
      </c>
      <c r="Y55" s="41">
        <f t="shared" si="14"/>
        <v>79052.0696</v>
      </c>
      <c r="Z55" s="42">
        <f t="shared" si="2"/>
        <v>35924.8625</v>
      </c>
      <c r="AA55" s="43">
        <v>0.15</v>
      </c>
      <c r="AB55" s="16">
        <f t="shared" si="3"/>
        <v>5388.729375</v>
      </c>
      <c r="AC55" s="26">
        <f t="shared" si="15"/>
        <v>39611.27063</v>
      </c>
      <c r="AD55" s="15">
        <f t="shared" si="16"/>
        <v>1521550.554</v>
      </c>
      <c r="AE55" s="18">
        <v>0.05</v>
      </c>
      <c r="AF55" s="28">
        <f t="shared" si="4"/>
        <v>0.8082014422</v>
      </c>
      <c r="AG55" s="29">
        <f t="shared" si="5"/>
        <v>32013.88604</v>
      </c>
      <c r="AH55" s="30">
        <f t="shared" si="17"/>
        <v>1359668.534</v>
      </c>
      <c r="AI55" s="31">
        <f t="shared" si="6"/>
        <v>1229719.352</v>
      </c>
    </row>
    <row r="56" ht="15.75" customHeight="1">
      <c r="A56" s="44"/>
      <c r="B56" s="45">
        <v>52.0</v>
      </c>
      <c r="C56" s="34">
        <v>0.0</v>
      </c>
      <c r="D56" s="16">
        <v>16000.0</v>
      </c>
      <c r="E56" s="35">
        <v>2000.0</v>
      </c>
      <c r="F56" s="16">
        <v>61000.0</v>
      </c>
      <c r="G56" s="17">
        <v>0.0</v>
      </c>
      <c r="H56" s="36">
        <v>0.0</v>
      </c>
      <c r="I56" s="37">
        <f t="shared" si="7"/>
        <v>0</v>
      </c>
      <c r="J56" s="18">
        <v>0.0685</v>
      </c>
      <c r="K56" s="18">
        <v>0.015</v>
      </c>
      <c r="L56" s="19">
        <f t="shared" si="1"/>
        <v>0.0835</v>
      </c>
      <c r="M56" s="20">
        <f t="shared" si="18"/>
        <v>0</v>
      </c>
      <c r="N56" s="20">
        <f t="shared" si="9"/>
        <v>0</v>
      </c>
      <c r="O56" s="38">
        <f t="shared" si="10"/>
        <v>0</v>
      </c>
      <c r="P56" s="21">
        <v>182013.0</v>
      </c>
      <c r="Q56" s="22">
        <v>0.15</v>
      </c>
      <c r="R56" s="39">
        <v>2.0</v>
      </c>
      <c r="S56" s="29">
        <f t="shared" si="11"/>
        <v>2275.15</v>
      </c>
      <c r="T56" s="40">
        <f t="shared" si="12"/>
        <v>42762.42192</v>
      </c>
      <c r="U56" s="25">
        <v>480000.0</v>
      </c>
      <c r="V56" s="18">
        <v>0.17</v>
      </c>
      <c r="W56" s="23">
        <v>1.75</v>
      </c>
      <c r="X56" s="35">
        <f t="shared" si="13"/>
        <v>6800</v>
      </c>
      <c r="Y56" s="41">
        <f t="shared" si="14"/>
        <v>72252.0696</v>
      </c>
      <c r="Z56" s="42">
        <f t="shared" si="2"/>
        <v>35924.85</v>
      </c>
      <c r="AA56" s="43">
        <v>0.15</v>
      </c>
      <c r="AB56" s="16">
        <f t="shared" si="3"/>
        <v>5388.7275</v>
      </c>
      <c r="AC56" s="26">
        <f t="shared" si="15"/>
        <v>39611.2725</v>
      </c>
      <c r="AD56" s="15">
        <f t="shared" si="16"/>
        <v>1561161.826</v>
      </c>
      <c r="AE56" s="18">
        <v>0.05</v>
      </c>
      <c r="AF56" s="28">
        <f t="shared" si="4"/>
        <v>0.8048339361</v>
      </c>
      <c r="AG56" s="29">
        <f t="shared" si="5"/>
        <v>31880.49636</v>
      </c>
      <c r="AH56" s="30">
        <f t="shared" si="17"/>
        <v>1391549.03</v>
      </c>
      <c r="AI56" s="31">
        <f t="shared" si="6"/>
        <v>1256476.018</v>
      </c>
    </row>
    <row r="57" ht="15.75" customHeight="1">
      <c r="A57" s="44"/>
      <c r="B57" s="45">
        <v>53.0</v>
      </c>
      <c r="C57" s="34">
        <v>0.0</v>
      </c>
      <c r="D57" s="16">
        <v>16000.0</v>
      </c>
      <c r="E57" s="35">
        <v>2000.0</v>
      </c>
      <c r="F57" s="16">
        <v>61000.0</v>
      </c>
      <c r="G57" s="17">
        <v>0.0</v>
      </c>
      <c r="H57" s="36">
        <v>0.0</v>
      </c>
      <c r="I57" s="37">
        <f t="shared" si="7"/>
        <v>0</v>
      </c>
      <c r="J57" s="18">
        <v>0.0685</v>
      </c>
      <c r="K57" s="18">
        <v>0.015</v>
      </c>
      <c r="L57" s="19">
        <f t="shared" si="1"/>
        <v>0.0835</v>
      </c>
      <c r="M57" s="20">
        <f t="shared" si="18"/>
        <v>0</v>
      </c>
      <c r="N57" s="20">
        <f t="shared" si="9"/>
        <v>0</v>
      </c>
      <c r="O57" s="38">
        <f t="shared" si="10"/>
        <v>0</v>
      </c>
      <c r="P57" s="21">
        <v>182014.0</v>
      </c>
      <c r="Q57" s="22">
        <v>0.15</v>
      </c>
      <c r="R57" s="39">
        <v>2.0</v>
      </c>
      <c r="S57" s="29">
        <f t="shared" si="11"/>
        <v>2275.1625</v>
      </c>
      <c r="T57" s="40">
        <f t="shared" si="12"/>
        <v>40487.25942</v>
      </c>
      <c r="U57" s="25">
        <v>480000.0</v>
      </c>
      <c r="V57" s="18">
        <v>0.17</v>
      </c>
      <c r="W57" s="23">
        <v>1.75</v>
      </c>
      <c r="X57" s="35">
        <f t="shared" si="13"/>
        <v>6800</v>
      </c>
      <c r="Y57" s="41">
        <f t="shared" si="14"/>
        <v>65452.0696</v>
      </c>
      <c r="Z57" s="42">
        <f t="shared" si="2"/>
        <v>35924.8375</v>
      </c>
      <c r="AA57" s="43">
        <v>0.15</v>
      </c>
      <c r="AB57" s="16">
        <f t="shared" si="3"/>
        <v>5388.725625</v>
      </c>
      <c r="AC57" s="26">
        <f t="shared" si="15"/>
        <v>39611.27438</v>
      </c>
      <c r="AD57" s="15">
        <f t="shared" si="16"/>
        <v>1600773.101</v>
      </c>
      <c r="AE57" s="18">
        <v>0.05</v>
      </c>
      <c r="AF57" s="28">
        <f t="shared" si="4"/>
        <v>0.8014804614</v>
      </c>
      <c r="AG57" s="29">
        <f t="shared" si="5"/>
        <v>31747.66246</v>
      </c>
      <c r="AH57" s="30">
        <f t="shared" si="17"/>
        <v>1423296.693</v>
      </c>
      <c r="AI57" s="31">
        <f t="shared" si="6"/>
        <v>1282988.363</v>
      </c>
    </row>
    <row r="58" ht="15.75" customHeight="1">
      <c r="A58" s="44"/>
      <c r="B58" s="45">
        <v>54.0</v>
      </c>
      <c r="C58" s="34">
        <v>0.0</v>
      </c>
      <c r="D58" s="16">
        <v>16000.0</v>
      </c>
      <c r="E58" s="35">
        <v>2000.0</v>
      </c>
      <c r="F58" s="16">
        <v>61000.0</v>
      </c>
      <c r="G58" s="17">
        <v>0.0</v>
      </c>
      <c r="H58" s="36">
        <v>0.0</v>
      </c>
      <c r="I58" s="37">
        <f t="shared" si="7"/>
        <v>0</v>
      </c>
      <c r="J58" s="18">
        <v>0.0685</v>
      </c>
      <c r="K58" s="18">
        <v>0.015</v>
      </c>
      <c r="L58" s="19">
        <f t="shared" si="1"/>
        <v>0.0835</v>
      </c>
      <c r="M58" s="20">
        <f t="shared" si="18"/>
        <v>0</v>
      </c>
      <c r="N58" s="20">
        <f t="shared" si="9"/>
        <v>0</v>
      </c>
      <c r="O58" s="38">
        <f t="shared" si="10"/>
        <v>0</v>
      </c>
      <c r="P58" s="21">
        <v>182015.0</v>
      </c>
      <c r="Q58" s="22">
        <v>0.15</v>
      </c>
      <c r="R58" s="39">
        <v>2.0</v>
      </c>
      <c r="S58" s="29">
        <f t="shared" si="11"/>
        <v>2275.175</v>
      </c>
      <c r="T58" s="40">
        <f t="shared" si="12"/>
        <v>38212.08442</v>
      </c>
      <c r="U58" s="25">
        <v>480000.0</v>
      </c>
      <c r="V58" s="18">
        <v>0.17</v>
      </c>
      <c r="W58" s="23">
        <v>1.75</v>
      </c>
      <c r="X58" s="35">
        <f t="shared" si="13"/>
        <v>6800</v>
      </c>
      <c r="Y58" s="41">
        <f t="shared" si="14"/>
        <v>58652.0696</v>
      </c>
      <c r="Z58" s="42">
        <f t="shared" si="2"/>
        <v>35924.825</v>
      </c>
      <c r="AA58" s="43">
        <v>0.15</v>
      </c>
      <c r="AB58" s="16">
        <f t="shared" si="3"/>
        <v>5388.72375</v>
      </c>
      <c r="AC58" s="26">
        <f t="shared" si="15"/>
        <v>39611.27625</v>
      </c>
      <c r="AD58" s="15">
        <f t="shared" si="16"/>
        <v>1640384.377</v>
      </c>
      <c r="AE58" s="18">
        <v>0.05</v>
      </c>
      <c r="AF58" s="28">
        <f t="shared" si="4"/>
        <v>0.7981409595</v>
      </c>
      <c r="AG58" s="29">
        <f t="shared" si="5"/>
        <v>31615.38203</v>
      </c>
      <c r="AH58" s="30">
        <f t="shared" si="17"/>
        <v>1454912.075</v>
      </c>
      <c r="AI58" s="31">
        <f t="shared" si="6"/>
        <v>1309257.961</v>
      </c>
    </row>
    <row r="59" ht="15.75" customHeight="1">
      <c r="A59" s="44"/>
      <c r="B59" s="45">
        <v>55.0</v>
      </c>
      <c r="C59" s="34">
        <v>0.0</v>
      </c>
      <c r="D59" s="16">
        <v>16000.0</v>
      </c>
      <c r="E59" s="35">
        <v>2000.0</v>
      </c>
      <c r="F59" s="16">
        <v>61000.0</v>
      </c>
      <c r="G59" s="17">
        <v>0.0</v>
      </c>
      <c r="H59" s="36">
        <v>0.0</v>
      </c>
      <c r="I59" s="37">
        <f t="shared" si="7"/>
        <v>0</v>
      </c>
      <c r="J59" s="18">
        <v>0.0685</v>
      </c>
      <c r="K59" s="18">
        <v>0.015</v>
      </c>
      <c r="L59" s="19">
        <f t="shared" si="1"/>
        <v>0.0835</v>
      </c>
      <c r="M59" s="20">
        <f t="shared" si="18"/>
        <v>0</v>
      </c>
      <c r="N59" s="20">
        <f t="shared" si="9"/>
        <v>0</v>
      </c>
      <c r="O59" s="38">
        <f t="shared" si="10"/>
        <v>0</v>
      </c>
      <c r="P59" s="21">
        <v>182016.0</v>
      </c>
      <c r="Q59" s="22">
        <v>0.15</v>
      </c>
      <c r="R59" s="39">
        <v>2.0</v>
      </c>
      <c r="S59" s="29">
        <f t="shared" si="11"/>
        <v>2275.1875</v>
      </c>
      <c r="T59" s="40">
        <f t="shared" si="12"/>
        <v>35936.89692</v>
      </c>
      <c r="U59" s="25">
        <v>480000.0</v>
      </c>
      <c r="V59" s="18">
        <v>0.17</v>
      </c>
      <c r="W59" s="23">
        <v>1.75</v>
      </c>
      <c r="X59" s="35">
        <f t="shared" si="13"/>
        <v>6800</v>
      </c>
      <c r="Y59" s="41">
        <f t="shared" si="14"/>
        <v>51852.0696</v>
      </c>
      <c r="Z59" s="42">
        <f t="shared" si="2"/>
        <v>35924.8125</v>
      </c>
      <c r="AA59" s="43">
        <v>0.15</v>
      </c>
      <c r="AB59" s="16">
        <f t="shared" si="3"/>
        <v>5388.721875</v>
      </c>
      <c r="AC59" s="26">
        <f t="shared" si="15"/>
        <v>39611.27813</v>
      </c>
      <c r="AD59" s="15">
        <f t="shared" si="16"/>
        <v>1679995.655</v>
      </c>
      <c r="AE59" s="18">
        <v>0.05</v>
      </c>
      <c r="AF59" s="28">
        <f t="shared" si="4"/>
        <v>0.7948153722</v>
      </c>
      <c r="AG59" s="29">
        <f t="shared" si="5"/>
        <v>31483.65276</v>
      </c>
      <c r="AH59" s="30">
        <f t="shared" si="17"/>
        <v>1486395.728</v>
      </c>
      <c r="AI59" s="31">
        <f t="shared" si="6"/>
        <v>1335286.372</v>
      </c>
    </row>
    <row r="60" ht="15.75" customHeight="1">
      <c r="A60" s="44"/>
      <c r="B60" s="45">
        <v>56.0</v>
      </c>
      <c r="C60" s="34">
        <v>0.0</v>
      </c>
      <c r="D60" s="16">
        <v>16000.0</v>
      </c>
      <c r="E60" s="35">
        <v>2000.0</v>
      </c>
      <c r="F60" s="16">
        <v>61000.0</v>
      </c>
      <c r="G60" s="17">
        <v>0.0</v>
      </c>
      <c r="H60" s="36">
        <v>0.0</v>
      </c>
      <c r="I60" s="37">
        <f t="shared" si="7"/>
        <v>0</v>
      </c>
      <c r="J60" s="18">
        <v>0.0685</v>
      </c>
      <c r="K60" s="18">
        <v>0.015</v>
      </c>
      <c r="L60" s="19">
        <f t="shared" si="1"/>
        <v>0.0835</v>
      </c>
      <c r="M60" s="20">
        <f t="shared" si="18"/>
        <v>0</v>
      </c>
      <c r="N60" s="20">
        <f t="shared" si="9"/>
        <v>0</v>
      </c>
      <c r="O60" s="38">
        <f t="shared" si="10"/>
        <v>0</v>
      </c>
      <c r="P60" s="21">
        <v>182017.0</v>
      </c>
      <c r="Q60" s="22">
        <v>0.15</v>
      </c>
      <c r="R60" s="39">
        <v>2.0</v>
      </c>
      <c r="S60" s="29">
        <f t="shared" si="11"/>
        <v>2275.2</v>
      </c>
      <c r="T60" s="40">
        <f t="shared" si="12"/>
        <v>33661.69692</v>
      </c>
      <c r="U60" s="25">
        <v>480000.0</v>
      </c>
      <c r="V60" s="18">
        <v>0.17</v>
      </c>
      <c r="W60" s="23">
        <v>1.75</v>
      </c>
      <c r="X60" s="35">
        <f t="shared" si="13"/>
        <v>6800</v>
      </c>
      <c r="Y60" s="41">
        <f t="shared" si="14"/>
        <v>45052.0696</v>
      </c>
      <c r="Z60" s="42">
        <f t="shared" si="2"/>
        <v>35924.8</v>
      </c>
      <c r="AA60" s="43">
        <v>0.15</v>
      </c>
      <c r="AB60" s="16">
        <f t="shared" si="3"/>
        <v>5388.72</v>
      </c>
      <c r="AC60" s="26">
        <f t="shared" si="15"/>
        <v>39611.28</v>
      </c>
      <c r="AD60" s="15">
        <f t="shared" si="16"/>
        <v>1719606.935</v>
      </c>
      <c r="AE60" s="18">
        <v>0.05</v>
      </c>
      <c r="AF60" s="28">
        <f t="shared" si="4"/>
        <v>0.7915036414</v>
      </c>
      <c r="AG60" s="29">
        <f t="shared" si="5"/>
        <v>31352.47236</v>
      </c>
      <c r="AH60" s="30">
        <f t="shared" si="17"/>
        <v>1517748.2</v>
      </c>
      <c r="AI60" s="31">
        <f t="shared" si="6"/>
        <v>1361075.151</v>
      </c>
    </row>
    <row r="61" ht="15.75" customHeight="1">
      <c r="A61" s="44"/>
      <c r="B61" s="45">
        <v>57.0</v>
      </c>
      <c r="C61" s="34">
        <v>0.0</v>
      </c>
      <c r="D61" s="16">
        <v>16000.0</v>
      </c>
      <c r="E61" s="35">
        <v>2000.0</v>
      </c>
      <c r="F61" s="16">
        <v>61000.0</v>
      </c>
      <c r="G61" s="17">
        <v>0.0</v>
      </c>
      <c r="H61" s="36">
        <v>0.0</v>
      </c>
      <c r="I61" s="37">
        <f t="shared" si="7"/>
        <v>0</v>
      </c>
      <c r="J61" s="18">
        <v>0.0685</v>
      </c>
      <c r="K61" s="18">
        <v>0.015</v>
      </c>
      <c r="L61" s="19">
        <f t="shared" si="1"/>
        <v>0.0835</v>
      </c>
      <c r="M61" s="20">
        <f t="shared" si="18"/>
        <v>0</v>
      </c>
      <c r="N61" s="20">
        <f t="shared" si="9"/>
        <v>0</v>
      </c>
      <c r="O61" s="38">
        <f t="shared" si="10"/>
        <v>0</v>
      </c>
      <c r="P61" s="21">
        <v>182018.0</v>
      </c>
      <c r="Q61" s="22">
        <v>0.15</v>
      </c>
      <c r="R61" s="39">
        <v>2.0</v>
      </c>
      <c r="S61" s="29">
        <f t="shared" si="11"/>
        <v>2275.2125</v>
      </c>
      <c r="T61" s="40">
        <f t="shared" si="12"/>
        <v>31386.48442</v>
      </c>
      <c r="U61" s="25">
        <v>480000.0</v>
      </c>
      <c r="V61" s="18">
        <v>0.17</v>
      </c>
      <c r="W61" s="23">
        <v>1.75</v>
      </c>
      <c r="X61" s="35">
        <f t="shared" si="13"/>
        <v>6800</v>
      </c>
      <c r="Y61" s="41">
        <f t="shared" si="14"/>
        <v>38252.0696</v>
      </c>
      <c r="Z61" s="42">
        <f t="shared" si="2"/>
        <v>35924.7875</v>
      </c>
      <c r="AA61" s="43">
        <v>0.15</v>
      </c>
      <c r="AB61" s="16">
        <f t="shared" si="3"/>
        <v>5388.718125</v>
      </c>
      <c r="AC61" s="26">
        <f t="shared" si="15"/>
        <v>39611.28188</v>
      </c>
      <c r="AD61" s="15">
        <f t="shared" si="16"/>
        <v>1759218.217</v>
      </c>
      <c r="AE61" s="18">
        <v>0.05</v>
      </c>
      <c r="AF61" s="28">
        <f t="shared" si="4"/>
        <v>0.7882057096</v>
      </c>
      <c r="AG61" s="29">
        <f t="shared" si="5"/>
        <v>31221.83854</v>
      </c>
      <c r="AH61" s="30">
        <f t="shared" si="17"/>
        <v>1548970.038</v>
      </c>
      <c r="AI61" s="31">
        <f t="shared" si="6"/>
        <v>1386625.843</v>
      </c>
    </row>
    <row r="62" ht="15.75" customHeight="1">
      <c r="A62" s="44"/>
      <c r="B62" s="45">
        <v>58.0</v>
      </c>
      <c r="C62" s="34">
        <v>0.0</v>
      </c>
      <c r="D62" s="16">
        <v>16000.0</v>
      </c>
      <c r="E62" s="35">
        <v>2000.0</v>
      </c>
      <c r="F62" s="16">
        <v>61000.0</v>
      </c>
      <c r="G62" s="17">
        <v>0.0</v>
      </c>
      <c r="H62" s="36">
        <v>0.0</v>
      </c>
      <c r="I62" s="37">
        <f t="shared" si="7"/>
        <v>0</v>
      </c>
      <c r="J62" s="18">
        <v>0.0685</v>
      </c>
      <c r="K62" s="18">
        <v>0.015</v>
      </c>
      <c r="L62" s="19">
        <f t="shared" si="1"/>
        <v>0.0835</v>
      </c>
      <c r="M62" s="20">
        <f t="shared" si="18"/>
        <v>0</v>
      </c>
      <c r="N62" s="20">
        <f t="shared" si="9"/>
        <v>0</v>
      </c>
      <c r="O62" s="38">
        <f t="shared" si="10"/>
        <v>0</v>
      </c>
      <c r="P62" s="21">
        <v>182019.0</v>
      </c>
      <c r="Q62" s="22">
        <v>0.15</v>
      </c>
      <c r="R62" s="39">
        <v>2.0</v>
      </c>
      <c r="S62" s="29">
        <f t="shared" si="11"/>
        <v>2275.225</v>
      </c>
      <c r="T62" s="40">
        <f t="shared" si="12"/>
        <v>29111.25942</v>
      </c>
      <c r="U62" s="25">
        <v>480000.0</v>
      </c>
      <c r="V62" s="18">
        <v>0.17</v>
      </c>
      <c r="W62" s="23">
        <v>1.75</v>
      </c>
      <c r="X62" s="35">
        <f t="shared" si="13"/>
        <v>6800</v>
      </c>
      <c r="Y62" s="41">
        <f t="shared" si="14"/>
        <v>31452.0696</v>
      </c>
      <c r="Z62" s="42">
        <f t="shared" si="2"/>
        <v>35924.775</v>
      </c>
      <c r="AA62" s="43">
        <v>0.15</v>
      </c>
      <c r="AB62" s="16">
        <f t="shared" si="3"/>
        <v>5388.71625</v>
      </c>
      <c r="AC62" s="26">
        <f t="shared" si="15"/>
        <v>39611.28375</v>
      </c>
      <c r="AD62" s="15">
        <f t="shared" si="16"/>
        <v>1798829.501</v>
      </c>
      <c r="AE62" s="18">
        <v>0.05</v>
      </c>
      <c r="AF62" s="28">
        <f t="shared" si="4"/>
        <v>0.7849215191</v>
      </c>
      <c r="AG62" s="29">
        <f t="shared" si="5"/>
        <v>31091.74902</v>
      </c>
      <c r="AH62" s="30">
        <f t="shared" si="17"/>
        <v>1580061.787</v>
      </c>
      <c r="AI62" s="31">
        <f t="shared" si="6"/>
        <v>1411939.984</v>
      </c>
    </row>
    <row r="63" ht="15.75" customHeight="1">
      <c r="A63" s="44"/>
      <c r="B63" s="45">
        <v>59.0</v>
      </c>
      <c r="C63" s="34">
        <v>0.0</v>
      </c>
      <c r="D63" s="16">
        <v>16000.0</v>
      </c>
      <c r="E63" s="35">
        <v>2000.0</v>
      </c>
      <c r="F63" s="16">
        <v>61000.0</v>
      </c>
      <c r="G63" s="17">
        <v>0.0</v>
      </c>
      <c r="H63" s="36">
        <v>0.0</v>
      </c>
      <c r="I63" s="37">
        <f t="shared" si="7"/>
        <v>0</v>
      </c>
      <c r="J63" s="18">
        <v>0.0685</v>
      </c>
      <c r="K63" s="18">
        <v>0.015</v>
      </c>
      <c r="L63" s="19">
        <f t="shared" si="1"/>
        <v>0.0835</v>
      </c>
      <c r="M63" s="20">
        <f t="shared" si="18"/>
        <v>0</v>
      </c>
      <c r="N63" s="20">
        <f t="shared" si="9"/>
        <v>0</v>
      </c>
      <c r="O63" s="38">
        <f t="shared" si="10"/>
        <v>0</v>
      </c>
      <c r="P63" s="21">
        <v>182020.0</v>
      </c>
      <c r="Q63" s="22">
        <v>0.15</v>
      </c>
      <c r="R63" s="39">
        <v>2.0</v>
      </c>
      <c r="S63" s="29">
        <f t="shared" si="11"/>
        <v>2275.2375</v>
      </c>
      <c r="T63" s="40">
        <f t="shared" si="12"/>
        <v>26836.02192</v>
      </c>
      <c r="U63" s="25">
        <v>480000.0</v>
      </c>
      <c r="V63" s="18">
        <v>0.17</v>
      </c>
      <c r="W63" s="23">
        <v>1.75</v>
      </c>
      <c r="X63" s="35">
        <f t="shared" si="13"/>
        <v>6800</v>
      </c>
      <c r="Y63" s="41">
        <f t="shared" si="14"/>
        <v>24652.0696</v>
      </c>
      <c r="Z63" s="42">
        <f t="shared" si="2"/>
        <v>35924.7625</v>
      </c>
      <c r="AA63" s="43">
        <v>0.15</v>
      </c>
      <c r="AB63" s="16">
        <f t="shared" si="3"/>
        <v>5388.714375</v>
      </c>
      <c r="AC63" s="26">
        <f t="shared" si="15"/>
        <v>39611.28563</v>
      </c>
      <c r="AD63" s="15">
        <f t="shared" si="16"/>
        <v>1838440.786</v>
      </c>
      <c r="AE63" s="18">
        <v>0.05</v>
      </c>
      <c r="AF63" s="28">
        <f t="shared" si="4"/>
        <v>0.7816510128</v>
      </c>
      <c r="AG63" s="29">
        <f t="shared" si="5"/>
        <v>30962.20153</v>
      </c>
      <c r="AH63" s="30">
        <f t="shared" si="17"/>
        <v>1611023.989</v>
      </c>
      <c r="AI63" s="31">
        <f t="shared" si="6"/>
        <v>1437019.103</v>
      </c>
    </row>
    <row r="64" ht="15.75" customHeight="1">
      <c r="A64" s="44"/>
      <c r="B64" s="45">
        <v>60.0</v>
      </c>
      <c r="C64" s="34">
        <v>0.0</v>
      </c>
      <c r="D64" s="16">
        <v>16000.0</v>
      </c>
      <c r="E64" s="35">
        <v>2000.0</v>
      </c>
      <c r="F64" s="16">
        <v>61000.0</v>
      </c>
      <c r="G64" s="17">
        <v>0.0</v>
      </c>
      <c r="H64" s="36">
        <v>0.0</v>
      </c>
      <c r="I64" s="37">
        <f t="shared" si="7"/>
        <v>0</v>
      </c>
      <c r="J64" s="18">
        <v>0.0685</v>
      </c>
      <c r="K64" s="18">
        <v>0.015</v>
      </c>
      <c r="L64" s="19">
        <f t="shared" si="1"/>
        <v>0.0835</v>
      </c>
      <c r="M64" s="20">
        <f t="shared" si="18"/>
        <v>0</v>
      </c>
      <c r="N64" s="20">
        <f t="shared" si="9"/>
        <v>0</v>
      </c>
      <c r="O64" s="38">
        <f t="shared" si="10"/>
        <v>0</v>
      </c>
      <c r="P64" s="21">
        <v>182021.0</v>
      </c>
      <c r="Q64" s="22">
        <v>0.15</v>
      </c>
      <c r="R64" s="39">
        <v>2.0</v>
      </c>
      <c r="S64" s="29">
        <f t="shared" si="11"/>
        <v>2275.25</v>
      </c>
      <c r="T64" s="40">
        <f t="shared" si="12"/>
        <v>24560.77192</v>
      </c>
      <c r="U64" s="25">
        <v>480000.0</v>
      </c>
      <c r="V64" s="18">
        <v>0.17</v>
      </c>
      <c r="W64" s="23">
        <v>1.75</v>
      </c>
      <c r="X64" s="35">
        <f t="shared" si="13"/>
        <v>6800</v>
      </c>
      <c r="Y64" s="41">
        <f t="shared" si="14"/>
        <v>17852.0696</v>
      </c>
      <c r="Z64" s="42">
        <f t="shared" si="2"/>
        <v>35924.75</v>
      </c>
      <c r="AA64" s="43">
        <v>0.15</v>
      </c>
      <c r="AB64" s="16">
        <f t="shared" si="3"/>
        <v>5388.7125</v>
      </c>
      <c r="AC64" s="26">
        <f t="shared" si="15"/>
        <v>39611.2875</v>
      </c>
      <c r="AD64" s="15">
        <f t="shared" si="16"/>
        <v>1878052.074</v>
      </c>
      <c r="AE64" s="18">
        <v>0.05</v>
      </c>
      <c r="AF64" s="28">
        <f t="shared" si="4"/>
        <v>0.7783941336</v>
      </c>
      <c r="AG64" s="29">
        <f t="shared" si="5"/>
        <v>30833.19381</v>
      </c>
      <c r="AH64" s="30">
        <f t="shared" si="17"/>
        <v>1641857.183</v>
      </c>
      <c r="AI64" s="31">
        <f t="shared" si="6"/>
        <v>1461864.717</v>
      </c>
    </row>
    <row r="65" ht="15.75" customHeight="1">
      <c r="A65" s="32">
        <v>6.0</v>
      </c>
      <c r="B65" s="45">
        <v>61.0</v>
      </c>
      <c r="C65" s="34">
        <v>0.0</v>
      </c>
      <c r="D65" s="16">
        <v>16000.0</v>
      </c>
      <c r="E65" s="35">
        <v>2000.0</v>
      </c>
      <c r="F65" s="16">
        <v>61000.0</v>
      </c>
      <c r="G65" s="17">
        <v>0.0</v>
      </c>
      <c r="H65" s="36">
        <v>0.0</v>
      </c>
      <c r="I65" s="37">
        <f t="shared" si="7"/>
        <v>0</v>
      </c>
      <c r="J65" s="18">
        <v>0.0685</v>
      </c>
      <c r="K65" s="18">
        <v>0.015</v>
      </c>
      <c r="L65" s="19">
        <f t="shared" si="1"/>
        <v>0.0835</v>
      </c>
      <c r="M65" s="20">
        <f t="shared" si="18"/>
        <v>0</v>
      </c>
      <c r="N65" s="20">
        <f t="shared" si="9"/>
        <v>0</v>
      </c>
      <c r="O65" s="38">
        <f t="shared" si="10"/>
        <v>0</v>
      </c>
      <c r="P65" s="21">
        <v>182022.0</v>
      </c>
      <c r="Q65" s="22">
        <v>0.15</v>
      </c>
      <c r="R65" s="39">
        <v>2.0</v>
      </c>
      <c r="S65" s="29">
        <f t="shared" si="11"/>
        <v>2275.2625</v>
      </c>
      <c r="T65" s="40">
        <f t="shared" si="12"/>
        <v>22285.50942</v>
      </c>
      <c r="U65" s="25">
        <v>480000.0</v>
      </c>
      <c r="V65" s="18">
        <v>0.17</v>
      </c>
      <c r="W65" s="23">
        <v>1.75</v>
      </c>
      <c r="X65" s="35">
        <f t="shared" si="13"/>
        <v>6800</v>
      </c>
      <c r="Y65" s="41">
        <f t="shared" si="14"/>
        <v>11052.0696</v>
      </c>
      <c r="Z65" s="42">
        <f t="shared" si="2"/>
        <v>35924.7375</v>
      </c>
      <c r="AA65" s="43">
        <v>0.15</v>
      </c>
      <c r="AB65" s="16">
        <f t="shared" si="3"/>
        <v>5388.710625</v>
      </c>
      <c r="AC65" s="26">
        <f t="shared" si="15"/>
        <v>39611.28938</v>
      </c>
      <c r="AD65" s="15">
        <f t="shared" si="16"/>
        <v>1917663.363</v>
      </c>
      <c r="AE65" s="18">
        <v>0.05</v>
      </c>
      <c r="AF65" s="28">
        <f t="shared" si="4"/>
        <v>0.7751508247</v>
      </c>
      <c r="AG65" s="29">
        <f t="shared" si="5"/>
        <v>30704.72363</v>
      </c>
      <c r="AH65" s="30">
        <f t="shared" si="17"/>
        <v>1672561.906</v>
      </c>
      <c r="AI65" s="31">
        <f t="shared" si="6"/>
        <v>1486478.337</v>
      </c>
    </row>
    <row r="66" ht="15.75" customHeight="1">
      <c r="A66" s="44"/>
      <c r="B66" s="45">
        <v>62.0</v>
      </c>
      <c r="C66" s="34">
        <v>0.0</v>
      </c>
      <c r="D66" s="16">
        <v>16000.0</v>
      </c>
      <c r="E66" s="35">
        <v>2000.0</v>
      </c>
      <c r="F66" s="16">
        <v>61000.0</v>
      </c>
      <c r="G66" s="17">
        <v>0.0</v>
      </c>
      <c r="H66" s="36">
        <v>0.0</v>
      </c>
      <c r="I66" s="37">
        <f t="shared" si="7"/>
        <v>0</v>
      </c>
      <c r="J66" s="18">
        <v>0.0685</v>
      </c>
      <c r="K66" s="18">
        <v>0.015</v>
      </c>
      <c r="L66" s="19">
        <f t="shared" si="1"/>
        <v>0.0835</v>
      </c>
      <c r="M66" s="20">
        <f t="shared" si="18"/>
        <v>0</v>
      </c>
      <c r="N66" s="20">
        <f t="shared" si="9"/>
        <v>0</v>
      </c>
      <c r="O66" s="38">
        <f t="shared" si="10"/>
        <v>0</v>
      </c>
      <c r="P66" s="21">
        <v>182023.0</v>
      </c>
      <c r="Q66" s="22">
        <v>0.15</v>
      </c>
      <c r="R66" s="39">
        <v>2.0</v>
      </c>
      <c r="S66" s="29">
        <f t="shared" si="11"/>
        <v>2275.275</v>
      </c>
      <c r="T66" s="40">
        <f t="shared" si="12"/>
        <v>20010.23442</v>
      </c>
      <c r="U66" s="25">
        <v>480000.0</v>
      </c>
      <c r="V66" s="18">
        <v>0.17</v>
      </c>
      <c r="W66" s="23">
        <v>1.75</v>
      </c>
      <c r="X66" s="35">
        <f t="shared" si="13"/>
        <v>6800</v>
      </c>
      <c r="Y66" s="41">
        <f t="shared" si="14"/>
        <v>4252.069604</v>
      </c>
      <c r="Z66" s="42">
        <f t="shared" si="2"/>
        <v>35924.725</v>
      </c>
      <c r="AA66" s="43">
        <v>0.15</v>
      </c>
      <c r="AB66" s="16">
        <f t="shared" si="3"/>
        <v>5388.70875</v>
      </c>
      <c r="AC66" s="26">
        <f t="shared" si="15"/>
        <v>39611.29125</v>
      </c>
      <c r="AD66" s="15">
        <f t="shared" si="16"/>
        <v>1957274.654</v>
      </c>
      <c r="AE66" s="18">
        <v>0.05</v>
      </c>
      <c r="AF66" s="28">
        <f t="shared" si="4"/>
        <v>0.7719210296</v>
      </c>
      <c r="AG66" s="29">
        <f t="shared" si="5"/>
        <v>30576.78873</v>
      </c>
      <c r="AH66" s="30">
        <f t="shared" si="17"/>
        <v>1703138.695</v>
      </c>
      <c r="AI66" s="31">
        <f t="shared" si="6"/>
        <v>1510861.466</v>
      </c>
    </row>
    <row r="67" ht="15.75" customHeight="1">
      <c r="A67" s="44"/>
      <c r="B67" s="45">
        <v>63.0</v>
      </c>
      <c r="C67" s="34">
        <v>0.0</v>
      </c>
      <c r="D67" s="16">
        <v>16000.0</v>
      </c>
      <c r="E67" s="35">
        <v>2000.0</v>
      </c>
      <c r="F67" s="16">
        <v>61000.0</v>
      </c>
      <c r="G67" s="17">
        <v>0.0</v>
      </c>
      <c r="H67" s="36">
        <v>0.0</v>
      </c>
      <c r="I67" s="37">
        <f t="shared" si="7"/>
        <v>0</v>
      </c>
      <c r="J67" s="18">
        <v>0.0685</v>
      </c>
      <c r="K67" s="18">
        <v>0.015</v>
      </c>
      <c r="L67" s="19">
        <f t="shared" si="1"/>
        <v>0.0835</v>
      </c>
      <c r="M67" s="20">
        <f t="shared" si="18"/>
        <v>0</v>
      </c>
      <c r="N67" s="20">
        <f t="shared" si="9"/>
        <v>0</v>
      </c>
      <c r="O67" s="38">
        <f t="shared" si="10"/>
        <v>0</v>
      </c>
      <c r="P67" s="21">
        <v>182024.0</v>
      </c>
      <c r="Q67" s="22">
        <v>0.15</v>
      </c>
      <c r="R67" s="39">
        <v>2.0</v>
      </c>
      <c r="S67" s="29">
        <f t="shared" si="11"/>
        <v>2275.2875</v>
      </c>
      <c r="T67" s="40">
        <f t="shared" si="12"/>
        <v>17734.94692</v>
      </c>
      <c r="U67" s="25">
        <v>480000.0</v>
      </c>
      <c r="V67" s="18">
        <v>0.17</v>
      </c>
      <c r="W67" s="23">
        <v>1.75</v>
      </c>
      <c r="X67" s="35">
        <f t="shared" si="13"/>
        <v>4252.069604</v>
      </c>
      <c r="Y67" s="41">
        <f t="shared" si="14"/>
        <v>0</v>
      </c>
      <c r="Z67" s="42">
        <f t="shared" si="2"/>
        <v>38472.6429</v>
      </c>
      <c r="AA67" s="43">
        <v>0.15</v>
      </c>
      <c r="AB67" s="16">
        <f t="shared" si="3"/>
        <v>5770.896434</v>
      </c>
      <c r="AC67" s="26">
        <f t="shared" si="15"/>
        <v>39229.10357</v>
      </c>
      <c r="AD67" s="15">
        <f t="shared" si="16"/>
        <v>1996503.758</v>
      </c>
      <c r="AE67" s="18">
        <v>0.05</v>
      </c>
      <c r="AF67" s="28">
        <f t="shared" si="4"/>
        <v>0.768704692</v>
      </c>
      <c r="AG67" s="29">
        <f t="shared" si="5"/>
        <v>30155.59597</v>
      </c>
      <c r="AH67" s="30">
        <f t="shared" si="17"/>
        <v>1733294.291</v>
      </c>
      <c r="AI67" s="31">
        <f t="shared" si="6"/>
        <v>1534721.806</v>
      </c>
    </row>
    <row r="68" ht="15.75" customHeight="1">
      <c r="A68" s="44"/>
      <c r="B68" s="45">
        <v>64.0</v>
      </c>
      <c r="C68" s="34">
        <v>0.0</v>
      </c>
      <c r="D68" s="16">
        <v>16000.0</v>
      </c>
      <c r="E68" s="35">
        <v>2000.0</v>
      </c>
      <c r="F68" s="16">
        <v>61000.0</v>
      </c>
      <c r="G68" s="17">
        <v>0.0</v>
      </c>
      <c r="H68" s="36">
        <v>0.0</v>
      </c>
      <c r="I68" s="37">
        <f t="shared" si="7"/>
        <v>0</v>
      </c>
      <c r="J68" s="18">
        <v>0.0685</v>
      </c>
      <c r="K68" s="18">
        <v>0.015</v>
      </c>
      <c r="L68" s="19">
        <f t="shared" si="1"/>
        <v>0.0835</v>
      </c>
      <c r="M68" s="20">
        <f t="shared" si="18"/>
        <v>0</v>
      </c>
      <c r="N68" s="20">
        <f t="shared" si="9"/>
        <v>0</v>
      </c>
      <c r="O68" s="38">
        <f t="shared" si="10"/>
        <v>0</v>
      </c>
      <c r="P68" s="21">
        <v>182025.0</v>
      </c>
      <c r="Q68" s="22">
        <v>0.15</v>
      </c>
      <c r="R68" s="39">
        <v>2.0</v>
      </c>
      <c r="S68" s="29">
        <f t="shared" si="11"/>
        <v>2275.3</v>
      </c>
      <c r="T68" s="40">
        <f t="shared" si="12"/>
        <v>15459.64692</v>
      </c>
      <c r="U68" s="25">
        <v>480000.0</v>
      </c>
      <c r="V68" s="18">
        <v>0.17</v>
      </c>
      <c r="W68" s="23">
        <v>1.75</v>
      </c>
      <c r="X68" s="35">
        <f t="shared" si="13"/>
        <v>0</v>
      </c>
      <c r="Y68" s="41">
        <f t="shared" si="14"/>
        <v>0</v>
      </c>
      <c r="Z68" s="42">
        <f t="shared" si="2"/>
        <v>42724.7</v>
      </c>
      <c r="AA68" s="43">
        <v>0.15</v>
      </c>
      <c r="AB68" s="16">
        <f t="shared" si="3"/>
        <v>6408.705</v>
      </c>
      <c r="AC68" s="26">
        <f t="shared" si="15"/>
        <v>38591.295</v>
      </c>
      <c r="AD68" s="15">
        <f t="shared" si="16"/>
        <v>2035095.053</v>
      </c>
      <c r="AE68" s="18">
        <v>0.05</v>
      </c>
      <c r="AF68" s="28">
        <f t="shared" si="4"/>
        <v>0.7655017558</v>
      </c>
      <c r="AG68" s="29">
        <f t="shared" si="5"/>
        <v>29541.70408</v>
      </c>
      <c r="AH68" s="30">
        <f t="shared" si="17"/>
        <v>1762835.995</v>
      </c>
      <c r="AI68" s="31">
        <f t="shared" si="6"/>
        <v>1557868.836</v>
      </c>
    </row>
    <row r="69" ht="15.75" customHeight="1">
      <c r="A69" s="44"/>
      <c r="B69" s="45">
        <v>65.0</v>
      </c>
      <c r="C69" s="34">
        <v>0.0</v>
      </c>
      <c r="D69" s="16">
        <v>16000.0</v>
      </c>
      <c r="E69" s="35">
        <v>2000.0</v>
      </c>
      <c r="F69" s="16">
        <v>61000.0</v>
      </c>
      <c r="G69" s="17">
        <v>0.0</v>
      </c>
      <c r="H69" s="36">
        <v>0.0</v>
      </c>
      <c r="I69" s="37">
        <f t="shared" si="7"/>
        <v>0</v>
      </c>
      <c r="J69" s="18">
        <v>0.0685</v>
      </c>
      <c r="K69" s="18">
        <v>0.015</v>
      </c>
      <c r="L69" s="19">
        <f t="shared" si="1"/>
        <v>0.0835</v>
      </c>
      <c r="M69" s="20">
        <f t="shared" si="18"/>
        <v>0</v>
      </c>
      <c r="N69" s="20">
        <f t="shared" si="9"/>
        <v>0</v>
      </c>
      <c r="O69" s="38">
        <f t="shared" si="10"/>
        <v>0</v>
      </c>
      <c r="P69" s="21">
        <v>182026.0</v>
      </c>
      <c r="Q69" s="22">
        <v>0.15</v>
      </c>
      <c r="R69" s="39">
        <v>2.0</v>
      </c>
      <c r="S69" s="29">
        <f t="shared" si="11"/>
        <v>2275.3125</v>
      </c>
      <c r="T69" s="40">
        <f t="shared" si="12"/>
        <v>13184.33442</v>
      </c>
      <c r="U69" s="25">
        <v>480000.0</v>
      </c>
      <c r="V69" s="18">
        <v>0.17</v>
      </c>
      <c r="W69" s="23">
        <v>1.75</v>
      </c>
      <c r="X69" s="35">
        <f t="shared" si="13"/>
        <v>0</v>
      </c>
      <c r="Y69" s="41">
        <f t="shared" si="14"/>
        <v>0</v>
      </c>
      <c r="Z69" s="42">
        <f t="shared" si="2"/>
        <v>42724.6875</v>
      </c>
      <c r="AA69" s="43">
        <v>0.15</v>
      </c>
      <c r="AB69" s="16">
        <f t="shared" si="3"/>
        <v>6408.703125</v>
      </c>
      <c r="AC69" s="26">
        <f t="shared" si="15"/>
        <v>38591.29688</v>
      </c>
      <c r="AD69" s="15">
        <f t="shared" si="16"/>
        <v>2073686.35</v>
      </c>
      <c r="AE69" s="18">
        <v>0.05</v>
      </c>
      <c r="AF69" s="28">
        <f t="shared" si="4"/>
        <v>0.7623121651</v>
      </c>
      <c r="AG69" s="29">
        <f t="shared" si="5"/>
        <v>29418.61508</v>
      </c>
      <c r="AH69" s="30">
        <f t="shared" si="17"/>
        <v>1792254.61</v>
      </c>
      <c r="AI69" s="31">
        <f t="shared" si="6"/>
        <v>1580796.331</v>
      </c>
    </row>
    <row r="70" ht="15.75" customHeight="1">
      <c r="A70" s="44"/>
      <c r="B70" s="45">
        <v>66.0</v>
      </c>
      <c r="C70" s="34">
        <v>0.0</v>
      </c>
      <c r="D70" s="16">
        <v>16000.0</v>
      </c>
      <c r="E70" s="35">
        <v>2000.0</v>
      </c>
      <c r="F70" s="16">
        <v>61000.0</v>
      </c>
      <c r="G70" s="17">
        <v>0.0</v>
      </c>
      <c r="H70" s="36">
        <v>0.0</v>
      </c>
      <c r="I70" s="37">
        <f t="shared" si="7"/>
        <v>0</v>
      </c>
      <c r="J70" s="18">
        <v>0.0685</v>
      </c>
      <c r="K70" s="18">
        <v>0.015</v>
      </c>
      <c r="L70" s="19">
        <f t="shared" si="1"/>
        <v>0.0835</v>
      </c>
      <c r="M70" s="20">
        <f t="shared" si="18"/>
        <v>0</v>
      </c>
      <c r="N70" s="20">
        <f t="shared" si="9"/>
        <v>0</v>
      </c>
      <c r="O70" s="38">
        <f t="shared" si="10"/>
        <v>0</v>
      </c>
      <c r="P70" s="21">
        <v>182027.0</v>
      </c>
      <c r="Q70" s="22">
        <v>0.15</v>
      </c>
      <c r="R70" s="39">
        <v>2.0</v>
      </c>
      <c r="S70" s="29">
        <f t="shared" si="11"/>
        <v>2275.325</v>
      </c>
      <c r="T70" s="40">
        <f t="shared" si="12"/>
        <v>10909.00942</v>
      </c>
      <c r="U70" s="25">
        <v>480000.0</v>
      </c>
      <c r="V70" s="18">
        <v>0.17</v>
      </c>
      <c r="W70" s="23">
        <v>1.75</v>
      </c>
      <c r="X70" s="35">
        <f t="shared" si="13"/>
        <v>0</v>
      </c>
      <c r="Y70" s="41">
        <f t="shared" si="14"/>
        <v>0</v>
      </c>
      <c r="Z70" s="42">
        <f t="shared" si="2"/>
        <v>42724.675</v>
      </c>
      <c r="AA70" s="43">
        <v>0.15</v>
      </c>
      <c r="AB70" s="16">
        <f t="shared" si="3"/>
        <v>6408.70125</v>
      </c>
      <c r="AC70" s="26">
        <f t="shared" si="15"/>
        <v>38591.29875</v>
      </c>
      <c r="AD70" s="15">
        <f t="shared" si="16"/>
        <v>2112277.649</v>
      </c>
      <c r="AE70" s="18">
        <v>0.05</v>
      </c>
      <c r="AF70" s="28">
        <f t="shared" si="4"/>
        <v>0.7591358644</v>
      </c>
      <c r="AG70" s="29">
        <f t="shared" si="5"/>
        <v>29296.03894</v>
      </c>
      <c r="AH70" s="30">
        <f t="shared" si="17"/>
        <v>1821550.649</v>
      </c>
      <c r="AI70" s="31">
        <f t="shared" si="6"/>
        <v>1603505.719</v>
      </c>
    </row>
    <row r="71" ht="15.75" customHeight="1">
      <c r="A71" s="44"/>
      <c r="B71" s="45">
        <v>67.0</v>
      </c>
      <c r="C71" s="34">
        <v>0.0</v>
      </c>
      <c r="D71" s="16">
        <v>16000.0</v>
      </c>
      <c r="E71" s="35">
        <v>2000.0</v>
      </c>
      <c r="F71" s="16">
        <v>61000.0</v>
      </c>
      <c r="G71" s="17">
        <v>0.0</v>
      </c>
      <c r="H71" s="36">
        <v>0.0</v>
      </c>
      <c r="I71" s="37">
        <f t="shared" si="7"/>
        <v>0</v>
      </c>
      <c r="J71" s="18">
        <v>0.0685</v>
      </c>
      <c r="K71" s="18">
        <v>0.015</v>
      </c>
      <c r="L71" s="19">
        <f t="shared" si="1"/>
        <v>0.0835</v>
      </c>
      <c r="M71" s="20">
        <f t="shared" si="18"/>
        <v>0</v>
      </c>
      <c r="N71" s="20">
        <f t="shared" si="9"/>
        <v>0</v>
      </c>
      <c r="O71" s="38">
        <f t="shared" si="10"/>
        <v>0</v>
      </c>
      <c r="P71" s="21">
        <v>182028.0</v>
      </c>
      <c r="Q71" s="22">
        <v>0.15</v>
      </c>
      <c r="R71" s="39">
        <v>2.0</v>
      </c>
      <c r="S71" s="29">
        <f t="shared" si="11"/>
        <v>2275.3375</v>
      </c>
      <c r="T71" s="40">
        <f t="shared" si="12"/>
        <v>8633.67192</v>
      </c>
      <c r="U71" s="25">
        <v>480000.0</v>
      </c>
      <c r="V71" s="18">
        <v>0.17</v>
      </c>
      <c r="W71" s="23">
        <v>1.75</v>
      </c>
      <c r="X71" s="35">
        <f t="shared" si="13"/>
        <v>0</v>
      </c>
      <c r="Y71" s="41">
        <f t="shared" si="14"/>
        <v>0</v>
      </c>
      <c r="Z71" s="42">
        <f t="shared" si="2"/>
        <v>42724.6625</v>
      </c>
      <c r="AA71" s="43">
        <v>0.15</v>
      </c>
      <c r="AB71" s="16">
        <f t="shared" si="3"/>
        <v>6408.699375</v>
      </c>
      <c r="AC71" s="26">
        <f t="shared" si="15"/>
        <v>38591.30063</v>
      </c>
      <c r="AD71" s="15">
        <f t="shared" si="16"/>
        <v>2150868.949</v>
      </c>
      <c r="AE71" s="18">
        <v>0.05</v>
      </c>
      <c r="AF71" s="28">
        <f t="shared" si="4"/>
        <v>0.7559727983</v>
      </c>
      <c r="AG71" s="29">
        <f t="shared" si="5"/>
        <v>29173.97352</v>
      </c>
      <c r="AH71" s="30">
        <f t="shared" si="17"/>
        <v>1850724.623</v>
      </c>
      <c r="AI71" s="31">
        <f t="shared" si="6"/>
        <v>1625998.418</v>
      </c>
    </row>
    <row r="72" ht="15.75" customHeight="1">
      <c r="A72" s="44"/>
      <c r="B72" s="45">
        <v>68.0</v>
      </c>
      <c r="C72" s="34">
        <v>0.0</v>
      </c>
      <c r="D72" s="16">
        <v>16000.0</v>
      </c>
      <c r="E72" s="35">
        <v>2000.0</v>
      </c>
      <c r="F72" s="16">
        <v>61000.0</v>
      </c>
      <c r="G72" s="17">
        <v>0.0</v>
      </c>
      <c r="H72" s="36">
        <v>0.0</v>
      </c>
      <c r="I72" s="37">
        <f t="shared" si="7"/>
        <v>0</v>
      </c>
      <c r="J72" s="18">
        <v>0.0685</v>
      </c>
      <c r="K72" s="18">
        <v>0.015</v>
      </c>
      <c r="L72" s="19">
        <f t="shared" si="1"/>
        <v>0.0835</v>
      </c>
      <c r="M72" s="20">
        <f t="shared" si="18"/>
        <v>0</v>
      </c>
      <c r="N72" s="20">
        <f t="shared" si="9"/>
        <v>0</v>
      </c>
      <c r="O72" s="38">
        <f t="shared" si="10"/>
        <v>0</v>
      </c>
      <c r="P72" s="21">
        <v>182029.0</v>
      </c>
      <c r="Q72" s="22">
        <v>0.15</v>
      </c>
      <c r="R72" s="39">
        <v>2.0</v>
      </c>
      <c r="S72" s="29">
        <f t="shared" si="11"/>
        <v>2275.35</v>
      </c>
      <c r="T72" s="40">
        <f t="shared" si="12"/>
        <v>6358.32192</v>
      </c>
      <c r="U72" s="25">
        <v>480000.0</v>
      </c>
      <c r="V72" s="18">
        <v>0.17</v>
      </c>
      <c r="W72" s="23">
        <v>1.75</v>
      </c>
      <c r="X72" s="35">
        <f t="shared" si="13"/>
        <v>0</v>
      </c>
      <c r="Y72" s="41">
        <f t="shared" si="14"/>
        <v>0</v>
      </c>
      <c r="Z72" s="42">
        <f t="shared" si="2"/>
        <v>42724.65</v>
      </c>
      <c r="AA72" s="43">
        <v>0.15</v>
      </c>
      <c r="AB72" s="16">
        <f t="shared" si="3"/>
        <v>6408.6975</v>
      </c>
      <c r="AC72" s="26">
        <f t="shared" si="15"/>
        <v>38591.3025</v>
      </c>
      <c r="AD72" s="15">
        <f t="shared" si="16"/>
        <v>2189460.252</v>
      </c>
      <c r="AE72" s="18">
        <v>0.05</v>
      </c>
      <c r="AF72" s="28">
        <f t="shared" si="4"/>
        <v>0.7528229117</v>
      </c>
      <c r="AG72" s="29">
        <f t="shared" si="5"/>
        <v>29052.41671</v>
      </c>
      <c r="AH72" s="30">
        <f t="shared" si="17"/>
        <v>1879777.039</v>
      </c>
      <c r="AI72" s="31">
        <f t="shared" si="6"/>
        <v>1648275.842</v>
      </c>
    </row>
    <row r="73" ht="15.75" customHeight="1">
      <c r="A73" s="44"/>
      <c r="B73" s="45">
        <v>69.0</v>
      </c>
      <c r="C73" s="34">
        <v>0.0</v>
      </c>
      <c r="D73" s="16">
        <v>16000.0</v>
      </c>
      <c r="E73" s="35">
        <v>2000.0</v>
      </c>
      <c r="F73" s="16">
        <v>61000.0</v>
      </c>
      <c r="G73" s="17">
        <v>0.0</v>
      </c>
      <c r="H73" s="36">
        <v>0.0</v>
      </c>
      <c r="I73" s="37">
        <f t="shared" si="7"/>
        <v>0</v>
      </c>
      <c r="J73" s="18">
        <v>0.0685</v>
      </c>
      <c r="K73" s="18">
        <v>0.015</v>
      </c>
      <c r="L73" s="19">
        <f t="shared" si="1"/>
        <v>0.0835</v>
      </c>
      <c r="M73" s="20">
        <f t="shared" si="18"/>
        <v>0</v>
      </c>
      <c r="N73" s="20">
        <f t="shared" si="9"/>
        <v>0</v>
      </c>
      <c r="O73" s="38">
        <f t="shared" si="10"/>
        <v>0</v>
      </c>
      <c r="P73" s="21">
        <v>182030.0</v>
      </c>
      <c r="Q73" s="22">
        <v>0.15</v>
      </c>
      <c r="R73" s="39">
        <v>2.0</v>
      </c>
      <c r="S73" s="29">
        <f t="shared" si="11"/>
        <v>2275.3625</v>
      </c>
      <c r="T73" s="40">
        <f t="shared" si="12"/>
        <v>4082.95942</v>
      </c>
      <c r="U73" s="25">
        <v>480000.0</v>
      </c>
      <c r="V73" s="18">
        <v>0.17</v>
      </c>
      <c r="W73" s="23">
        <v>1.75</v>
      </c>
      <c r="X73" s="35">
        <f t="shared" si="13"/>
        <v>0</v>
      </c>
      <c r="Y73" s="41">
        <f t="shared" si="14"/>
        <v>0</v>
      </c>
      <c r="Z73" s="42">
        <f t="shared" si="2"/>
        <v>42724.6375</v>
      </c>
      <c r="AA73" s="43">
        <v>0.15</v>
      </c>
      <c r="AB73" s="16">
        <f t="shared" si="3"/>
        <v>6408.695625</v>
      </c>
      <c r="AC73" s="26">
        <f t="shared" si="15"/>
        <v>38591.30438</v>
      </c>
      <c r="AD73" s="15">
        <f t="shared" si="16"/>
        <v>2228051.556</v>
      </c>
      <c r="AE73" s="18">
        <v>0.05</v>
      </c>
      <c r="AF73" s="28">
        <f t="shared" si="4"/>
        <v>0.7496861495</v>
      </c>
      <c r="AG73" s="29">
        <f t="shared" si="5"/>
        <v>28931.36638</v>
      </c>
      <c r="AH73" s="30">
        <f t="shared" si="17"/>
        <v>1908708.406</v>
      </c>
      <c r="AI73" s="31">
        <f t="shared" si="6"/>
        <v>1670339.392</v>
      </c>
    </row>
    <row r="74" ht="15.75" customHeight="1">
      <c r="A74" s="44"/>
      <c r="B74" s="45">
        <v>70.0</v>
      </c>
      <c r="C74" s="34">
        <v>0.0</v>
      </c>
      <c r="D74" s="16">
        <v>16000.0</v>
      </c>
      <c r="E74" s="35">
        <v>2000.0</v>
      </c>
      <c r="F74" s="16">
        <v>61000.0</v>
      </c>
      <c r="G74" s="17">
        <v>0.0</v>
      </c>
      <c r="H74" s="36">
        <v>0.0</v>
      </c>
      <c r="I74" s="37">
        <f t="shared" si="7"/>
        <v>0</v>
      </c>
      <c r="J74" s="18">
        <v>0.0685</v>
      </c>
      <c r="K74" s="18">
        <v>0.015</v>
      </c>
      <c r="L74" s="19">
        <f t="shared" si="1"/>
        <v>0.0835</v>
      </c>
      <c r="M74" s="20">
        <f t="shared" si="18"/>
        <v>0</v>
      </c>
      <c r="N74" s="20">
        <f t="shared" si="9"/>
        <v>0</v>
      </c>
      <c r="O74" s="38">
        <f t="shared" si="10"/>
        <v>0</v>
      </c>
      <c r="P74" s="21">
        <v>182031.0</v>
      </c>
      <c r="Q74" s="22">
        <v>0.15</v>
      </c>
      <c r="R74" s="39">
        <v>2.0</v>
      </c>
      <c r="S74" s="29">
        <f t="shared" si="11"/>
        <v>2275.375</v>
      </c>
      <c r="T74" s="40">
        <f t="shared" si="12"/>
        <v>1807.58442</v>
      </c>
      <c r="U74" s="25">
        <v>480000.0</v>
      </c>
      <c r="V74" s="18">
        <v>0.17</v>
      </c>
      <c r="W74" s="23">
        <v>1.75</v>
      </c>
      <c r="X74" s="35">
        <f t="shared" si="13"/>
        <v>0</v>
      </c>
      <c r="Y74" s="41">
        <f t="shared" si="14"/>
        <v>0</v>
      </c>
      <c r="Z74" s="42">
        <f t="shared" si="2"/>
        <v>42724.625</v>
      </c>
      <c r="AA74" s="43">
        <v>0.15</v>
      </c>
      <c r="AB74" s="16">
        <f t="shared" si="3"/>
        <v>6408.69375</v>
      </c>
      <c r="AC74" s="26">
        <f t="shared" si="15"/>
        <v>38591.30625</v>
      </c>
      <c r="AD74" s="15">
        <f t="shared" si="16"/>
        <v>2266642.862</v>
      </c>
      <c r="AE74" s="18">
        <v>0.05</v>
      </c>
      <c r="AF74" s="28">
        <f t="shared" si="4"/>
        <v>0.7465624572</v>
      </c>
      <c r="AG74" s="29">
        <f t="shared" si="5"/>
        <v>28810.82042</v>
      </c>
      <c r="AH74" s="30">
        <f t="shared" si="17"/>
        <v>1937519.226</v>
      </c>
      <c r="AI74" s="31">
        <f t="shared" si="6"/>
        <v>1692190.465</v>
      </c>
    </row>
    <row r="75" ht="15.75" customHeight="1">
      <c r="A75" s="44"/>
      <c r="B75" s="45">
        <v>71.0</v>
      </c>
      <c r="C75" s="34">
        <v>0.0</v>
      </c>
      <c r="D75" s="16">
        <v>16000.0</v>
      </c>
      <c r="E75" s="35">
        <v>2000.0</v>
      </c>
      <c r="F75" s="16">
        <v>61000.0</v>
      </c>
      <c r="G75" s="17">
        <v>0.0</v>
      </c>
      <c r="H75" s="36">
        <v>0.0</v>
      </c>
      <c r="I75" s="37">
        <f t="shared" si="7"/>
        <v>0</v>
      </c>
      <c r="J75" s="18">
        <v>0.0685</v>
      </c>
      <c r="K75" s="18">
        <v>0.015</v>
      </c>
      <c r="L75" s="19">
        <f t="shared" si="1"/>
        <v>0.0835</v>
      </c>
      <c r="M75" s="20">
        <f t="shared" si="18"/>
        <v>0</v>
      </c>
      <c r="N75" s="20">
        <f t="shared" si="9"/>
        <v>0</v>
      </c>
      <c r="O75" s="38">
        <f t="shared" si="10"/>
        <v>0</v>
      </c>
      <c r="P75" s="21">
        <v>182032.0</v>
      </c>
      <c r="Q75" s="22">
        <v>0.15</v>
      </c>
      <c r="R75" s="39">
        <v>2.0</v>
      </c>
      <c r="S75" s="29">
        <f t="shared" si="11"/>
        <v>1807.58442</v>
      </c>
      <c r="T75" s="40">
        <f t="shared" si="12"/>
        <v>0</v>
      </c>
      <c r="U75" s="25">
        <v>480000.0</v>
      </c>
      <c r="V75" s="18">
        <v>0.17</v>
      </c>
      <c r="W75" s="23">
        <v>1.75</v>
      </c>
      <c r="X75" s="35">
        <f t="shared" si="13"/>
        <v>0</v>
      </c>
      <c r="Y75" s="41">
        <f t="shared" si="14"/>
        <v>0</v>
      </c>
      <c r="Z75" s="42">
        <f t="shared" si="2"/>
        <v>43192.41558</v>
      </c>
      <c r="AA75" s="43">
        <v>0.15</v>
      </c>
      <c r="AB75" s="16">
        <f t="shared" si="3"/>
        <v>6478.862337</v>
      </c>
      <c r="AC75" s="26">
        <f t="shared" si="15"/>
        <v>38521.13766</v>
      </c>
      <c r="AD75" s="15">
        <f t="shared" si="16"/>
        <v>2305164</v>
      </c>
      <c r="AE75" s="18">
        <v>0.05</v>
      </c>
      <c r="AF75" s="28">
        <f t="shared" si="4"/>
        <v>0.7434517803</v>
      </c>
      <c r="AG75" s="29">
        <f t="shared" si="5"/>
        <v>28638.60838</v>
      </c>
      <c r="AH75" s="30">
        <f t="shared" si="17"/>
        <v>1966157.835</v>
      </c>
      <c r="AI75" s="31">
        <f t="shared" si="6"/>
        <v>1713778.28</v>
      </c>
    </row>
    <row r="76" ht="15.75" customHeight="1">
      <c r="A76" s="44"/>
      <c r="B76" s="45">
        <v>72.0</v>
      </c>
      <c r="C76" s="34">
        <v>0.0</v>
      </c>
      <c r="D76" s="16">
        <v>16000.0</v>
      </c>
      <c r="E76" s="35">
        <v>2000.0</v>
      </c>
      <c r="F76" s="16">
        <v>61000.0</v>
      </c>
      <c r="G76" s="17">
        <v>0.0</v>
      </c>
      <c r="H76" s="36">
        <v>0.0</v>
      </c>
      <c r="I76" s="37">
        <f t="shared" si="7"/>
        <v>0</v>
      </c>
      <c r="J76" s="18">
        <v>0.0685</v>
      </c>
      <c r="K76" s="18">
        <v>0.015</v>
      </c>
      <c r="L76" s="19">
        <f t="shared" si="1"/>
        <v>0.0835</v>
      </c>
      <c r="M76" s="20">
        <f t="shared" si="18"/>
        <v>0</v>
      </c>
      <c r="N76" s="20">
        <f t="shared" si="9"/>
        <v>0</v>
      </c>
      <c r="O76" s="38">
        <f t="shared" si="10"/>
        <v>0</v>
      </c>
      <c r="P76" s="21">
        <v>182033.0</v>
      </c>
      <c r="Q76" s="22">
        <v>0.15</v>
      </c>
      <c r="R76" s="39">
        <v>2.0</v>
      </c>
      <c r="S76" s="29">
        <f t="shared" si="11"/>
        <v>0</v>
      </c>
      <c r="T76" s="40">
        <f t="shared" si="12"/>
        <v>0</v>
      </c>
      <c r="U76" s="25">
        <v>480000.0</v>
      </c>
      <c r="V76" s="18">
        <v>0.17</v>
      </c>
      <c r="W76" s="23">
        <v>1.75</v>
      </c>
      <c r="X76" s="35">
        <f t="shared" si="13"/>
        <v>0</v>
      </c>
      <c r="Y76" s="41">
        <f t="shared" si="14"/>
        <v>0</v>
      </c>
      <c r="Z76" s="42">
        <f t="shared" si="2"/>
        <v>45000</v>
      </c>
      <c r="AA76" s="43">
        <v>0.15</v>
      </c>
      <c r="AB76" s="16">
        <f t="shared" si="3"/>
        <v>6750</v>
      </c>
      <c r="AC76" s="26">
        <f t="shared" si="15"/>
        <v>38250</v>
      </c>
      <c r="AD76" s="15">
        <f t="shared" si="16"/>
        <v>2343414</v>
      </c>
      <c r="AE76" s="18">
        <v>0.05</v>
      </c>
      <c r="AF76" s="28">
        <f t="shared" si="4"/>
        <v>0.7403540646</v>
      </c>
      <c r="AG76" s="29">
        <f t="shared" si="5"/>
        <v>28318.54297</v>
      </c>
      <c r="AH76" s="30">
        <f t="shared" si="17"/>
        <v>1994476.378</v>
      </c>
      <c r="AI76" s="31">
        <f t="shared" si="6"/>
        <v>1734956.08</v>
      </c>
    </row>
    <row r="77" ht="15.75" customHeight="1">
      <c r="A77" s="32">
        <v>7.0</v>
      </c>
      <c r="B77" s="45">
        <v>73.0</v>
      </c>
      <c r="C77" s="34">
        <v>0.0</v>
      </c>
      <c r="D77" s="16">
        <v>16000.0</v>
      </c>
      <c r="E77" s="35">
        <v>2000.0</v>
      </c>
      <c r="F77" s="16">
        <v>61000.0</v>
      </c>
      <c r="G77" s="17">
        <v>0.0</v>
      </c>
      <c r="H77" s="36">
        <v>0.0</v>
      </c>
      <c r="I77" s="37">
        <f t="shared" si="7"/>
        <v>0</v>
      </c>
      <c r="J77" s="18">
        <v>0.0685</v>
      </c>
      <c r="K77" s="18">
        <v>0.015</v>
      </c>
      <c r="L77" s="19">
        <f t="shared" si="1"/>
        <v>0.0835</v>
      </c>
      <c r="M77" s="20">
        <f t="shared" si="18"/>
        <v>0</v>
      </c>
      <c r="N77" s="20">
        <f t="shared" si="9"/>
        <v>0</v>
      </c>
      <c r="O77" s="38">
        <f t="shared" si="10"/>
        <v>0</v>
      </c>
      <c r="P77" s="21">
        <v>182034.0</v>
      </c>
      <c r="Q77" s="22">
        <v>0.15</v>
      </c>
      <c r="R77" s="39">
        <v>2.0</v>
      </c>
      <c r="S77" s="29">
        <f t="shared" si="11"/>
        <v>0</v>
      </c>
      <c r="T77" s="40">
        <f t="shared" si="12"/>
        <v>0</v>
      </c>
      <c r="U77" s="25">
        <v>480000.0</v>
      </c>
      <c r="V77" s="18">
        <v>0.17</v>
      </c>
      <c r="W77" s="23">
        <v>1.75</v>
      </c>
      <c r="X77" s="35">
        <f t="shared" si="13"/>
        <v>0</v>
      </c>
      <c r="Y77" s="41">
        <f t="shared" si="14"/>
        <v>0</v>
      </c>
      <c r="Z77" s="42">
        <f t="shared" si="2"/>
        <v>45000</v>
      </c>
      <c r="AA77" s="43">
        <v>0.15</v>
      </c>
      <c r="AB77" s="16">
        <f t="shared" si="3"/>
        <v>6750</v>
      </c>
      <c r="AC77" s="26">
        <f t="shared" si="15"/>
        <v>38250</v>
      </c>
      <c r="AD77" s="15">
        <f t="shared" si="16"/>
        <v>2381664</v>
      </c>
      <c r="AE77" s="18">
        <v>0.05</v>
      </c>
      <c r="AF77" s="28">
        <f t="shared" si="4"/>
        <v>0.737269256</v>
      </c>
      <c r="AG77" s="29">
        <f t="shared" si="5"/>
        <v>28200.54904</v>
      </c>
      <c r="AH77" s="30">
        <f t="shared" si="17"/>
        <v>2022676.927</v>
      </c>
      <c r="AI77" s="31">
        <f t="shared" si="6"/>
        <v>1755927.645</v>
      </c>
    </row>
    <row r="78" ht="15.75" customHeight="1">
      <c r="A78" s="44"/>
      <c r="B78" s="45">
        <v>74.0</v>
      </c>
      <c r="C78" s="34">
        <v>0.0</v>
      </c>
      <c r="D78" s="16">
        <v>16000.0</v>
      </c>
      <c r="E78" s="35">
        <v>2000.0</v>
      </c>
      <c r="F78" s="16">
        <v>61000.0</v>
      </c>
      <c r="G78" s="17">
        <v>0.0</v>
      </c>
      <c r="H78" s="36">
        <v>0.0</v>
      </c>
      <c r="I78" s="37">
        <f t="shared" si="7"/>
        <v>0</v>
      </c>
      <c r="J78" s="18">
        <v>0.0685</v>
      </c>
      <c r="K78" s="18">
        <v>0.015</v>
      </c>
      <c r="L78" s="19">
        <f t="shared" si="1"/>
        <v>0.0835</v>
      </c>
      <c r="M78" s="20">
        <f t="shared" si="18"/>
        <v>0</v>
      </c>
      <c r="N78" s="20">
        <f t="shared" si="9"/>
        <v>0</v>
      </c>
      <c r="O78" s="38">
        <f t="shared" si="10"/>
        <v>0</v>
      </c>
      <c r="P78" s="21">
        <v>182035.0</v>
      </c>
      <c r="Q78" s="22">
        <v>0.15</v>
      </c>
      <c r="R78" s="39">
        <v>2.0</v>
      </c>
      <c r="S78" s="29">
        <f t="shared" si="11"/>
        <v>0</v>
      </c>
      <c r="T78" s="40">
        <f t="shared" si="12"/>
        <v>0</v>
      </c>
      <c r="U78" s="25">
        <v>480000.0</v>
      </c>
      <c r="V78" s="18">
        <v>0.17</v>
      </c>
      <c r="W78" s="23">
        <v>1.75</v>
      </c>
      <c r="X78" s="35">
        <f t="shared" si="13"/>
        <v>0</v>
      </c>
      <c r="Y78" s="41">
        <f t="shared" si="14"/>
        <v>0</v>
      </c>
      <c r="Z78" s="42">
        <f t="shared" si="2"/>
        <v>45000</v>
      </c>
      <c r="AA78" s="43">
        <v>0.15</v>
      </c>
      <c r="AB78" s="16">
        <f t="shared" si="3"/>
        <v>6750</v>
      </c>
      <c r="AC78" s="26">
        <f t="shared" si="15"/>
        <v>38250</v>
      </c>
      <c r="AD78" s="15">
        <f t="shared" si="16"/>
        <v>2419914</v>
      </c>
      <c r="AE78" s="18">
        <v>0.05</v>
      </c>
      <c r="AF78" s="28">
        <f t="shared" si="4"/>
        <v>0.7341973008</v>
      </c>
      <c r="AG78" s="29">
        <f t="shared" si="5"/>
        <v>28083.04675</v>
      </c>
      <c r="AH78" s="30">
        <f t="shared" si="17"/>
        <v>2050759.973</v>
      </c>
      <c r="AI78" s="31">
        <f t="shared" si="6"/>
        <v>1776694.327</v>
      </c>
    </row>
    <row r="79" ht="15.75" customHeight="1">
      <c r="A79" s="44"/>
      <c r="B79" s="45">
        <v>75.0</v>
      </c>
      <c r="C79" s="34">
        <v>0.0</v>
      </c>
      <c r="D79" s="16">
        <v>16000.0</v>
      </c>
      <c r="E79" s="35">
        <v>2000.0</v>
      </c>
      <c r="F79" s="16">
        <v>61000.0</v>
      </c>
      <c r="G79" s="17">
        <v>0.0</v>
      </c>
      <c r="H79" s="36">
        <v>0.0</v>
      </c>
      <c r="I79" s="37">
        <f t="shared" si="7"/>
        <v>0</v>
      </c>
      <c r="J79" s="18">
        <v>0.0685</v>
      </c>
      <c r="K79" s="18">
        <v>0.015</v>
      </c>
      <c r="L79" s="19">
        <f t="shared" si="1"/>
        <v>0.0835</v>
      </c>
      <c r="M79" s="20">
        <f t="shared" si="18"/>
        <v>0</v>
      </c>
      <c r="N79" s="20">
        <f t="shared" si="9"/>
        <v>0</v>
      </c>
      <c r="O79" s="38">
        <f t="shared" si="10"/>
        <v>0</v>
      </c>
      <c r="P79" s="21">
        <v>182036.0</v>
      </c>
      <c r="Q79" s="22">
        <v>0.15</v>
      </c>
      <c r="R79" s="39">
        <v>2.0</v>
      </c>
      <c r="S79" s="29">
        <f t="shared" si="11"/>
        <v>0</v>
      </c>
      <c r="T79" s="40">
        <f t="shared" si="12"/>
        <v>0</v>
      </c>
      <c r="U79" s="25">
        <v>480000.0</v>
      </c>
      <c r="V79" s="18">
        <v>0.17</v>
      </c>
      <c r="W79" s="23">
        <v>1.75</v>
      </c>
      <c r="X79" s="35">
        <f t="shared" si="13"/>
        <v>0</v>
      </c>
      <c r="Y79" s="41">
        <f t="shared" si="14"/>
        <v>0</v>
      </c>
      <c r="Z79" s="42">
        <f t="shared" si="2"/>
        <v>45000</v>
      </c>
      <c r="AA79" s="43">
        <v>0.15</v>
      </c>
      <c r="AB79" s="16">
        <f t="shared" si="3"/>
        <v>6750</v>
      </c>
      <c r="AC79" s="26">
        <f t="shared" si="15"/>
        <v>38250</v>
      </c>
      <c r="AD79" s="15">
        <f t="shared" si="16"/>
        <v>2458164</v>
      </c>
      <c r="AE79" s="18">
        <v>0.05</v>
      </c>
      <c r="AF79" s="28">
        <f t="shared" si="4"/>
        <v>0.7311381453</v>
      </c>
      <c r="AG79" s="29">
        <f t="shared" si="5"/>
        <v>27966.03406</v>
      </c>
      <c r="AH79" s="30">
        <f t="shared" si="17"/>
        <v>2078726.007</v>
      </c>
      <c r="AI79" s="31">
        <f t="shared" si="6"/>
        <v>1797257.468</v>
      </c>
    </row>
    <row r="80" ht="15.75" customHeight="1">
      <c r="A80" s="44"/>
      <c r="B80" s="45">
        <v>76.0</v>
      </c>
      <c r="C80" s="34">
        <v>0.0</v>
      </c>
      <c r="D80" s="16">
        <v>16000.0</v>
      </c>
      <c r="E80" s="35">
        <v>2000.0</v>
      </c>
      <c r="F80" s="16">
        <v>61000.0</v>
      </c>
      <c r="G80" s="17">
        <v>0.0</v>
      </c>
      <c r="H80" s="36">
        <v>0.0</v>
      </c>
      <c r="I80" s="37">
        <f t="shared" si="7"/>
        <v>0</v>
      </c>
      <c r="J80" s="18">
        <v>0.0685</v>
      </c>
      <c r="K80" s="18">
        <v>0.015</v>
      </c>
      <c r="L80" s="19">
        <f t="shared" si="1"/>
        <v>0.0835</v>
      </c>
      <c r="M80" s="20">
        <f t="shared" si="18"/>
        <v>0</v>
      </c>
      <c r="N80" s="20">
        <f t="shared" si="9"/>
        <v>0</v>
      </c>
      <c r="O80" s="38">
        <f t="shared" si="10"/>
        <v>0</v>
      </c>
      <c r="P80" s="21">
        <v>182037.0</v>
      </c>
      <c r="Q80" s="22">
        <v>0.15</v>
      </c>
      <c r="R80" s="39">
        <v>2.0</v>
      </c>
      <c r="S80" s="29">
        <f t="shared" si="11"/>
        <v>0</v>
      </c>
      <c r="T80" s="40">
        <f t="shared" si="12"/>
        <v>0</v>
      </c>
      <c r="U80" s="25">
        <v>480000.0</v>
      </c>
      <c r="V80" s="18">
        <v>0.17</v>
      </c>
      <c r="W80" s="23">
        <v>1.75</v>
      </c>
      <c r="X80" s="35">
        <f t="shared" si="13"/>
        <v>0</v>
      </c>
      <c r="Y80" s="41">
        <f t="shared" si="14"/>
        <v>0</v>
      </c>
      <c r="Z80" s="42">
        <f t="shared" si="2"/>
        <v>45000</v>
      </c>
      <c r="AA80" s="43">
        <v>0.15</v>
      </c>
      <c r="AB80" s="16">
        <f t="shared" si="3"/>
        <v>6750</v>
      </c>
      <c r="AC80" s="26">
        <f t="shared" si="15"/>
        <v>38250</v>
      </c>
      <c r="AD80" s="15">
        <f t="shared" si="16"/>
        <v>2496414</v>
      </c>
      <c r="AE80" s="18">
        <v>0.05</v>
      </c>
      <c r="AF80" s="28">
        <f t="shared" si="4"/>
        <v>0.7280917364</v>
      </c>
      <c r="AG80" s="29">
        <f t="shared" si="5"/>
        <v>27849.50892</v>
      </c>
      <c r="AH80" s="30">
        <f t="shared" si="17"/>
        <v>2106575.516</v>
      </c>
      <c r="AI80" s="31">
        <f t="shared" si="6"/>
        <v>1817618.404</v>
      </c>
    </row>
    <row r="81" ht="15.75" customHeight="1">
      <c r="A81" s="44"/>
      <c r="B81" s="45">
        <v>77.0</v>
      </c>
      <c r="C81" s="34">
        <v>0.0</v>
      </c>
      <c r="D81" s="16">
        <v>16000.0</v>
      </c>
      <c r="E81" s="35">
        <v>2000.0</v>
      </c>
      <c r="F81" s="16">
        <v>61000.0</v>
      </c>
      <c r="G81" s="17">
        <v>0.0</v>
      </c>
      <c r="H81" s="36">
        <v>0.0</v>
      </c>
      <c r="I81" s="37">
        <f t="shared" si="7"/>
        <v>0</v>
      </c>
      <c r="J81" s="18">
        <v>0.0685</v>
      </c>
      <c r="K81" s="18">
        <v>0.015</v>
      </c>
      <c r="L81" s="19">
        <f t="shared" si="1"/>
        <v>0.0835</v>
      </c>
      <c r="M81" s="20">
        <f t="shared" si="18"/>
        <v>0</v>
      </c>
      <c r="N81" s="20">
        <f t="shared" si="9"/>
        <v>0</v>
      </c>
      <c r="O81" s="38">
        <f t="shared" si="10"/>
        <v>0</v>
      </c>
      <c r="P81" s="21">
        <v>182038.0</v>
      </c>
      <c r="Q81" s="22">
        <v>0.15</v>
      </c>
      <c r="R81" s="39">
        <v>2.0</v>
      </c>
      <c r="S81" s="29">
        <f t="shared" si="11"/>
        <v>0</v>
      </c>
      <c r="T81" s="40">
        <f t="shared" si="12"/>
        <v>0</v>
      </c>
      <c r="U81" s="25">
        <v>480000.0</v>
      </c>
      <c r="V81" s="18">
        <v>0.17</v>
      </c>
      <c r="W81" s="23">
        <v>1.75</v>
      </c>
      <c r="X81" s="35">
        <f t="shared" si="13"/>
        <v>0</v>
      </c>
      <c r="Y81" s="41">
        <f t="shared" si="14"/>
        <v>0</v>
      </c>
      <c r="Z81" s="42">
        <f t="shared" si="2"/>
        <v>45000</v>
      </c>
      <c r="AA81" s="43">
        <v>0.15</v>
      </c>
      <c r="AB81" s="16">
        <f t="shared" si="3"/>
        <v>6750</v>
      </c>
      <c r="AC81" s="26">
        <f t="shared" si="15"/>
        <v>38250</v>
      </c>
      <c r="AD81" s="15">
        <f t="shared" si="16"/>
        <v>2534664</v>
      </c>
      <c r="AE81" s="18">
        <v>0.05</v>
      </c>
      <c r="AF81" s="28">
        <f t="shared" si="4"/>
        <v>0.7250580208</v>
      </c>
      <c r="AG81" s="29">
        <f t="shared" si="5"/>
        <v>27733.4693</v>
      </c>
      <c r="AH81" s="30">
        <f t="shared" si="17"/>
        <v>2134308.986</v>
      </c>
      <c r="AI81" s="31">
        <f t="shared" si="6"/>
        <v>1837778.463</v>
      </c>
    </row>
    <row r="82" ht="15.75" customHeight="1">
      <c r="A82" s="44"/>
      <c r="B82" s="45">
        <v>78.0</v>
      </c>
      <c r="C82" s="34">
        <v>0.0</v>
      </c>
      <c r="D82" s="16">
        <v>16000.0</v>
      </c>
      <c r="E82" s="35">
        <v>2000.0</v>
      </c>
      <c r="F82" s="16">
        <v>61000.0</v>
      </c>
      <c r="G82" s="17">
        <v>0.0</v>
      </c>
      <c r="H82" s="36">
        <v>0.0</v>
      </c>
      <c r="I82" s="37">
        <f t="shared" si="7"/>
        <v>0</v>
      </c>
      <c r="J82" s="18">
        <v>0.0685</v>
      </c>
      <c r="K82" s="18">
        <v>0.015</v>
      </c>
      <c r="L82" s="19">
        <f t="shared" si="1"/>
        <v>0.0835</v>
      </c>
      <c r="M82" s="20">
        <f t="shared" si="18"/>
        <v>0</v>
      </c>
      <c r="N82" s="20">
        <f t="shared" si="9"/>
        <v>0</v>
      </c>
      <c r="O82" s="38">
        <f t="shared" si="10"/>
        <v>0</v>
      </c>
      <c r="P82" s="21">
        <v>182039.0</v>
      </c>
      <c r="Q82" s="22">
        <v>0.15</v>
      </c>
      <c r="R82" s="39">
        <v>2.0</v>
      </c>
      <c r="S82" s="29">
        <f t="shared" si="11"/>
        <v>0</v>
      </c>
      <c r="T82" s="40">
        <f t="shared" si="12"/>
        <v>0</v>
      </c>
      <c r="U82" s="25">
        <v>480000.0</v>
      </c>
      <c r="V82" s="18">
        <v>0.17</v>
      </c>
      <c r="W82" s="23">
        <v>1.75</v>
      </c>
      <c r="X82" s="35">
        <f t="shared" si="13"/>
        <v>0</v>
      </c>
      <c r="Y82" s="41">
        <f t="shared" si="14"/>
        <v>0</v>
      </c>
      <c r="Z82" s="42">
        <f t="shared" si="2"/>
        <v>45000</v>
      </c>
      <c r="AA82" s="43">
        <v>0.15</v>
      </c>
      <c r="AB82" s="16">
        <f t="shared" si="3"/>
        <v>6750</v>
      </c>
      <c r="AC82" s="26">
        <f t="shared" si="15"/>
        <v>38250</v>
      </c>
      <c r="AD82" s="15">
        <f t="shared" si="16"/>
        <v>2572914</v>
      </c>
      <c r="AE82" s="18">
        <v>0.05</v>
      </c>
      <c r="AF82" s="28">
        <f t="shared" si="4"/>
        <v>0.7220369457</v>
      </c>
      <c r="AG82" s="29">
        <f t="shared" si="5"/>
        <v>27617.91317</v>
      </c>
      <c r="AH82" s="30">
        <f t="shared" si="17"/>
        <v>2161926.899</v>
      </c>
      <c r="AI82" s="31">
        <f t="shared" si="6"/>
        <v>1857738.966</v>
      </c>
    </row>
    <row r="83" ht="15.75" customHeight="1">
      <c r="A83" s="44"/>
      <c r="B83" s="45">
        <v>79.0</v>
      </c>
      <c r="C83" s="34">
        <v>0.0</v>
      </c>
      <c r="D83" s="16">
        <v>16000.0</v>
      </c>
      <c r="E83" s="35">
        <v>2000.0</v>
      </c>
      <c r="F83" s="16">
        <v>61000.0</v>
      </c>
      <c r="G83" s="17">
        <v>0.0</v>
      </c>
      <c r="H83" s="36">
        <v>0.0</v>
      </c>
      <c r="I83" s="37">
        <f t="shared" si="7"/>
        <v>0</v>
      </c>
      <c r="J83" s="18">
        <v>0.0685</v>
      </c>
      <c r="K83" s="18">
        <v>0.015</v>
      </c>
      <c r="L83" s="19">
        <f t="shared" si="1"/>
        <v>0.0835</v>
      </c>
      <c r="M83" s="20">
        <f t="shared" si="18"/>
        <v>0</v>
      </c>
      <c r="N83" s="20">
        <f t="shared" si="9"/>
        <v>0</v>
      </c>
      <c r="O83" s="38">
        <f t="shared" si="10"/>
        <v>0</v>
      </c>
      <c r="P83" s="21">
        <v>182040.0</v>
      </c>
      <c r="Q83" s="22">
        <v>0.15</v>
      </c>
      <c r="R83" s="39">
        <v>2.0</v>
      </c>
      <c r="S83" s="29">
        <f t="shared" si="11"/>
        <v>0</v>
      </c>
      <c r="T83" s="40">
        <f t="shared" si="12"/>
        <v>0</v>
      </c>
      <c r="U83" s="25">
        <v>480000.0</v>
      </c>
      <c r="V83" s="18">
        <v>0.17</v>
      </c>
      <c r="W83" s="23">
        <v>1.75</v>
      </c>
      <c r="X83" s="35">
        <f t="shared" si="13"/>
        <v>0</v>
      </c>
      <c r="Y83" s="41">
        <f t="shared" si="14"/>
        <v>0</v>
      </c>
      <c r="Z83" s="42">
        <f t="shared" si="2"/>
        <v>45000</v>
      </c>
      <c r="AA83" s="43">
        <v>0.15</v>
      </c>
      <c r="AB83" s="16">
        <f t="shared" si="3"/>
        <v>6750</v>
      </c>
      <c r="AC83" s="26">
        <f t="shared" si="15"/>
        <v>38250</v>
      </c>
      <c r="AD83" s="15">
        <f t="shared" si="16"/>
        <v>2611164</v>
      </c>
      <c r="AE83" s="18">
        <v>0.05</v>
      </c>
      <c r="AF83" s="28">
        <f t="shared" si="4"/>
        <v>0.7190284585</v>
      </c>
      <c r="AG83" s="29">
        <f t="shared" si="5"/>
        <v>27502.83854</v>
      </c>
      <c r="AH83" s="30">
        <f t="shared" si="17"/>
        <v>2189429.737</v>
      </c>
      <c r="AI83" s="31">
        <f t="shared" si="6"/>
        <v>1877501.226</v>
      </c>
    </row>
    <row r="84" ht="15.75" customHeight="1">
      <c r="A84" s="44"/>
      <c r="B84" s="45">
        <v>80.0</v>
      </c>
      <c r="C84" s="34">
        <v>0.0</v>
      </c>
      <c r="D84" s="16">
        <v>16000.0</v>
      </c>
      <c r="E84" s="35">
        <v>2000.0</v>
      </c>
      <c r="F84" s="16">
        <v>61000.0</v>
      </c>
      <c r="G84" s="17">
        <v>0.0</v>
      </c>
      <c r="H84" s="36">
        <v>0.0</v>
      </c>
      <c r="I84" s="37">
        <f t="shared" si="7"/>
        <v>0</v>
      </c>
      <c r="J84" s="18">
        <v>0.0685</v>
      </c>
      <c r="K84" s="18">
        <v>0.015</v>
      </c>
      <c r="L84" s="19">
        <f t="shared" si="1"/>
        <v>0.0835</v>
      </c>
      <c r="M84" s="20">
        <f t="shared" si="18"/>
        <v>0</v>
      </c>
      <c r="N84" s="20">
        <f t="shared" si="9"/>
        <v>0</v>
      </c>
      <c r="O84" s="38">
        <f t="shared" si="10"/>
        <v>0</v>
      </c>
      <c r="P84" s="21">
        <v>182041.0</v>
      </c>
      <c r="Q84" s="22">
        <v>0.15</v>
      </c>
      <c r="R84" s="39">
        <v>2.0</v>
      </c>
      <c r="S84" s="29">
        <f t="shared" si="11"/>
        <v>0</v>
      </c>
      <c r="T84" s="40">
        <f t="shared" si="12"/>
        <v>0</v>
      </c>
      <c r="U84" s="25">
        <v>480000.0</v>
      </c>
      <c r="V84" s="18">
        <v>0.17</v>
      </c>
      <c r="W84" s="23">
        <v>1.75</v>
      </c>
      <c r="X84" s="35">
        <f t="shared" si="13"/>
        <v>0</v>
      </c>
      <c r="Y84" s="41">
        <f t="shared" si="14"/>
        <v>0</v>
      </c>
      <c r="Z84" s="42">
        <f t="shared" si="2"/>
        <v>45000</v>
      </c>
      <c r="AA84" s="43">
        <v>0.15</v>
      </c>
      <c r="AB84" s="16">
        <f t="shared" si="3"/>
        <v>6750</v>
      </c>
      <c r="AC84" s="26">
        <f t="shared" si="15"/>
        <v>38250</v>
      </c>
      <c r="AD84" s="15">
        <f t="shared" si="16"/>
        <v>2649414</v>
      </c>
      <c r="AE84" s="18">
        <v>0.05</v>
      </c>
      <c r="AF84" s="28">
        <f t="shared" si="4"/>
        <v>0.7160325066</v>
      </c>
      <c r="AG84" s="29">
        <f t="shared" si="5"/>
        <v>27388.24338</v>
      </c>
      <c r="AH84" s="30">
        <f t="shared" si="17"/>
        <v>2216817.981</v>
      </c>
      <c r="AI84" s="31">
        <f t="shared" si="6"/>
        <v>1897066.547</v>
      </c>
    </row>
    <row r="85" ht="15.75" customHeight="1">
      <c r="A85" s="44"/>
      <c r="B85" s="45">
        <v>81.0</v>
      </c>
      <c r="C85" s="34">
        <v>0.0</v>
      </c>
      <c r="D85" s="16">
        <v>16000.0</v>
      </c>
      <c r="E85" s="35">
        <v>2000.0</v>
      </c>
      <c r="F85" s="16">
        <v>61000.0</v>
      </c>
      <c r="G85" s="17">
        <v>0.0</v>
      </c>
      <c r="H85" s="36">
        <v>0.0</v>
      </c>
      <c r="I85" s="37">
        <f t="shared" si="7"/>
        <v>0</v>
      </c>
      <c r="J85" s="18">
        <v>0.0685</v>
      </c>
      <c r="K85" s="18">
        <v>0.015</v>
      </c>
      <c r="L85" s="19">
        <f t="shared" si="1"/>
        <v>0.0835</v>
      </c>
      <c r="M85" s="20">
        <f t="shared" si="18"/>
        <v>0</v>
      </c>
      <c r="N85" s="20">
        <f t="shared" si="9"/>
        <v>0</v>
      </c>
      <c r="O85" s="38">
        <f t="shared" si="10"/>
        <v>0</v>
      </c>
      <c r="P85" s="21">
        <v>182042.0</v>
      </c>
      <c r="Q85" s="22">
        <v>0.15</v>
      </c>
      <c r="R85" s="39">
        <v>2.0</v>
      </c>
      <c r="S85" s="29">
        <f t="shared" si="11"/>
        <v>0</v>
      </c>
      <c r="T85" s="40">
        <f t="shared" si="12"/>
        <v>0</v>
      </c>
      <c r="U85" s="25">
        <v>480000.0</v>
      </c>
      <c r="V85" s="18">
        <v>0.17</v>
      </c>
      <c r="W85" s="23">
        <v>1.75</v>
      </c>
      <c r="X85" s="35">
        <f t="shared" si="13"/>
        <v>0</v>
      </c>
      <c r="Y85" s="41">
        <f t="shared" si="14"/>
        <v>0</v>
      </c>
      <c r="Z85" s="42">
        <f t="shared" si="2"/>
        <v>45000</v>
      </c>
      <c r="AA85" s="43">
        <v>0.15</v>
      </c>
      <c r="AB85" s="16">
        <f t="shared" si="3"/>
        <v>6750</v>
      </c>
      <c r="AC85" s="26">
        <f t="shared" si="15"/>
        <v>38250</v>
      </c>
      <c r="AD85" s="15">
        <f t="shared" si="16"/>
        <v>2687664</v>
      </c>
      <c r="AE85" s="18">
        <v>0.05</v>
      </c>
      <c r="AF85" s="28">
        <f t="shared" si="4"/>
        <v>0.7130490378</v>
      </c>
      <c r="AG85" s="29">
        <f t="shared" si="5"/>
        <v>27274.12569</v>
      </c>
      <c r="AH85" s="30">
        <f t="shared" si="17"/>
        <v>2244092.106</v>
      </c>
      <c r="AI85" s="31">
        <f t="shared" si="6"/>
        <v>1916436.229</v>
      </c>
    </row>
    <row r="86" ht="15.75" customHeight="1">
      <c r="A86" s="44"/>
      <c r="B86" s="45">
        <v>82.0</v>
      </c>
      <c r="C86" s="34">
        <v>0.0</v>
      </c>
      <c r="D86" s="16">
        <v>16000.0</v>
      </c>
      <c r="E86" s="35">
        <v>2000.0</v>
      </c>
      <c r="F86" s="16">
        <v>61000.0</v>
      </c>
      <c r="G86" s="17">
        <v>0.0</v>
      </c>
      <c r="H86" s="36">
        <v>0.0</v>
      </c>
      <c r="I86" s="37">
        <f t="shared" si="7"/>
        <v>0</v>
      </c>
      <c r="J86" s="18">
        <v>0.0685</v>
      </c>
      <c r="K86" s="18">
        <v>0.015</v>
      </c>
      <c r="L86" s="19">
        <f t="shared" si="1"/>
        <v>0.0835</v>
      </c>
      <c r="M86" s="20">
        <f t="shared" si="18"/>
        <v>0</v>
      </c>
      <c r="N86" s="20">
        <f t="shared" si="9"/>
        <v>0</v>
      </c>
      <c r="O86" s="38">
        <f t="shared" si="10"/>
        <v>0</v>
      </c>
      <c r="P86" s="21">
        <v>182043.0</v>
      </c>
      <c r="Q86" s="22">
        <v>0.15</v>
      </c>
      <c r="R86" s="39">
        <v>2.0</v>
      </c>
      <c r="S86" s="29">
        <f t="shared" si="11"/>
        <v>0</v>
      </c>
      <c r="T86" s="40">
        <f t="shared" si="12"/>
        <v>0</v>
      </c>
      <c r="U86" s="25">
        <v>480000.0</v>
      </c>
      <c r="V86" s="18">
        <v>0.17</v>
      </c>
      <c r="W86" s="23">
        <v>1.75</v>
      </c>
      <c r="X86" s="35">
        <f t="shared" si="13"/>
        <v>0</v>
      </c>
      <c r="Y86" s="41">
        <f t="shared" si="14"/>
        <v>0</v>
      </c>
      <c r="Z86" s="42">
        <f t="shared" si="2"/>
        <v>45000</v>
      </c>
      <c r="AA86" s="43">
        <v>0.15</v>
      </c>
      <c r="AB86" s="16">
        <f t="shared" si="3"/>
        <v>6750</v>
      </c>
      <c r="AC86" s="26">
        <f t="shared" si="15"/>
        <v>38250</v>
      </c>
      <c r="AD86" s="15">
        <f t="shared" si="16"/>
        <v>2725914</v>
      </c>
      <c r="AE86" s="18">
        <v>0.05</v>
      </c>
      <c r="AF86" s="28">
        <f t="shared" si="4"/>
        <v>0.7100780001</v>
      </c>
      <c r="AG86" s="29">
        <f t="shared" si="5"/>
        <v>27160.4835</v>
      </c>
      <c r="AH86" s="30">
        <f t="shared" si="17"/>
        <v>2271252.59</v>
      </c>
      <c r="AI86" s="31">
        <f t="shared" si="6"/>
        <v>1935611.562</v>
      </c>
    </row>
    <row r="87" ht="15.75" customHeight="1">
      <c r="A87" s="44"/>
      <c r="B87" s="45">
        <v>83.0</v>
      </c>
      <c r="C87" s="34">
        <v>0.0</v>
      </c>
      <c r="D87" s="16">
        <v>16000.0</v>
      </c>
      <c r="E87" s="35">
        <v>2000.0</v>
      </c>
      <c r="F87" s="16">
        <v>61000.0</v>
      </c>
      <c r="G87" s="17">
        <v>0.0</v>
      </c>
      <c r="H87" s="36">
        <v>0.0</v>
      </c>
      <c r="I87" s="37">
        <f t="shared" si="7"/>
        <v>0</v>
      </c>
      <c r="J87" s="18">
        <v>0.0685</v>
      </c>
      <c r="K87" s="18">
        <v>0.015</v>
      </c>
      <c r="L87" s="19">
        <f t="shared" si="1"/>
        <v>0.0835</v>
      </c>
      <c r="M87" s="20">
        <f t="shared" si="18"/>
        <v>0</v>
      </c>
      <c r="N87" s="20">
        <f t="shared" si="9"/>
        <v>0</v>
      </c>
      <c r="O87" s="38">
        <f t="shared" si="10"/>
        <v>0</v>
      </c>
      <c r="P87" s="21">
        <v>182044.0</v>
      </c>
      <c r="Q87" s="22">
        <v>0.15</v>
      </c>
      <c r="R87" s="39">
        <v>2.0</v>
      </c>
      <c r="S87" s="29">
        <f t="shared" si="11"/>
        <v>0</v>
      </c>
      <c r="T87" s="40">
        <f t="shared" si="12"/>
        <v>0</v>
      </c>
      <c r="U87" s="25">
        <v>480000.0</v>
      </c>
      <c r="V87" s="18">
        <v>0.17</v>
      </c>
      <c r="W87" s="23">
        <v>1.75</v>
      </c>
      <c r="X87" s="35">
        <f t="shared" si="13"/>
        <v>0</v>
      </c>
      <c r="Y87" s="41">
        <f t="shared" si="14"/>
        <v>0</v>
      </c>
      <c r="Z87" s="42">
        <f t="shared" si="2"/>
        <v>45000</v>
      </c>
      <c r="AA87" s="43">
        <v>0.15</v>
      </c>
      <c r="AB87" s="16">
        <f t="shared" si="3"/>
        <v>6750</v>
      </c>
      <c r="AC87" s="26">
        <f t="shared" si="15"/>
        <v>38250</v>
      </c>
      <c r="AD87" s="15">
        <f t="shared" si="16"/>
        <v>2764164</v>
      </c>
      <c r="AE87" s="18">
        <v>0.05</v>
      </c>
      <c r="AF87" s="28">
        <f t="shared" si="4"/>
        <v>0.7071193418</v>
      </c>
      <c r="AG87" s="29">
        <f t="shared" si="5"/>
        <v>27047.31482</v>
      </c>
      <c r="AH87" s="30">
        <f t="shared" si="17"/>
        <v>2298299.905</v>
      </c>
      <c r="AI87" s="31">
        <f t="shared" si="6"/>
        <v>1954593.828</v>
      </c>
    </row>
    <row r="88" ht="15.75" customHeight="1">
      <c r="A88" s="44"/>
      <c r="B88" s="45">
        <v>84.0</v>
      </c>
      <c r="C88" s="34">
        <v>0.0</v>
      </c>
      <c r="D88" s="16">
        <v>16000.0</v>
      </c>
      <c r="E88" s="35">
        <v>2000.0</v>
      </c>
      <c r="F88" s="16">
        <v>61000.0</v>
      </c>
      <c r="G88" s="17">
        <v>0.0</v>
      </c>
      <c r="H88" s="36">
        <v>0.0</v>
      </c>
      <c r="I88" s="37">
        <f t="shared" si="7"/>
        <v>0</v>
      </c>
      <c r="J88" s="18">
        <v>0.0685</v>
      </c>
      <c r="K88" s="18">
        <v>0.015</v>
      </c>
      <c r="L88" s="19">
        <f t="shared" si="1"/>
        <v>0.0835</v>
      </c>
      <c r="M88" s="20">
        <f t="shared" si="18"/>
        <v>0</v>
      </c>
      <c r="N88" s="20">
        <f t="shared" si="9"/>
        <v>0</v>
      </c>
      <c r="O88" s="38">
        <f t="shared" si="10"/>
        <v>0</v>
      </c>
      <c r="P88" s="21">
        <v>182045.0</v>
      </c>
      <c r="Q88" s="22">
        <v>0.15</v>
      </c>
      <c r="R88" s="39">
        <v>2.0</v>
      </c>
      <c r="S88" s="29">
        <f t="shared" si="11"/>
        <v>0</v>
      </c>
      <c r="T88" s="40">
        <f t="shared" si="12"/>
        <v>0</v>
      </c>
      <c r="U88" s="25">
        <v>480000.0</v>
      </c>
      <c r="V88" s="18">
        <v>0.17</v>
      </c>
      <c r="W88" s="23">
        <v>1.75</v>
      </c>
      <c r="X88" s="35">
        <f t="shared" si="13"/>
        <v>0</v>
      </c>
      <c r="Y88" s="41">
        <f t="shared" si="14"/>
        <v>0</v>
      </c>
      <c r="Z88" s="42">
        <f t="shared" si="2"/>
        <v>45000</v>
      </c>
      <c r="AA88" s="43">
        <v>0.15</v>
      </c>
      <c r="AB88" s="16">
        <f t="shared" si="3"/>
        <v>6750</v>
      </c>
      <c r="AC88" s="26">
        <f t="shared" si="15"/>
        <v>38250</v>
      </c>
      <c r="AD88" s="15">
        <f t="shared" si="16"/>
        <v>2802414</v>
      </c>
      <c r="AE88" s="18">
        <v>0.05</v>
      </c>
      <c r="AF88" s="28">
        <f t="shared" si="4"/>
        <v>0.7041730112</v>
      </c>
      <c r="AG88" s="29">
        <f t="shared" si="5"/>
        <v>26934.61768</v>
      </c>
      <c r="AH88" s="30">
        <f t="shared" si="17"/>
        <v>2325234.522</v>
      </c>
      <c r="AI88" s="31">
        <f t="shared" si="6"/>
        <v>1973384.305</v>
      </c>
    </row>
    <row r="89" ht="15.75" customHeight="1"/>
    <row r="90" ht="15.75" customHeight="1">
      <c r="G90" s="46"/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65:A76"/>
    <mergeCell ref="A77:A88"/>
    <mergeCell ref="P2:T2"/>
    <mergeCell ref="U2:Y2"/>
    <mergeCell ref="A5:A16"/>
    <mergeCell ref="A17:A28"/>
    <mergeCell ref="A29:A40"/>
    <mergeCell ref="A41:A52"/>
    <mergeCell ref="A53:A64"/>
  </mergeCells>
  <printOptions/>
  <pageMargins bottom="0.75" footer="0.0" header="0.0" left="0.7" right="0.7" top="0.75"/>
  <pageSetup orientation="landscape"/>
  <drawing r:id="rId1"/>
</worksheet>
</file>