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f Iqbal\Desktop\"/>
    </mc:Choice>
  </mc:AlternateContent>
  <bookViews>
    <workbookView xWindow="0" yWindow="0" windowWidth="20490" windowHeight="7755" activeTab="1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8" i="3" l="1"/>
  <c r="AL28" i="3"/>
  <c r="AL14" i="3"/>
  <c r="AL17" i="3"/>
  <c r="AL20" i="3"/>
  <c r="AL11" i="3"/>
  <c r="AL8" i="3"/>
  <c r="AL5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" i="3"/>
  <c r="AI28" i="3"/>
  <c r="AI29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" i="3"/>
  <c r="AJ28" i="3" l="1"/>
  <c r="AS30" i="3"/>
  <c r="AK31" i="3"/>
  <c r="AN2" i="3" s="1"/>
  <c r="E2" i="2"/>
  <c r="AO11" i="3" l="1"/>
  <c r="AR11" i="3" s="1"/>
  <c r="AT11" i="3" s="1"/>
  <c r="AO17" i="3"/>
  <c r="AR17" i="3" s="1"/>
  <c r="AT17" i="3" s="1"/>
  <c r="AO8" i="3"/>
  <c r="AR8" i="3" s="1"/>
  <c r="AT8" i="3" s="1"/>
  <c r="AO2" i="3"/>
  <c r="AR2" i="3" s="1"/>
  <c r="AT2" i="3" s="1"/>
  <c r="AO14" i="3"/>
  <c r="AR14" i="3" s="1"/>
  <c r="AT14" i="3" s="1"/>
  <c r="AO20" i="3"/>
  <c r="AR20" i="3" s="1"/>
  <c r="AT20" i="3" s="1"/>
  <c r="AO5" i="3"/>
  <c r="AR5" i="3" s="1"/>
  <c r="AT5" i="3" s="1"/>
  <c r="C11" i="2"/>
  <c r="C13" i="2" s="1"/>
  <c r="G9" i="2"/>
  <c r="I9" i="2" s="1"/>
  <c r="E9" i="2"/>
  <c r="E8" i="2"/>
  <c r="G8" i="2" s="1"/>
  <c r="I8" i="2" s="1"/>
  <c r="G7" i="2"/>
  <c r="I7" i="2" s="1"/>
  <c r="E7" i="2"/>
  <c r="E6" i="2"/>
  <c r="G6" i="2" s="1"/>
  <c r="I6" i="2" s="1"/>
  <c r="G5" i="2"/>
  <c r="I5" i="2" s="1"/>
  <c r="E5" i="2"/>
  <c r="E4" i="2"/>
  <c r="G4" i="2" s="1"/>
  <c r="I4" i="2" s="1"/>
  <c r="G3" i="2"/>
  <c r="I3" i="2" s="1"/>
  <c r="E3" i="2"/>
  <c r="G2" i="2"/>
  <c r="I2" i="2" s="1"/>
</calcChain>
</file>

<file path=xl/sharedStrings.xml><?xml version="1.0" encoding="utf-8"?>
<sst xmlns="http://schemas.openxmlformats.org/spreadsheetml/2006/main" count="61" uniqueCount="30">
  <si>
    <t>Asif</t>
  </si>
  <si>
    <t>Rokon Vai</t>
  </si>
  <si>
    <t>Johirul</t>
  </si>
  <si>
    <t>Sadikul</t>
  </si>
  <si>
    <t>Akash</t>
  </si>
  <si>
    <t>Sabbir Vai</t>
  </si>
  <si>
    <t>Nayeem</t>
  </si>
  <si>
    <t>Sujon Vai</t>
  </si>
  <si>
    <t>Meal</t>
  </si>
  <si>
    <t>Cost</t>
  </si>
  <si>
    <t>Meal Rate</t>
  </si>
  <si>
    <t>Name</t>
  </si>
  <si>
    <t>Extra</t>
  </si>
  <si>
    <t>Total Cost</t>
  </si>
  <si>
    <t>Pay</t>
  </si>
  <si>
    <t>Due</t>
  </si>
  <si>
    <t>SL</t>
  </si>
  <si>
    <t>Sadik</t>
  </si>
  <si>
    <t>Rasik</t>
  </si>
  <si>
    <t>Mamun</t>
  </si>
  <si>
    <t>Dinner</t>
  </si>
  <si>
    <t>Lunch</t>
  </si>
  <si>
    <t>Breakfast</t>
  </si>
  <si>
    <t>Name/Date</t>
  </si>
  <si>
    <t>Bazar</t>
  </si>
  <si>
    <t>Total</t>
  </si>
  <si>
    <t>Total Meal</t>
  </si>
  <si>
    <t>Meal Cost</t>
  </si>
  <si>
    <t>Meal Extra</t>
  </si>
  <si>
    <t>Avilable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</si>
</sst>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I14" totalsRowCount="1" headerRowDxfId="19" dataDxfId="18">
  <autoFilter ref="A1:I13"/>
  <tableColumns count="9">
    <tableColumn id="1" name="SL" dataDxfId="17" totalsRowDxfId="16"/>
    <tableColumn id="2" name="Name" dataDxfId="15" totalsRowDxfId="14"/>
    <tableColumn id="3" name="Meal" dataDxfId="13" totalsRowDxfId="12"/>
    <tableColumn id="4" name="Meal Rate" dataDxfId="11" totalsRowDxfId="10"/>
    <tableColumn id="5" name="Cost" dataDxfId="9" totalsRowDxfId="8"/>
    <tableColumn id="6" name="Extra" dataDxfId="7" totalsRowDxfId="6"/>
    <tableColumn id="7" name="Total Cost" dataDxfId="5" totalsRowDxfId="4"/>
    <tableColumn id="8" name="Pay" dataDxfId="3" totalsRowDxfId="2"/>
    <tableColumn id="9" name="Du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1" sqref="I11:I16"/>
    </sheetView>
  </sheetViews>
  <sheetFormatPr defaultRowHeight="15" x14ac:dyDescent="0.25"/>
  <cols>
    <col min="2" max="2" width="15" customWidth="1"/>
    <col min="3" max="3" width="14.85546875" customWidth="1"/>
    <col min="4" max="4" width="15.5703125" customWidth="1"/>
    <col min="5" max="5" width="15.140625" customWidth="1"/>
    <col min="6" max="6" width="12" customWidth="1"/>
    <col min="7" max="7" width="11.42578125" customWidth="1"/>
    <col min="8" max="8" width="11.85546875" customWidth="1"/>
    <col min="9" max="9" width="13.42578125" customWidth="1"/>
  </cols>
  <sheetData>
    <row r="1" spans="1:9" x14ac:dyDescent="0.25">
      <c r="A1" s="1" t="s">
        <v>16</v>
      </c>
      <c r="B1" s="3" t="s">
        <v>11</v>
      </c>
      <c r="C1" s="1" t="s">
        <v>8</v>
      </c>
      <c r="D1" s="1" t="s">
        <v>10</v>
      </c>
      <c r="E1" s="1" t="s">
        <v>9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s="1">
        <v>1</v>
      </c>
      <c r="B2" s="3" t="s">
        <v>0</v>
      </c>
      <c r="C2" s="1">
        <v>73.75</v>
      </c>
      <c r="D2" s="2">
        <v>27.44</v>
      </c>
      <c r="E2" s="1">
        <f>Table13[[#This Row],[Meal]]*Table13[[#This Row],[Meal Rate]]</f>
        <v>2023.7</v>
      </c>
      <c r="F2" s="1">
        <v>400</v>
      </c>
      <c r="G2" s="1">
        <f>E2+F2</f>
        <v>2423.6999999999998</v>
      </c>
      <c r="H2" s="1">
        <v>1840</v>
      </c>
      <c r="I2" s="1">
        <f>G2-H2</f>
        <v>583.69999999999982</v>
      </c>
    </row>
    <row r="3" spans="1:9" x14ac:dyDescent="0.25">
      <c r="A3" s="1">
        <v>2</v>
      </c>
      <c r="B3" s="3" t="s">
        <v>1</v>
      </c>
      <c r="C3" s="1">
        <v>34.25</v>
      </c>
      <c r="D3" s="2">
        <v>27.44</v>
      </c>
      <c r="E3" s="1">
        <f t="shared" ref="E3:E9" si="0">C3*D3</f>
        <v>939.82</v>
      </c>
      <c r="F3" s="1">
        <v>300</v>
      </c>
      <c r="G3" s="1">
        <f t="shared" ref="G3:G9" si="1">E3+F3</f>
        <v>1239.8200000000002</v>
      </c>
      <c r="H3" s="1">
        <v>500</v>
      </c>
      <c r="I3" s="1">
        <f t="shared" ref="I3:I9" si="2">G3-H3</f>
        <v>739.82000000000016</v>
      </c>
    </row>
    <row r="4" spans="1:9" x14ac:dyDescent="0.25">
      <c r="A4" s="1">
        <v>3</v>
      </c>
      <c r="B4" s="3" t="s">
        <v>2</v>
      </c>
      <c r="C4" s="1">
        <v>91.5</v>
      </c>
      <c r="D4" s="2">
        <v>27.44</v>
      </c>
      <c r="E4" s="1">
        <f t="shared" si="0"/>
        <v>2510.7600000000002</v>
      </c>
      <c r="F4" s="1">
        <v>400</v>
      </c>
      <c r="G4" s="1">
        <f t="shared" si="1"/>
        <v>2910.76</v>
      </c>
      <c r="H4" s="1">
        <v>2800</v>
      </c>
      <c r="I4" s="1">
        <f t="shared" si="2"/>
        <v>110.76000000000022</v>
      </c>
    </row>
    <row r="5" spans="1:9" x14ac:dyDescent="0.25">
      <c r="A5" s="1">
        <v>4</v>
      </c>
      <c r="B5" s="3" t="s">
        <v>3</v>
      </c>
      <c r="C5" s="1">
        <v>169.5</v>
      </c>
      <c r="D5" s="2">
        <v>27.44</v>
      </c>
      <c r="E5" s="1">
        <f t="shared" si="0"/>
        <v>4651.08</v>
      </c>
      <c r="F5" s="1">
        <v>800</v>
      </c>
      <c r="G5" s="1">
        <f t="shared" si="1"/>
        <v>5451.08</v>
      </c>
      <c r="H5" s="1">
        <v>3425</v>
      </c>
      <c r="I5" s="1">
        <f t="shared" si="2"/>
        <v>2026.08</v>
      </c>
    </row>
    <row r="6" spans="1:9" x14ac:dyDescent="0.25">
      <c r="A6" s="1">
        <v>5</v>
      </c>
      <c r="B6" s="3" t="s">
        <v>4</v>
      </c>
      <c r="C6" s="1">
        <v>64.5</v>
      </c>
      <c r="D6" s="2">
        <v>27.44</v>
      </c>
      <c r="E6" s="1">
        <f t="shared" si="0"/>
        <v>1769.88</v>
      </c>
      <c r="F6" s="1">
        <v>400</v>
      </c>
      <c r="G6" s="1">
        <f t="shared" si="1"/>
        <v>2169.88</v>
      </c>
      <c r="H6" s="1">
        <v>2000</v>
      </c>
      <c r="I6" s="1">
        <f t="shared" si="2"/>
        <v>169.88000000000011</v>
      </c>
    </row>
    <row r="7" spans="1:9" x14ac:dyDescent="0.25">
      <c r="A7" s="1">
        <v>6</v>
      </c>
      <c r="B7" s="3" t="s">
        <v>5</v>
      </c>
      <c r="C7" s="1">
        <v>49</v>
      </c>
      <c r="D7" s="2">
        <v>27.44</v>
      </c>
      <c r="E7" s="1">
        <f t="shared" si="0"/>
        <v>1344.5600000000002</v>
      </c>
      <c r="F7" s="1">
        <v>400</v>
      </c>
      <c r="G7" s="1">
        <f t="shared" si="1"/>
        <v>1744.5600000000002</v>
      </c>
      <c r="H7" s="1">
        <v>1700</v>
      </c>
      <c r="I7" s="1">
        <f t="shared" si="2"/>
        <v>44.560000000000173</v>
      </c>
    </row>
    <row r="8" spans="1:9" x14ac:dyDescent="0.25">
      <c r="A8" s="1">
        <v>7</v>
      </c>
      <c r="B8" s="3" t="s">
        <v>6</v>
      </c>
      <c r="C8" s="1">
        <v>19</v>
      </c>
      <c r="D8" s="2">
        <v>27.44</v>
      </c>
      <c r="E8" s="1">
        <f t="shared" si="0"/>
        <v>521.36</v>
      </c>
      <c r="F8" s="1">
        <v>400</v>
      </c>
      <c r="G8" s="1">
        <f t="shared" si="1"/>
        <v>921.36</v>
      </c>
      <c r="H8" s="1">
        <v>800</v>
      </c>
      <c r="I8" s="1">
        <f t="shared" si="2"/>
        <v>121.36000000000001</v>
      </c>
    </row>
    <row r="9" spans="1:9" x14ac:dyDescent="0.25">
      <c r="A9" s="1">
        <v>8</v>
      </c>
      <c r="B9" s="3" t="s">
        <v>7</v>
      </c>
      <c r="C9" s="1">
        <v>19</v>
      </c>
      <c r="D9" s="2">
        <v>27.44</v>
      </c>
      <c r="E9" s="1">
        <f t="shared" si="0"/>
        <v>521.36</v>
      </c>
      <c r="F9" s="1">
        <v>200</v>
      </c>
      <c r="G9" s="1">
        <f t="shared" si="1"/>
        <v>721.36</v>
      </c>
      <c r="H9" s="1">
        <v>300</v>
      </c>
      <c r="I9" s="1">
        <f t="shared" si="2"/>
        <v>421.36</v>
      </c>
    </row>
    <row r="10" spans="1:9" x14ac:dyDescent="0.25">
      <c r="A10" s="1"/>
      <c r="B10" s="3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3" t="s">
        <v>8</v>
      </c>
      <c r="C11" s="1">
        <f>SUM(C2:C9)</f>
        <v>520.5</v>
      </c>
      <c r="D11" s="1"/>
      <c r="E11" s="1"/>
      <c r="F11" s="1"/>
      <c r="G11" s="1"/>
      <c r="H11" s="1"/>
      <c r="I11" s="1"/>
    </row>
    <row r="12" spans="1:9" x14ac:dyDescent="0.25">
      <c r="A12" s="1"/>
      <c r="B12" s="3" t="s">
        <v>9</v>
      </c>
      <c r="C12" s="1">
        <v>14278</v>
      </c>
      <c r="D12" s="1"/>
      <c r="E12" s="1"/>
      <c r="F12" s="1"/>
      <c r="G12" s="1"/>
      <c r="H12" s="1"/>
      <c r="I12" s="1"/>
    </row>
    <row r="13" spans="1:9" x14ac:dyDescent="0.25">
      <c r="A13" s="1"/>
      <c r="B13" s="3" t="s">
        <v>10</v>
      </c>
      <c r="C13" s="1">
        <f>C12/C11</f>
        <v>27.431316042267049</v>
      </c>
      <c r="D13" s="1"/>
      <c r="E13" s="1"/>
      <c r="F13" s="1"/>
      <c r="G13" s="1"/>
      <c r="H13" s="1"/>
      <c r="I13" s="1"/>
    </row>
    <row r="14" spans="1:9" x14ac:dyDescent="0.25">
      <c r="A14" s="1"/>
      <c r="B14" s="3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AA21" workbookViewId="0">
      <selection activeCell="H35" sqref="H35"/>
    </sheetView>
  </sheetViews>
  <sheetFormatPr defaultRowHeight="15" x14ac:dyDescent="0.25"/>
  <cols>
    <col min="1" max="1" width="10.5703125" style="5" customWidth="1"/>
    <col min="3" max="34" width="9.140625" style="1"/>
    <col min="38" max="38" width="10.28515625" bestFit="1" customWidth="1"/>
    <col min="41" max="41" width="12" bestFit="1" customWidth="1"/>
    <col min="43" max="43" width="10.28515625" bestFit="1" customWidth="1"/>
    <col min="44" max="44" width="12" bestFit="1" customWidth="1"/>
    <col min="45" max="45" width="10.42578125" customWidth="1"/>
  </cols>
  <sheetData>
    <row r="1" spans="1:46" s="5" customFormat="1" x14ac:dyDescent="0.25">
      <c r="A1" s="11" t="s">
        <v>23</v>
      </c>
      <c r="B1" s="11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5" t="s">
        <v>25</v>
      </c>
      <c r="AL1" s="5" t="s">
        <v>26</v>
      </c>
      <c r="AO1" s="5" t="s">
        <v>27</v>
      </c>
      <c r="AP1" s="5" t="s">
        <v>12</v>
      </c>
      <c r="AQ1" s="5" t="s">
        <v>28</v>
      </c>
      <c r="AR1" s="5" t="s">
        <v>13</v>
      </c>
      <c r="AS1" s="5" t="s">
        <v>14</v>
      </c>
      <c r="AT1" s="5" t="s">
        <v>15</v>
      </c>
    </row>
    <row r="2" spans="1:46" x14ac:dyDescent="0.25">
      <c r="A2" s="11" t="s">
        <v>0</v>
      </c>
      <c r="B2" t="s">
        <v>20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AI2">
        <f>SUM(C2:AH2)</f>
        <v>7</v>
      </c>
      <c r="AJ2">
        <v>0.75</v>
      </c>
      <c r="AK2">
        <f>AI2*AJ2</f>
        <v>5.25</v>
      </c>
      <c r="AL2" s="10">
        <f>SUM(AK2:AK4)</f>
        <v>15.5</v>
      </c>
      <c r="AN2" s="10">
        <f>AK31</f>
        <v>55.654008438818565</v>
      </c>
      <c r="AO2" s="10">
        <f>AL2*AN$2</f>
        <v>862.6371308016877</v>
      </c>
      <c r="AP2" s="10">
        <v>300</v>
      </c>
      <c r="AQ2" s="10">
        <v>0</v>
      </c>
      <c r="AR2" s="10">
        <f>SUM(AO2:AQ4)</f>
        <v>1162.6371308016878</v>
      </c>
      <c r="AS2" s="10">
        <v>2000</v>
      </c>
      <c r="AT2" s="10">
        <f>AR2-AS2</f>
        <v>-837.36286919831218</v>
      </c>
    </row>
    <row r="3" spans="1:46" x14ac:dyDescent="0.25">
      <c r="A3" s="11"/>
      <c r="B3" t="s">
        <v>21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AI3">
        <f t="shared" ref="AI3:AI29" si="0">SUM(C3:AH3)</f>
        <v>7</v>
      </c>
      <c r="AJ3">
        <v>1.25</v>
      </c>
      <c r="AK3">
        <f t="shared" ref="AK3:AK22" si="1">AI3*AJ3</f>
        <v>8.75</v>
      </c>
      <c r="AL3" s="10"/>
      <c r="AN3" s="10"/>
      <c r="AO3" s="10"/>
      <c r="AP3" s="10"/>
      <c r="AQ3" s="10"/>
      <c r="AR3" s="10"/>
      <c r="AS3" s="10"/>
      <c r="AT3" s="10"/>
    </row>
    <row r="4" spans="1:46" x14ac:dyDescent="0.25">
      <c r="A4" s="11"/>
      <c r="B4" t="s">
        <v>22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AI4">
        <f t="shared" si="0"/>
        <v>3</v>
      </c>
      <c r="AJ4">
        <v>0.5</v>
      </c>
      <c r="AK4">
        <f t="shared" si="1"/>
        <v>1.5</v>
      </c>
      <c r="AL4" s="10"/>
      <c r="AN4" s="10"/>
      <c r="AO4" s="10"/>
      <c r="AP4" s="10"/>
      <c r="AQ4" s="10"/>
      <c r="AR4" s="10"/>
      <c r="AS4" s="10"/>
      <c r="AT4" s="10"/>
    </row>
    <row r="5" spans="1:46" x14ac:dyDescent="0.25">
      <c r="A5" s="11" t="s">
        <v>2</v>
      </c>
      <c r="B5" t="s">
        <v>20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AI5">
        <f t="shared" si="0"/>
        <v>7</v>
      </c>
      <c r="AJ5">
        <v>0.75</v>
      </c>
      <c r="AK5">
        <f t="shared" si="1"/>
        <v>5.25</v>
      </c>
      <c r="AL5" s="10">
        <f>SUM(AK5:AK7)</f>
        <v>17.5</v>
      </c>
      <c r="AN5" s="10"/>
      <c r="AO5" s="10">
        <f>AL5*AN$2</f>
        <v>973.94514767932492</v>
      </c>
      <c r="AP5" s="10">
        <v>300</v>
      </c>
      <c r="AQ5" s="10">
        <v>0</v>
      </c>
      <c r="AR5" s="10">
        <f t="shared" ref="AR5" si="2">SUM(AO5:AQ7)</f>
        <v>1273.9451476793249</v>
      </c>
      <c r="AS5" s="10">
        <v>900</v>
      </c>
      <c r="AT5" s="10">
        <f t="shared" ref="AT5" si="3">AR5-AS5</f>
        <v>373.94514767932492</v>
      </c>
    </row>
    <row r="6" spans="1:46" x14ac:dyDescent="0.25">
      <c r="A6" s="11"/>
      <c r="B6" t="s">
        <v>21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AI6">
        <f t="shared" si="0"/>
        <v>7</v>
      </c>
      <c r="AJ6">
        <v>1.25</v>
      </c>
      <c r="AK6">
        <f t="shared" si="1"/>
        <v>8.75</v>
      </c>
      <c r="AL6" s="10"/>
      <c r="AN6" s="10"/>
      <c r="AO6" s="10"/>
      <c r="AP6" s="10"/>
      <c r="AQ6" s="10"/>
      <c r="AR6" s="10"/>
      <c r="AS6" s="10"/>
      <c r="AT6" s="10"/>
    </row>
    <row r="7" spans="1:46" x14ac:dyDescent="0.25">
      <c r="A7" s="11"/>
      <c r="B7" t="s">
        <v>22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AI7">
        <f t="shared" si="0"/>
        <v>7</v>
      </c>
      <c r="AJ7">
        <v>0.5</v>
      </c>
      <c r="AK7">
        <f t="shared" si="1"/>
        <v>3.5</v>
      </c>
      <c r="AL7" s="10"/>
      <c r="AN7" s="10"/>
      <c r="AO7" s="10"/>
      <c r="AP7" s="10"/>
      <c r="AQ7" s="10"/>
      <c r="AR7" s="10"/>
      <c r="AS7" s="10"/>
      <c r="AT7" s="10"/>
    </row>
    <row r="8" spans="1:46" x14ac:dyDescent="0.25">
      <c r="A8" s="11" t="s">
        <v>4</v>
      </c>
      <c r="B8" t="s">
        <v>20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AI8">
        <f t="shared" si="0"/>
        <v>7</v>
      </c>
      <c r="AJ8">
        <v>0.75</v>
      </c>
      <c r="AK8">
        <f t="shared" si="1"/>
        <v>5.25</v>
      </c>
      <c r="AL8" s="10">
        <f>SUM(AK8:AK10)</f>
        <v>17.5</v>
      </c>
      <c r="AN8" s="10"/>
      <c r="AO8" s="10">
        <f>AL8*AN$2</f>
        <v>973.94514767932492</v>
      </c>
      <c r="AP8" s="10">
        <v>300</v>
      </c>
      <c r="AQ8" s="10">
        <v>0</v>
      </c>
      <c r="AR8" s="10">
        <f t="shared" ref="AR8" si="4">SUM(AO8:AQ10)</f>
        <v>1273.9451476793249</v>
      </c>
      <c r="AS8" s="10">
        <v>500</v>
      </c>
      <c r="AT8" s="10">
        <f t="shared" ref="AT8" si="5">AR8-AS8</f>
        <v>773.94514767932492</v>
      </c>
    </row>
    <row r="9" spans="1:46" x14ac:dyDescent="0.25">
      <c r="A9" s="11"/>
      <c r="B9" t="s">
        <v>21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AI9">
        <f t="shared" si="0"/>
        <v>7</v>
      </c>
      <c r="AJ9">
        <v>1.25</v>
      </c>
      <c r="AK9">
        <f t="shared" si="1"/>
        <v>8.75</v>
      </c>
      <c r="AL9" s="10"/>
      <c r="AN9" s="10"/>
      <c r="AO9" s="10"/>
      <c r="AP9" s="10"/>
      <c r="AQ9" s="10"/>
      <c r="AR9" s="10"/>
      <c r="AS9" s="10"/>
      <c r="AT9" s="10"/>
    </row>
    <row r="10" spans="1:46" x14ac:dyDescent="0.25">
      <c r="A10" s="11"/>
      <c r="B10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AI10">
        <f t="shared" si="0"/>
        <v>7</v>
      </c>
      <c r="AJ10">
        <v>0.5</v>
      </c>
      <c r="AK10">
        <f t="shared" si="1"/>
        <v>3.5</v>
      </c>
      <c r="AL10" s="10"/>
      <c r="AN10" s="10"/>
      <c r="AO10" s="10"/>
      <c r="AP10" s="10"/>
      <c r="AQ10" s="10"/>
      <c r="AR10" s="10"/>
      <c r="AS10" s="10"/>
      <c r="AT10" s="10"/>
    </row>
    <row r="11" spans="1:46" x14ac:dyDescent="0.25">
      <c r="A11" s="11" t="s">
        <v>17</v>
      </c>
      <c r="B11" t="s">
        <v>20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AI11">
        <f t="shared" si="0"/>
        <v>7</v>
      </c>
      <c r="AJ11">
        <v>0.75</v>
      </c>
      <c r="AK11">
        <f t="shared" si="1"/>
        <v>5.25</v>
      </c>
      <c r="AL11" s="10">
        <f>SUM(AK11:AK13)</f>
        <v>17.5</v>
      </c>
      <c r="AN11" s="10"/>
      <c r="AO11" s="10">
        <f t="shared" ref="AO11" si="6">AL11*AN$2</f>
        <v>973.94514767932492</v>
      </c>
      <c r="AP11" s="10">
        <v>300</v>
      </c>
      <c r="AQ11" s="10">
        <v>0</v>
      </c>
      <c r="AR11" s="10">
        <f t="shared" ref="AR11" si="7">SUM(AO11:AQ13)</f>
        <v>1273.9451476793249</v>
      </c>
      <c r="AS11" s="10">
        <v>800</v>
      </c>
      <c r="AT11" s="10">
        <f t="shared" ref="AT11" si="8">AR11-AS11</f>
        <v>473.94514767932492</v>
      </c>
    </row>
    <row r="12" spans="1:46" x14ac:dyDescent="0.25">
      <c r="A12" s="11"/>
      <c r="B12" t="s">
        <v>21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AI12">
        <f t="shared" si="0"/>
        <v>7</v>
      </c>
      <c r="AJ12">
        <v>1.25</v>
      </c>
      <c r="AK12">
        <f t="shared" si="1"/>
        <v>8.75</v>
      </c>
      <c r="AL12" s="10"/>
      <c r="AN12" s="10"/>
      <c r="AO12" s="10"/>
      <c r="AP12" s="10"/>
      <c r="AQ12" s="10"/>
      <c r="AR12" s="10"/>
      <c r="AS12" s="10"/>
      <c r="AT12" s="10"/>
    </row>
    <row r="13" spans="1:46" x14ac:dyDescent="0.25">
      <c r="A13" s="11"/>
      <c r="B13" t="s">
        <v>22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AI13">
        <f t="shared" si="0"/>
        <v>7</v>
      </c>
      <c r="AJ13">
        <v>0.5</v>
      </c>
      <c r="AK13">
        <f t="shared" si="1"/>
        <v>3.5</v>
      </c>
      <c r="AL13" s="10"/>
      <c r="AN13" s="10"/>
      <c r="AO13" s="10"/>
      <c r="AP13" s="10"/>
      <c r="AQ13" s="10"/>
      <c r="AR13" s="10"/>
      <c r="AS13" s="10"/>
      <c r="AT13" s="10"/>
    </row>
    <row r="14" spans="1:46" x14ac:dyDescent="0.25">
      <c r="A14" s="11" t="s">
        <v>18</v>
      </c>
      <c r="B14" t="s">
        <v>20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AI14">
        <f t="shared" si="0"/>
        <v>7</v>
      </c>
      <c r="AJ14">
        <v>0.75</v>
      </c>
      <c r="AK14">
        <f t="shared" si="1"/>
        <v>5.25</v>
      </c>
      <c r="AL14" s="10">
        <f>SUM(AK14:AK16)</f>
        <v>17.5</v>
      </c>
      <c r="AN14" s="10"/>
      <c r="AO14" s="10">
        <f t="shared" ref="AO14" si="9">AL14*AN$2</f>
        <v>973.94514767932492</v>
      </c>
      <c r="AP14" s="10">
        <v>300</v>
      </c>
      <c r="AQ14" s="10">
        <v>0</v>
      </c>
      <c r="AR14" s="10">
        <f t="shared" ref="AR14" si="10">SUM(AO14:AQ16)</f>
        <v>1273.9451476793249</v>
      </c>
      <c r="AS14" s="10">
        <v>600</v>
      </c>
      <c r="AT14" s="10">
        <f t="shared" ref="AT14" si="11">AR14-AS14</f>
        <v>673.94514767932492</v>
      </c>
    </row>
    <row r="15" spans="1:46" x14ac:dyDescent="0.25">
      <c r="A15" s="11"/>
      <c r="B15" t="s">
        <v>21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AI15">
        <f t="shared" si="0"/>
        <v>7</v>
      </c>
      <c r="AJ15">
        <v>1.25</v>
      </c>
      <c r="AK15">
        <f t="shared" si="1"/>
        <v>8.75</v>
      </c>
      <c r="AL15" s="10"/>
      <c r="AN15" s="10"/>
      <c r="AO15" s="10"/>
      <c r="AP15" s="10"/>
      <c r="AQ15" s="10"/>
      <c r="AR15" s="10"/>
      <c r="AS15" s="10"/>
      <c r="AT15" s="10"/>
    </row>
    <row r="16" spans="1:46" x14ac:dyDescent="0.25">
      <c r="A16" s="11"/>
      <c r="B16" t="s">
        <v>22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AI16">
        <f t="shared" si="0"/>
        <v>7</v>
      </c>
      <c r="AJ16">
        <v>0.5</v>
      </c>
      <c r="AK16">
        <f t="shared" si="1"/>
        <v>3.5</v>
      </c>
      <c r="AL16" s="10"/>
      <c r="AN16" s="10"/>
      <c r="AO16" s="10"/>
      <c r="AP16" s="10"/>
      <c r="AQ16" s="10"/>
      <c r="AR16" s="10"/>
      <c r="AS16" s="10"/>
      <c r="AT16" s="10"/>
    </row>
    <row r="17" spans="1:46" x14ac:dyDescent="0.25">
      <c r="A17" s="11" t="s">
        <v>5</v>
      </c>
      <c r="B17" t="s">
        <v>20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AI17">
        <f t="shared" si="0"/>
        <v>7</v>
      </c>
      <c r="AJ17">
        <v>0.75</v>
      </c>
      <c r="AK17">
        <f t="shared" si="1"/>
        <v>5.25</v>
      </c>
      <c r="AL17" s="10">
        <f>SUM(AK17:AK19)</f>
        <v>15.5</v>
      </c>
      <c r="AN17" s="10"/>
      <c r="AO17" s="10">
        <f t="shared" ref="AO17" si="12">AL17*AN$2</f>
        <v>862.6371308016877</v>
      </c>
      <c r="AP17" s="10">
        <v>300</v>
      </c>
      <c r="AQ17" s="10">
        <v>0</v>
      </c>
      <c r="AR17" s="10">
        <f t="shared" ref="AR17" si="13">SUM(AO17:AQ19)</f>
        <v>1162.6371308016878</v>
      </c>
      <c r="AS17" s="10">
        <v>1330</v>
      </c>
      <c r="AT17" s="10">
        <f t="shared" ref="AT17" si="14">AR17-AS17</f>
        <v>-167.36286919831218</v>
      </c>
    </row>
    <row r="18" spans="1:46" x14ac:dyDescent="0.25">
      <c r="A18" s="11"/>
      <c r="B18" t="s">
        <v>21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AI18">
        <f t="shared" si="0"/>
        <v>7</v>
      </c>
      <c r="AJ18">
        <v>1.25</v>
      </c>
      <c r="AK18">
        <f t="shared" si="1"/>
        <v>8.75</v>
      </c>
      <c r="AL18" s="10"/>
      <c r="AN18" s="10"/>
      <c r="AO18" s="10"/>
      <c r="AP18" s="10"/>
      <c r="AQ18" s="10"/>
      <c r="AR18" s="10"/>
      <c r="AS18" s="10"/>
      <c r="AT18" s="10"/>
    </row>
    <row r="19" spans="1:46" x14ac:dyDescent="0.25">
      <c r="A19" s="11"/>
      <c r="B19" t="s">
        <v>22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AI19">
        <f t="shared" si="0"/>
        <v>3</v>
      </c>
      <c r="AJ19">
        <v>0.5</v>
      </c>
      <c r="AK19">
        <f t="shared" si="1"/>
        <v>1.5</v>
      </c>
      <c r="AL19" s="10"/>
      <c r="AN19" s="10"/>
      <c r="AO19" s="10"/>
      <c r="AP19" s="10"/>
      <c r="AQ19" s="10"/>
      <c r="AR19" s="10"/>
      <c r="AS19" s="10"/>
      <c r="AT19" s="10"/>
    </row>
    <row r="20" spans="1:46" x14ac:dyDescent="0.25">
      <c r="A20" s="11" t="s">
        <v>19</v>
      </c>
      <c r="B20" t="s">
        <v>20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AI20">
        <f t="shared" si="0"/>
        <v>7</v>
      </c>
      <c r="AJ20">
        <v>0.75</v>
      </c>
      <c r="AK20">
        <f t="shared" si="1"/>
        <v>5.25</v>
      </c>
      <c r="AL20" s="10">
        <f>SUM(AK20:AK22)</f>
        <v>17.5</v>
      </c>
      <c r="AN20" s="10"/>
      <c r="AO20" s="10">
        <f t="shared" ref="AO20" si="15">AL20*AN$2</f>
        <v>973.94514767932492</v>
      </c>
      <c r="AP20" s="10">
        <v>300</v>
      </c>
      <c r="AQ20" s="10">
        <v>0</v>
      </c>
      <c r="AR20" s="10">
        <f t="shared" ref="AR20" si="16">SUM(AO20:AQ22)</f>
        <v>1273.9451476793249</v>
      </c>
      <c r="AS20" s="10">
        <v>500</v>
      </c>
      <c r="AT20" s="10">
        <f t="shared" ref="AT20" si="17">AR20-AS20</f>
        <v>773.94514767932492</v>
      </c>
    </row>
    <row r="21" spans="1:46" x14ac:dyDescent="0.25">
      <c r="A21" s="11"/>
      <c r="B21" t="s">
        <v>21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AI21">
        <f t="shared" si="0"/>
        <v>7</v>
      </c>
      <c r="AJ21">
        <v>1.25</v>
      </c>
      <c r="AK21">
        <f t="shared" si="1"/>
        <v>8.75</v>
      </c>
      <c r="AL21" s="10"/>
      <c r="AN21" s="10"/>
      <c r="AO21" s="10"/>
      <c r="AP21" s="10"/>
      <c r="AQ21" s="10"/>
      <c r="AR21" s="10"/>
      <c r="AS21" s="10"/>
      <c r="AT21" s="10"/>
    </row>
    <row r="22" spans="1:46" x14ac:dyDescent="0.25">
      <c r="A22" s="11"/>
      <c r="B22" t="s">
        <v>22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AI22">
        <f t="shared" si="0"/>
        <v>7</v>
      </c>
      <c r="AJ22">
        <v>0.5</v>
      </c>
      <c r="AK22">
        <f t="shared" si="1"/>
        <v>3.5</v>
      </c>
      <c r="AL22" s="10"/>
      <c r="AN22" s="10"/>
      <c r="AO22" s="10"/>
      <c r="AP22" s="10"/>
      <c r="AQ22" s="10"/>
      <c r="AR22" s="10"/>
      <c r="AS22" s="10"/>
      <c r="AT22" s="10"/>
    </row>
    <row r="28" spans="1:46" s="7" customFormat="1" x14ac:dyDescent="0.25">
      <c r="A28" s="8" t="s">
        <v>24</v>
      </c>
      <c r="B28" s="8"/>
      <c r="C28" s="6">
        <v>500</v>
      </c>
      <c r="D28" s="6">
        <v>430</v>
      </c>
      <c r="E28" s="6">
        <v>865</v>
      </c>
      <c r="F28" s="6">
        <v>475</v>
      </c>
      <c r="G28" s="6">
        <v>0</v>
      </c>
      <c r="H28" s="6">
        <v>500</v>
      </c>
      <c r="I28" s="6">
        <v>0</v>
      </c>
      <c r="J28" s="6">
        <v>945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>
        <f t="shared" si="0"/>
        <v>3715</v>
      </c>
      <c r="AJ28" s="8">
        <f>SUM(AI28:AI29)</f>
        <v>6595</v>
      </c>
      <c r="AL28" s="8">
        <f>SUM(AL2:AL22)</f>
        <v>118.5</v>
      </c>
      <c r="AR28" s="8" t="s">
        <v>14</v>
      </c>
      <c r="AS28" s="8">
        <f>SUM(AS2:AS22)</f>
        <v>6630</v>
      </c>
    </row>
    <row r="29" spans="1:46" s="7" customFormat="1" x14ac:dyDescent="0.25">
      <c r="A29" s="8" t="s">
        <v>12</v>
      </c>
      <c r="B29" s="8"/>
      <c r="C29" s="6">
        <v>30</v>
      </c>
      <c r="D29" s="6">
        <v>30</v>
      </c>
      <c r="E29" s="6">
        <v>35</v>
      </c>
      <c r="F29" s="6">
        <v>255</v>
      </c>
      <c r="G29" s="6">
        <v>30</v>
      </c>
      <c r="H29" s="6">
        <v>2500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>
        <f t="shared" si="0"/>
        <v>2880</v>
      </c>
      <c r="AJ29" s="8"/>
      <c r="AL29" s="8"/>
      <c r="AR29" s="8"/>
      <c r="AS29" s="8"/>
    </row>
    <row r="30" spans="1:46" x14ac:dyDescent="0.25">
      <c r="AR30" s="9" t="s">
        <v>29</v>
      </c>
      <c r="AS30" s="9">
        <f>AS28-AJ28</f>
        <v>35</v>
      </c>
    </row>
    <row r="31" spans="1:46" x14ac:dyDescent="0.25">
      <c r="AK31" s="10">
        <f>AJ28/AL28</f>
        <v>55.654008438818565</v>
      </c>
      <c r="AR31" s="9"/>
      <c r="AS31" s="9"/>
    </row>
    <row r="32" spans="1:46" x14ac:dyDescent="0.25">
      <c r="AK32" s="10"/>
    </row>
  </sheetData>
  <mergeCells count="67">
    <mergeCell ref="A20:A22"/>
    <mergeCell ref="A1:B1"/>
    <mergeCell ref="A28:B28"/>
    <mergeCell ref="A29:B29"/>
    <mergeCell ref="AL2:AL4"/>
    <mergeCell ref="AL5:AL7"/>
    <mergeCell ref="AL8:AL10"/>
    <mergeCell ref="AL11:AL13"/>
    <mergeCell ref="AL14:AL16"/>
    <mergeCell ref="AL17:AL19"/>
    <mergeCell ref="A2:A4"/>
    <mergeCell ref="A5:A7"/>
    <mergeCell ref="A8:A10"/>
    <mergeCell ref="A11:A13"/>
    <mergeCell ref="A14:A16"/>
    <mergeCell ref="A17:A19"/>
    <mergeCell ref="AL20:AL22"/>
    <mergeCell ref="AJ28:AJ29"/>
    <mergeCell ref="AL28:AL29"/>
    <mergeCell ref="AK31:AK32"/>
    <mergeCell ref="AN2:AN22"/>
    <mergeCell ref="AO20:AO22"/>
    <mergeCell ref="AP2:AP4"/>
    <mergeCell ref="AP5:AP7"/>
    <mergeCell ref="AP8:AP10"/>
    <mergeCell ref="AP11:AP13"/>
    <mergeCell ref="AP14:AP16"/>
    <mergeCell ref="AP17:AP19"/>
    <mergeCell ref="AP20:AP22"/>
    <mergeCell ref="AO2:AO4"/>
    <mergeCell ref="AO5:AO7"/>
    <mergeCell ref="AO8:AO10"/>
    <mergeCell ref="AO11:AO13"/>
    <mergeCell ref="AO14:AO16"/>
    <mergeCell ref="AO17:AO19"/>
    <mergeCell ref="AQ20:AQ22"/>
    <mergeCell ref="AR2:AR4"/>
    <mergeCell ref="AR5:AR7"/>
    <mergeCell ref="AR8:AR10"/>
    <mergeCell ref="AR11:AR13"/>
    <mergeCell ref="AR14:AR16"/>
    <mergeCell ref="AR17:AR19"/>
    <mergeCell ref="AR20:AR22"/>
    <mergeCell ref="AQ2:AQ4"/>
    <mergeCell ref="AQ5:AQ7"/>
    <mergeCell ref="AQ8:AQ10"/>
    <mergeCell ref="AQ11:AQ13"/>
    <mergeCell ref="AQ14:AQ16"/>
    <mergeCell ref="AQ17:AQ19"/>
    <mergeCell ref="AT17:AT19"/>
    <mergeCell ref="AT20:AT22"/>
    <mergeCell ref="AS2:AS4"/>
    <mergeCell ref="AS5:AS7"/>
    <mergeCell ref="AS8:AS10"/>
    <mergeCell ref="AS11:AS13"/>
    <mergeCell ref="AS14:AS16"/>
    <mergeCell ref="AS17:AS19"/>
    <mergeCell ref="AT2:AT4"/>
    <mergeCell ref="AT5:AT7"/>
    <mergeCell ref="AT8:AT10"/>
    <mergeCell ref="AT11:AT13"/>
    <mergeCell ref="AT14:AT16"/>
    <mergeCell ref="AS28:AS29"/>
    <mergeCell ref="AR28:AR29"/>
    <mergeCell ref="AR30:AR31"/>
    <mergeCell ref="AS30:AS31"/>
    <mergeCell ref="AS20:AS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cp:lastPrinted>2020-12-01T15:13:51Z</cp:lastPrinted>
  <dcterms:created xsi:type="dcterms:W3CDTF">2020-11-30T18:36:26Z</dcterms:created>
  <dcterms:modified xsi:type="dcterms:W3CDTF">2020-12-08T07:07:54Z</dcterms:modified>
</cp:coreProperties>
</file>