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zim\OneDrive\Documents\Hackathon1\"/>
    </mc:Choice>
  </mc:AlternateContent>
  <bookViews>
    <workbookView xWindow="0" yWindow="0" windowWidth="20490" windowHeight="7650" activeTab="2"/>
  </bookViews>
  <sheets>
    <sheet name="Sheet1" sheetId="1" r:id="rId1"/>
    <sheet name="Pivot Table" sheetId="3" r:id="rId2"/>
    <sheet name="Dashboard" sheetId="2" r:id="rId3"/>
  </sheets>
  <definedNames>
    <definedName name="ExternalData_1" localSheetId="0">Sheet1!$B$4:$F$60</definedName>
    <definedName name="state_names">#REF!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G60" i="1" l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J11" i="1"/>
  <c r="G11" i="1"/>
  <c r="J10" i="1"/>
  <c r="G10" i="1"/>
  <c r="J9" i="1"/>
  <c r="G9" i="1"/>
  <c r="G8" i="1"/>
  <c r="J7" i="1"/>
  <c r="G7" i="1"/>
  <c r="G6" i="1"/>
  <c r="J5" i="1"/>
  <c r="G5" i="1"/>
  <c r="J4" i="1"/>
  <c r="J6" i="1" s="1"/>
</calcChain>
</file>

<file path=xl/sharedStrings.xml><?xml version="1.0" encoding="utf-8"?>
<sst xmlns="http://schemas.openxmlformats.org/spreadsheetml/2006/main" count="311" uniqueCount="78">
  <si>
    <t>COVID-19 US by State - current</t>
  </si>
  <si>
    <t>state</t>
  </si>
  <si>
    <t>positive</t>
  </si>
  <si>
    <t>deaths</t>
  </si>
  <si>
    <t>modified</t>
  </si>
  <si>
    <t>total</t>
  </si>
  <si>
    <t>pos %</t>
  </si>
  <si>
    <t>Total</t>
  </si>
  <si>
    <t>NY</t>
  </si>
  <si>
    <t>Positive</t>
  </si>
  <si>
    <t>NJ</t>
  </si>
  <si>
    <t>Pos %</t>
  </si>
  <si>
    <t>MI</t>
  </si>
  <si>
    <t>Deaths</t>
  </si>
  <si>
    <t>CA</t>
  </si>
  <si>
    <t>LA</t>
  </si>
  <si>
    <t>Latest</t>
  </si>
  <si>
    <t>MA</t>
  </si>
  <si>
    <t>Oldest</t>
  </si>
  <si>
    <t>FL</t>
  </si>
  <si>
    <t>Rows</t>
  </si>
  <si>
    <t>IL</t>
  </si>
  <si>
    <t>PA</t>
  </si>
  <si>
    <t>WA</t>
  </si>
  <si>
    <t>GA</t>
  </si>
  <si>
    <t>TX</t>
  </si>
  <si>
    <t>CT</t>
  </si>
  <si>
    <t>CO</t>
  </si>
  <si>
    <t>IN</t>
  </si>
  <si>
    <t>OH</t>
  </si>
  <si>
    <t>TN</t>
  </si>
  <si>
    <t>MD</t>
  </si>
  <si>
    <t>NC</t>
  </si>
  <si>
    <t>MO</t>
  </si>
  <si>
    <t>WI</t>
  </si>
  <si>
    <t>VA</t>
  </si>
  <si>
    <t>AZ</t>
  </si>
  <si>
    <t>SC</t>
  </si>
  <si>
    <t>NV</t>
  </si>
  <si>
    <t>AL</t>
  </si>
  <si>
    <t>MS</t>
  </si>
  <si>
    <t>UT</t>
  </si>
  <si>
    <t>OK</t>
  </si>
  <si>
    <t>MN</t>
  </si>
  <si>
    <t>OR</t>
  </si>
  <si>
    <t>KY</t>
  </si>
  <si>
    <t>ID</t>
  </si>
  <si>
    <t>RI</t>
  </si>
  <si>
    <t>DC</t>
  </si>
  <si>
    <t>AR</t>
  </si>
  <si>
    <t>IA</t>
  </si>
  <si>
    <t>KS</t>
  </si>
  <si>
    <t>NH</t>
  </si>
  <si>
    <t>DE</t>
  </si>
  <si>
    <t>ME</t>
  </si>
  <si>
    <t>NM</t>
  </si>
  <si>
    <t>VT</t>
  </si>
  <si>
    <t>PR</t>
  </si>
  <si>
    <t>HI</t>
  </si>
  <si>
    <t>NE</t>
  </si>
  <si>
    <t>MT</t>
  </si>
  <si>
    <t>WV</t>
  </si>
  <si>
    <t>SD</t>
  </si>
  <si>
    <t>ND</t>
  </si>
  <si>
    <t>WY</t>
  </si>
  <si>
    <t>AK</t>
  </si>
  <si>
    <t>GU</t>
  </si>
  <si>
    <t>VI</t>
  </si>
  <si>
    <t>MP</t>
  </si>
  <si>
    <t>AS</t>
  </si>
  <si>
    <t>Covid Dashboard</t>
  </si>
  <si>
    <t>Pos%</t>
  </si>
  <si>
    <t>Row Labels</t>
  </si>
  <si>
    <t>Grand Total</t>
  </si>
  <si>
    <t>Sum of positive</t>
  </si>
  <si>
    <t>Sum of deaths</t>
  </si>
  <si>
    <t>Sum of total</t>
  </si>
  <si>
    <t>Sum of pos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</si>
</sst>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\ hh:mm"/>
  </numFmts>
  <fonts count="9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0"/>
      <name val="Calibri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48"/>
      <color theme="1"/>
      <name val="Bell MT"/>
      <family val="1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3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9" fontId="3" fillId="0" borderId="1" xfId="0" applyNumberFormat="1" applyFont="1" applyBorder="1"/>
    <xf numFmtId="164" fontId="3" fillId="0" borderId="1" xfId="0" applyNumberFormat="1" applyFont="1" applyBorder="1"/>
    <xf numFmtId="0" fontId="3" fillId="0" borderId="1" xfId="0" applyFont="1" applyBorder="1"/>
    <xf numFmtId="0" fontId="4" fillId="0" borderId="0" xfId="0" applyFont="1" applyAlignment="1">
      <alignment horizontal="left"/>
    </xf>
    <xf numFmtId="0" fontId="0" fillId="3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0" fillId="4" borderId="0" xfId="0" applyFont="1" applyFill="1" applyAlignment="1"/>
    <xf numFmtId="0" fontId="0" fillId="0" borderId="2" xfId="0" pivotButton="1" applyFont="1" applyBorder="1" applyAlignment="1"/>
    <xf numFmtId="0" fontId="0" fillId="0" borderId="4" xfId="0" applyFont="1" applyBorder="1" applyAlignment="1"/>
    <xf numFmtId="0" fontId="0" fillId="0" borderId="2" xfId="0" applyFont="1" applyBorder="1" applyAlignment="1">
      <alignment horizontal="left"/>
    </xf>
    <xf numFmtId="0" fontId="0" fillId="0" borderId="4" xfId="0" applyNumberFormat="1" applyFont="1" applyBorder="1" applyAlignment="1"/>
    <xf numFmtId="0" fontId="0" fillId="0" borderId="3" xfId="0" applyFont="1" applyBorder="1" applyAlignment="1">
      <alignment horizontal="left"/>
    </xf>
    <xf numFmtId="0" fontId="0" fillId="0" borderId="5" xfId="0" applyNumberFormat="1" applyFont="1" applyBorder="1" applyAlignment="1"/>
    <xf numFmtId="0" fontId="0" fillId="0" borderId="7" xfId="0" applyFont="1" applyBorder="1" applyAlignment="1">
      <alignment horizontal="left"/>
    </xf>
    <xf numFmtId="0" fontId="0" fillId="0" borderId="6" xfId="0" applyNumberFormat="1" applyFont="1" applyBorder="1" applyAlignment="1"/>
    <xf numFmtId="3" fontId="5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3" fontId="8" fillId="3" borderId="0" xfId="0" applyNumberFormat="1" applyFont="1" applyFill="1" applyAlignment="1">
      <alignment horizontal="center" vertical="center"/>
    </xf>
    <xf numFmtId="9" fontId="8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F2F2F2"/>
          <bgColor rgb="FFF2F2F2"/>
        </patternFill>
      </fill>
    </dxf>
    <dxf>
      <fill>
        <patternFill patternType="solid">
          <fgColor rgb="FFD9E2F3"/>
          <bgColor rgb="FFD9E2F3"/>
        </patternFill>
      </fill>
    </dxf>
  </dxfs>
  <tableStyles count="1">
    <tableStyle name="Sheet1-style" pivot="0" count="2"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dataset.xlsx]Pivot Table!Positive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Positive</a:t>
            </a:r>
          </a:p>
        </c:rich>
      </c:tx>
      <c:layout>
        <c:manualLayout>
          <c:xMode val="edge"/>
          <c:yMode val="edge"/>
          <c:x val="0.4192777777777778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Table'!$A$4:$A$60</c:f>
              <c:strCache>
                <c:ptCount val="56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ID</c:v>
                </c:pt>
                <c:pt idx="16">
                  <c:v>IL</c:v>
                </c:pt>
                <c:pt idx="17">
                  <c:v>IN</c:v>
                </c:pt>
                <c:pt idx="18">
                  <c:v>KS</c:v>
                </c:pt>
                <c:pt idx="19">
                  <c:v>KY</c:v>
                </c:pt>
                <c:pt idx="20">
                  <c:v>LA</c:v>
                </c:pt>
                <c:pt idx="21">
                  <c:v>MA</c:v>
                </c:pt>
                <c:pt idx="22">
                  <c:v>MD</c:v>
                </c:pt>
                <c:pt idx="23">
                  <c:v>ME</c:v>
                </c:pt>
                <c:pt idx="24">
                  <c:v>MI</c:v>
                </c:pt>
                <c:pt idx="25">
                  <c:v>MN</c:v>
                </c:pt>
                <c:pt idx="26">
                  <c:v>MO</c:v>
                </c:pt>
                <c:pt idx="27">
                  <c:v>MP</c:v>
                </c:pt>
                <c:pt idx="28">
                  <c:v>MS</c:v>
                </c:pt>
                <c:pt idx="29">
                  <c:v>MT</c:v>
                </c:pt>
                <c:pt idx="30">
                  <c:v>NC</c:v>
                </c:pt>
                <c:pt idx="31">
                  <c:v>ND</c:v>
                </c:pt>
                <c:pt idx="32">
                  <c:v>NE</c:v>
                </c:pt>
                <c:pt idx="33">
                  <c:v>NH</c:v>
                </c:pt>
                <c:pt idx="34">
                  <c:v>NJ</c:v>
                </c:pt>
                <c:pt idx="35">
                  <c:v>NM</c:v>
                </c:pt>
                <c:pt idx="36">
                  <c:v>NV</c:v>
                </c:pt>
                <c:pt idx="37">
                  <c:v>NY</c:v>
                </c:pt>
                <c:pt idx="38">
                  <c:v>OH</c:v>
                </c:pt>
                <c:pt idx="39">
                  <c:v>OK</c:v>
                </c:pt>
                <c:pt idx="40">
                  <c:v>OR</c:v>
                </c:pt>
                <c:pt idx="41">
                  <c:v>PA</c:v>
                </c:pt>
                <c:pt idx="42">
                  <c:v>PR</c:v>
                </c:pt>
                <c:pt idx="43">
                  <c:v>RI</c:v>
                </c:pt>
                <c:pt idx="44">
                  <c:v>SC</c:v>
                </c:pt>
                <c:pt idx="45">
                  <c:v>SD</c:v>
                </c:pt>
                <c:pt idx="46">
                  <c:v>TN</c:v>
                </c:pt>
                <c:pt idx="47">
                  <c:v>TX</c:v>
                </c:pt>
                <c:pt idx="48">
                  <c:v>UT</c:v>
                </c:pt>
                <c:pt idx="49">
                  <c:v>VA</c:v>
                </c:pt>
                <c:pt idx="50">
                  <c:v>VI</c:v>
                </c:pt>
                <c:pt idx="51">
                  <c:v>VT</c:v>
                </c:pt>
                <c:pt idx="52">
                  <c:v>WA</c:v>
                </c:pt>
                <c:pt idx="53">
                  <c:v>WI</c:v>
                </c:pt>
                <c:pt idx="54">
                  <c:v>WV</c:v>
                </c:pt>
                <c:pt idx="55">
                  <c:v>WY</c:v>
                </c:pt>
              </c:strCache>
            </c:strRef>
          </c:cat>
          <c:val>
            <c:numRef>
              <c:f>'Pivot Table'!$B$4:$B$60</c:f>
              <c:numCache>
                <c:formatCode>General</c:formatCode>
                <c:ptCount val="56"/>
                <c:pt idx="0">
                  <c:v>143</c:v>
                </c:pt>
                <c:pt idx="1">
                  <c:v>1233</c:v>
                </c:pt>
                <c:pt idx="2">
                  <c:v>643</c:v>
                </c:pt>
                <c:pt idx="3">
                  <c:v>0</c:v>
                </c:pt>
                <c:pt idx="4">
                  <c:v>1598</c:v>
                </c:pt>
                <c:pt idx="5">
                  <c:v>9191</c:v>
                </c:pt>
                <c:pt idx="6">
                  <c:v>3342</c:v>
                </c:pt>
                <c:pt idx="7">
                  <c:v>3824</c:v>
                </c:pt>
                <c:pt idx="8">
                  <c:v>653</c:v>
                </c:pt>
                <c:pt idx="9">
                  <c:v>393</c:v>
                </c:pt>
                <c:pt idx="10">
                  <c:v>8010</c:v>
                </c:pt>
                <c:pt idx="11">
                  <c:v>5348</c:v>
                </c:pt>
                <c:pt idx="12">
                  <c:v>82</c:v>
                </c:pt>
                <c:pt idx="13">
                  <c:v>258</c:v>
                </c:pt>
                <c:pt idx="14">
                  <c:v>614</c:v>
                </c:pt>
                <c:pt idx="15">
                  <c:v>669</c:v>
                </c:pt>
                <c:pt idx="16">
                  <c:v>7695</c:v>
                </c:pt>
                <c:pt idx="17">
                  <c:v>3039</c:v>
                </c:pt>
                <c:pt idx="18">
                  <c:v>552</c:v>
                </c:pt>
                <c:pt idx="19">
                  <c:v>680</c:v>
                </c:pt>
                <c:pt idx="20">
                  <c:v>9150</c:v>
                </c:pt>
                <c:pt idx="21">
                  <c:v>8966</c:v>
                </c:pt>
                <c:pt idx="22">
                  <c:v>2331</c:v>
                </c:pt>
                <c:pt idx="23">
                  <c:v>376</c:v>
                </c:pt>
                <c:pt idx="24">
                  <c:v>10791</c:v>
                </c:pt>
                <c:pt idx="25">
                  <c:v>742</c:v>
                </c:pt>
                <c:pt idx="26">
                  <c:v>1834</c:v>
                </c:pt>
                <c:pt idx="27">
                  <c:v>8</c:v>
                </c:pt>
                <c:pt idx="28">
                  <c:v>1177</c:v>
                </c:pt>
                <c:pt idx="29">
                  <c:v>227</c:v>
                </c:pt>
                <c:pt idx="30">
                  <c:v>1857</c:v>
                </c:pt>
                <c:pt idx="31">
                  <c:v>159</c:v>
                </c:pt>
                <c:pt idx="32">
                  <c:v>246</c:v>
                </c:pt>
                <c:pt idx="33">
                  <c:v>415</c:v>
                </c:pt>
                <c:pt idx="34">
                  <c:v>25590</c:v>
                </c:pt>
                <c:pt idx="35">
                  <c:v>363</c:v>
                </c:pt>
                <c:pt idx="36">
                  <c:v>1458</c:v>
                </c:pt>
                <c:pt idx="37">
                  <c:v>92381</c:v>
                </c:pt>
                <c:pt idx="38">
                  <c:v>2902</c:v>
                </c:pt>
                <c:pt idx="39">
                  <c:v>879</c:v>
                </c:pt>
                <c:pt idx="40">
                  <c:v>736</c:v>
                </c:pt>
                <c:pt idx="41">
                  <c:v>7016</c:v>
                </c:pt>
                <c:pt idx="42">
                  <c:v>316</c:v>
                </c:pt>
                <c:pt idx="43">
                  <c:v>657</c:v>
                </c:pt>
                <c:pt idx="44">
                  <c:v>1554</c:v>
                </c:pt>
                <c:pt idx="45">
                  <c:v>165</c:v>
                </c:pt>
                <c:pt idx="46">
                  <c:v>2845</c:v>
                </c:pt>
                <c:pt idx="47">
                  <c:v>4669</c:v>
                </c:pt>
                <c:pt idx="48">
                  <c:v>1074</c:v>
                </c:pt>
                <c:pt idx="49">
                  <c:v>1706</c:v>
                </c:pt>
                <c:pt idx="50">
                  <c:v>33</c:v>
                </c:pt>
                <c:pt idx="51">
                  <c:v>338</c:v>
                </c:pt>
                <c:pt idx="52">
                  <c:v>5984</c:v>
                </c:pt>
                <c:pt idx="53">
                  <c:v>1730</c:v>
                </c:pt>
                <c:pt idx="54">
                  <c:v>217</c:v>
                </c:pt>
                <c:pt idx="5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F-4CA7-843F-01A156D05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78944"/>
        <c:axId val="126679776"/>
      </c:areaChart>
      <c:catAx>
        <c:axId val="12667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9776"/>
        <c:crosses val="autoZero"/>
        <c:auto val="1"/>
        <c:lblAlgn val="ctr"/>
        <c:lblOffset val="100"/>
        <c:noMultiLvlLbl val="0"/>
      </c:catAx>
      <c:valAx>
        <c:axId val="1266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dataset.xlsx]Pivot Table!Deaths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Deaths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5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'Pivot Table'!$F$3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A36-455D-BDEC-7CBC2444CAE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A36-455D-BDEC-7CBC2444CAE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A36-455D-BDEC-7CBC2444CAE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A36-455D-BDEC-7CBC2444CAE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7A36-455D-BDEC-7CBC2444CAE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7A36-455D-BDEC-7CBC2444CAE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7A36-455D-BDEC-7CBC2444CAE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7A36-455D-BDEC-7CBC2444CAE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7A36-455D-BDEC-7CBC2444CAE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7A36-455D-BDEC-7CBC2444CAE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7A36-455D-BDEC-7CBC2444CAE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7A36-455D-BDEC-7CBC2444CAE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7A36-455D-BDEC-7CBC2444CAE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7A36-455D-BDEC-7CBC2444CAE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7A36-455D-BDEC-7CBC2444CAE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F-7A36-455D-BDEC-7CBC2444CAE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1-7A36-455D-BDEC-7CBC2444CAE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3-7A36-455D-BDEC-7CBC2444CAE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5-7A36-455D-BDEC-7CBC2444CAEB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7-7A36-455D-BDEC-7CBC2444CAEB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9-7A36-455D-BDEC-7CBC2444CAEB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B-7A36-455D-BDEC-7CBC2444CAEB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D-7A36-455D-BDEC-7CBC2444CAEB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F-7A36-455D-BDEC-7CBC2444CAEB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1-7A36-455D-BDEC-7CBC2444CAEB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3-7A36-455D-BDEC-7CBC2444CAEB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5-7A36-455D-BDEC-7CBC2444CAEB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7-7A36-455D-BDEC-7CBC2444CAEB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9-7A36-455D-BDEC-7CBC2444CAEB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B-7A36-455D-BDEC-7CBC2444CAEB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D-7A36-455D-BDEC-7CBC2444CAEB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F-7A36-455D-BDEC-7CBC2444CAEB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1-7A36-455D-BDEC-7CBC2444CAEB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3-7A36-455D-BDEC-7CBC2444CAEB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5-7A36-455D-BDEC-7CBC2444CAEB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7-7A36-455D-BDEC-7CBC2444CAEB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9-7A36-455D-BDEC-7CBC2444CAEB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B-7A36-455D-BDEC-7CBC2444CAEB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D-7A36-455D-BDEC-7CBC2444CAEB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F-7A36-455D-BDEC-7CBC2444CAEB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1-7A36-455D-BDEC-7CBC2444CAEB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3-7A36-455D-BDEC-7CBC2444CAEB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5-7A36-455D-BDEC-7CBC2444CAEB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7-7A36-455D-BDEC-7CBC2444CAEB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9-7A36-455D-BDEC-7CBC2444CAEB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B-7A36-455D-BDEC-7CBC2444CAEB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D-7A36-455D-BDEC-7CBC2444CAEB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F-7A36-455D-BDEC-7CBC2444CAEB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1-7A36-455D-BDEC-7CBC2444CAEB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3-7A36-455D-BDEC-7CBC2444CAEB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5-7A36-455D-BDEC-7CBC2444CAEB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7-7A36-455D-BDEC-7CBC2444CAEB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9-7A36-455D-BDEC-7CBC2444CAEB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B-7A36-455D-BDEC-7CBC2444CAEB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D-7A36-455D-BDEC-7CBC2444CAEB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F-7A36-455D-BDEC-7CBC2444CAEB}"/>
              </c:ext>
            </c:extLst>
          </c:dPt>
          <c:cat>
            <c:strRef>
              <c:f>'Pivot Table'!$E$4:$E$60</c:f>
              <c:strCache>
                <c:ptCount val="56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ID</c:v>
                </c:pt>
                <c:pt idx="16">
                  <c:v>IL</c:v>
                </c:pt>
                <c:pt idx="17">
                  <c:v>IN</c:v>
                </c:pt>
                <c:pt idx="18">
                  <c:v>KS</c:v>
                </c:pt>
                <c:pt idx="19">
                  <c:v>KY</c:v>
                </c:pt>
                <c:pt idx="20">
                  <c:v>LA</c:v>
                </c:pt>
                <c:pt idx="21">
                  <c:v>MA</c:v>
                </c:pt>
                <c:pt idx="22">
                  <c:v>MD</c:v>
                </c:pt>
                <c:pt idx="23">
                  <c:v>ME</c:v>
                </c:pt>
                <c:pt idx="24">
                  <c:v>MI</c:v>
                </c:pt>
                <c:pt idx="25">
                  <c:v>MN</c:v>
                </c:pt>
                <c:pt idx="26">
                  <c:v>MO</c:v>
                </c:pt>
                <c:pt idx="27">
                  <c:v>MP</c:v>
                </c:pt>
                <c:pt idx="28">
                  <c:v>MS</c:v>
                </c:pt>
                <c:pt idx="29">
                  <c:v>MT</c:v>
                </c:pt>
                <c:pt idx="30">
                  <c:v>NC</c:v>
                </c:pt>
                <c:pt idx="31">
                  <c:v>ND</c:v>
                </c:pt>
                <c:pt idx="32">
                  <c:v>NE</c:v>
                </c:pt>
                <c:pt idx="33">
                  <c:v>NH</c:v>
                </c:pt>
                <c:pt idx="34">
                  <c:v>NJ</c:v>
                </c:pt>
                <c:pt idx="35">
                  <c:v>NM</c:v>
                </c:pt>
                <c:pt idx="36">
                  <c:v>NV</c:v>
                </c:pt>
                <c:pt idx="37">
                  <c:v>NY</c:v>
                </c:pt>
                <c:pt idx="38">
                  <c:v>OH</c:v>
                </c:pt>
                <c:pt idx="39">
                  <c:v>OK</c:v>
                </c:pt>
                <c:pt idx="40">
                  <c:v>OR</c:v>
                </c:pt>
                <c:pt idx="41">
                  <c:v>PA</c:v>
                </c:pt>
                <c:pt idx="42">
                  <c:v>PR</c:v>
                </c:pt>
                <c:pt idx="43">
                  <c:v>RI</c:v>
                </c:pt>
                <c:pt idx="44">
                  <c:v>SC</c:v>
                </c:pt>
                <c:pt idx="45">
                  <c:v>SD</c:v>
                </c:pt>
                <c:pt idx="46">
                  <c:v>TN</c:v>
                </c:pt>
                <c:pt idx="47">
                  <c:v>TX</c:v>
                </c:pt>
                <c:pt idx="48">
                  <c:v>UT</c:v>
                </c:pt>
                <c:pt idx="49">
                  <c:v>VA</c:v>
                </c:pt>
                <c:pt idx="50">
                  <c:v>VI</c:v>
                </c:pt>
                <c:pt idx="51">
                  <c:v>VT</c:v>
                </c:pt>
                <c:pt idx="52">
                  <c:v>WA</c:v>
                </c:pt>
                <c:pt idx="53">
                  <c:v>WI</c:v>
                </c:pt>
                <c:pt idx="54">
                  <c:v>WV</c:v>
                </c:pt>
                <c:pt idx="55">
                  <c:v>WY</c:v>
                </c:pt>
              </c:strCache>
            </c:strRef>
          </c:cat>
          <c:val>
            <c:numRef>
              <c:f>'Pivot Table'!$F$4:$F$60</c:f>
              <c:numCache>
                <c:formatCode>General</c:formatCode>
                <c:ptCount val="56"/>
                <c:pt idx="0">
                  <c:v>3</c:v>
                </c:pt>
                <c:pt idx="1">
                  <c:v>32</c:v>
                </c:pt>
                <c:pt idx="2">
                  <c:v>12</c:v>
                </c:pt>
                <c:pt idx="3">
                  <c:v>0</c:v>
                </c:pt>
                <c:pt idx="4">
                  <c:v>32</c:v>
                </c:pt>
                <c:pt idx="5">
                  <c:v>203</c:v>
                </c:pt>
                <c:pt idx="6">
                  <c:v>80</c:v>
                </c:pt>
                <c:pt idx="7">
                  <c:v>112</c:v>
                </c:pt>
                <c:pt idx="8">
                  <c:v>12</c:v>
                </c:pt>
                <c:pt idx="9">
                  <c:v>12</c:v>
                </c:pt>
                <c:pt idx="10">
                  <c:v>128</c:v>
                </c:pt>
                <c:pt idx="11">
                  <c:v>163</c:v>
                </c:pt>
                <c:pt idx="12">
                  <c:v>3</c:v>
                </c:pt>
                <c:pt idx="13">
                  <c:v>1</c:v>
                </c:pt>
                <c:pt idx="14">
                  <c:v>11</c:v>
                </c:pt>
                <c:pt idx="15">
                  <c:v>9</c:v>
                </c:pt>
                <c:pt idx="16">
                  <c:v>157</c:v>
                </c:pt>
                <c:pt idx="17">
                  <c:v>78</c:v>
                </c:pt>
                <c:pt idx="18">
                  <c:v>13</c:v>
                </c:pt>
                <c:pt idx="19">
                  <c:v>20</c:v>
                </c:pt>
                <c:pt idx="20">
                  <c:v>310</c:v>
                </c:pt>
                <c:pt idx="21">
                  <c:v>154</c:v>
                </c:pt>
                <c:pt idx="22">
                  <c:v>36</c:v>
                </c:pt>
                <c:pt idx="23">
                  <c:v>7</c:v>
                </c:pt>
                <c:pt idx="24">
                  <c:v>417</c:v>
                </c:pt>
                <c:pt idx="25">
                  <c:v>18</c:v>
                </c:pt>
                <c:pt idx="26">
                  <c:v>19</c:v>
                </c:pt>
                <c:pt idx="27">
                  <c:v>1</c:v>
                </c:pt>
                <c:pt idx="28">
                  <c:v>26</c:v>
                </c:pt>
                <c:pt idx="29">
                  <c:v>5</c:v>
                </c:pt>
                <c:pt idx="30">
                  <c:v>16</c:v>
                </c:pt>
                <c:pt idx="31">
                  <c:v>3</c:v>
                </c:pt>
                <c:pt idx="32">
                  <c:v>5</c:v>
                </c:pt>
                <c:pt idx="33">
                  <c:v>4</c:v>
                </c:pt>
                <c:pt idx="34">
                  <c:v>537</c:v>
                </c:pt>
                <c:pt idx="35">
                  <c:v>6</c:v>
                </c:pt>
                <c:pt idx="36">
                  <c:v>38</c:v>
                </c:pt>
                <c:pt idx="37">
                  <c:v>2373</c:v>
                </c:pt>
                <c:pt idx="38">
                  <c:v>81</c:v>
                </c:pt>
                <c:pt idx="39">
                  <c:v>34</c:v>
                </c:pt>
                <c:pt idx="40">
                  <c:v>19</c:v>
                </c:pt>
                <c:pt idx="41">
                  <c:v>90</c:v>
                </c:pt>
                <c:pt idx="42">
                  <c:v>12</c:v>
                </c:pt>
                <c:pt idx="43">
                  <c:v>12</c:v>
                </c:pt>
                <c:pt idx="44">
                  <c:v>31</c:v>
                </c:pt>
                <c:pt idx="45">
                  <c:v>2</c:v>
                </c:pt>
                <c:pt idx="46">
                  <c:v>32</c:v>
                </c:pt>
                <c:pt idx="47">
                  <c:v>70</c:v>
                </c:pt>
                <c:pt idx="48">
                  <c:v>7</c:v>
                </c:pt>
                <c:pt idx="49">
                  <c:v>41</c:v>
                </c:pt>
                <c:pt idx="51">
                  <c:v>17</c:v>
                </c:pt>
                <c:pt idx="52">
                  <c:v>247</c:v>
                </c:pt>
                <c:pt idx="53">
                  <c:v>31</c:v>
                </c:pt>
                <c:pt idx="54">
                  <c:v>2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7A36-455D-BDEC-7CBC2444C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695168"/>
        <c:axId val="126641088"/>
        <c:axId val="0"/>
      </c:bar3DChart>
      <c:catAx>
        <c:axId val="1266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1088"/>
        <c:crosses val="autoZero"/>
        <c:auto val="1"/>
        <c:lblAlgn val="ctr"/>
        <c:lblOffset val="100"/>
        <c:noMultiLvlLbl val="0"/>
      </c:catAx>
      <c:valAx>
        <c:axId val="1266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9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dataset.xlsx]Pivot Table!Total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Table'!$J$3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Table'!$I$4:$I$60</c:f>
              <c:strCache>
                <c:ptCount val="56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ID</c:v>
                </c:pt>
                <c:pt idx="16">
                  <c:v>IL</c:v>
                </c:pt>
                <c:pt idx="17">
                  <c:v>IN</c:v>
                </c:pt>
                <c:pt idx="18">
                  <c:v>KS</c:v>
                </c:pt>
                <c:pt idx="19">
                  <c:v>KY</c:v>
                </c:pt>
                <c:pt idx="20">
                  <c:v>LA</c:v>
                </c:pt>
                <c:pt idx="21">
                  <c:v>MA</c:v>
                </c:pt>
                <c:pt idx="22">
                  <c:v>MD</c:v>
                </c:pt>
                <c:pt idx="23">
                  <c:v>ME</c:v>
                </c:pt>
                <c:pt idx="24">
                  <c:v>MI</c:v>
                </c:pt>
                <c:pt idx="25">
                  <c:v>MN</c:v>
                </c:pt>
                <c:pt idx="26">
                  <c:v>MO</c:v>
                </c:pt>
                <c:pt idx="27">
                  <c:v>MP</c:v>
                </c:pt>
                <c:pt idx="28">
                  <c:v>MS</c:v>
                </c:pt>
                <c:pt idx="29">
                  <c:v>MT</c:v>
                </c:pt>
                <c:pt idx="30">
                  <c:v>NC</c:v>
                </c:pt>
                <c:pt idx="31">
                  <c:v>ND</c:v>
                </c:pt>
                <c:pt idx="32">
                  <c:v>NE</c:v>
                </c:pt>
                <c:pt idx="33">
                  <c:v>NH</c:v>
                </c:pt>
                <c:pt idx="34">
                  <c:v>NJ</c:v>
                </c:pt>
                <c:pt idx="35">
                  <c:v>NM</c:v>
                </c:pt>
                <c:pt idx="36">
                  <c:v>NV</c:v>
                </c:pt>
                <c:pt idx="37">
                  <c:v>NY</c:v>
                </c:pt>
                <c:pt idx="38">
                  <c:v>OH</c:v>
                </c:pt>
                <c:pt idx="39">
                  <c:v>OK</c:v>
                </c:pt>
                <c:pt idx="40">
                  <c:v>OR</c:v>
                </c:pt>
                <c:pt idx="41">
                  <c:v>PA</c:v>
                </c:pt>
                <c:pt idx="42">
                  <c:v>PR</c:v>
                </c:pt>
                <c:pt idx="43">
                  <c:v>RI</c:v>
                </c:pt>
                <c:pt idx="44">
                  <c:v>SC</c:v>
                </c:pt>
                <c:pt idx="45">
                  <c:v>SD</c:v>
                </c:pt>
                <c:pt idx="46">
                  <c:v>TN</c:v>
                </c:pt>
                <c:pt idx="47">
                  <c:v>TX</c:v>
                </c:pt>
                <c:pt idx="48">
                  <c:v>UT</c:v>
                </c:pt>
                <c:pt idx="49">
                  <c:v>VA</c:v>
                </c:pt>
                <c:pt idx="50">
                  <c:v>VI</c:v>
                </c:pt>
                <c:pt idx="51">
                  <c:v>VT</c:v>
                </c:pt>
                <c:pt idx="52">
                  <c:v>WA</c:v>
                </c:pt>
                <c:pt idx="53">
                  <c:v>WI</c:v>
                </c:pt>
                <c:pt idx="54">
                  <c:v>WV</c:v>
                </c:pt>
                <c:pt idx="55">
                  <c:v>WY</c:v>
                </c:pt>
              </c:strCache>
            </c:strRef>
          </c:cat>
          <c:val>
            <c:numRef>
              <c:f>'Pivot Table'!$J$4:$J$60</c:f>
              <c:numCache>
                <c:formatCode>General</c:formatCode>
                <c:ptCount val="56"/>
                <c:pt idx="0">
                  <c:v>5022</c:v>
                </c:pt>
                <c:pt idx="1">
                  <c:v>8736</c:v>
                </c:pt>
                <c:pt idx="2">
                  <c:v>8523</c:v>
                </c:pt>
                <c:pt idx="3">
                  <c:v>20</c:v>
                </c:pt>
                <c:pt idx="4">
                  <c:v>22709</c:v>
                </c:pt>
                <c:pt idx="5">
                  <c:v>33000</c:v>
                </c:pt>
                <c:pt idx="6">
                  <c:v>18645</c:v>
                </c:pt>
                <c:pt idx="7">
                  <c:v>18300</c:v>
                </c:pt>
                <c:pt idx="8">
                  <c:v>5070</c:v>
                </c:pt>
                <c:pt idx="9">
                  <c:v>4959</c:v>
                </c:pt>
                <c:pt idx="10">
                  <c:v>77296</c:v>
                </c:pt>
                <c:pt idx="11">
                  <c:v>22957</c:v>
                </c:pt>
                <c:pt idx="12">
                  <c:v>524</c:v>
                </c:pt>
                <c:pt idx="13">
                  <c:v>10464</c:v>
                </c:pt>
                <c:pt idx="14">
                  <c:v>8668</c:v>
                </c:pt>
                <c:pt idx="15">
                  <c:v>7282</c:v>
                </c:pt>
                <c:pt idx="16">
                  <c:v>43656</c:v>
                </c:pt>
                <c:pt idx="17">
                  <c:v>16285</c:v>
                </c:pt>
                <c:pt idx="18">
                  <c:v>6611</c:v>
                </c:pt>
                <c:pt idx="19">
                  <c:v>7900</c:v>
                </c:pt>
                <c:pt idx="20">
                  <c:v>51086</c:v>
                </c:pt>
                <c:pt idx="21">
                  <c:v>56608</c:v>
                </c:pt>
                <c:pt idx="22">
                  <c:v>21221</c:v>
                </c:pt>
                <c:pt idx="23">
                  <c:v>6464</c:v>
                </c:pt>
                <c:pt idx="24">
                  <c:v>22684</c:v>
                </c:pt>
                <c:pt idx="25">
                  <c:v>22394</c:v>
                </c:pt>
                <c:pt idx="26">
                  <c:v>19683</c:v>
                </c:pt>
                <c:pt idx="27">
                  <c:v>21</c:v>
                </c:pt>
                <c:pt idx="28">
                  <c:v>5930</c:v>
                </c:pt>
                <c:pt idx="29">
                  <c:v>5320</c:v>
                </c:pt>
                <c:pt idx="30">
                  <c:v>28679</c:v>
                </c:pt>
                <c:pt idx="31">
                  <c:v>4980</c:v>
                </c:pt>
                <c:pt idx="32">
                  <c:v>4224</c:v>
                </c:pt>
                <c:pt idx="33">
                  <c:v>6493</c:v>
                </c:pt>
                <c:pt idx="34">
                  <c:v>59110</c:v>
                </c:pt>
                <c:pt idx="35">
                  <c:v>14011</c:v>
                </c:pt>
                <c:pt idx="36">
                  <c:v>14046</c:v>
                </c:pt>
                <c:pt idx="37">
                  <c:v>238965</c:v>
                </c:pt>
                <c:pt idx="38">
                  <c:v>34918</c:v>
                </c:pt>
                <c:pt idx="39">
                  <c:v>2144</c:v>
                </c:pt>
                <c:pt idx="40">
                  <c:v>14868</c:v>
                </c:pt>
                <c:pt idx="41">
                  <c:v>54714</c:v>
                </c:pt>
                <c:pt idx="42">
                  <c:v>1920</c:v>
                </c:pt>
                <c:pt idx="43">
                  <c:v>5069</c:v>
                </c:pt>
                <c:pt idx="44">
                  <c:v>6995</c:v>
                </c:pt>
                <c:pt idx="45">
                  <c:v>4382</c:v>
                </c:pt>
                <c:pt idx="46">
                  <c:v>34611</c:v>
                </c:pt>
                <c:pt idx="47">
                  <c:v>50679</c:v>
                </c:pt>
                <c:pt idx="48">
                  <c:v>21065</c:v>
                </c:pt>
                <c:pt idx="49">
                  <c:v>17589</c:v>
                </c:pt>
                <c:pt idx="50">
                  <c:v>182</c:v>
                </c:pt>
                <c:pt idx="51">
                  <c:v>5049</c:v>
                </c:pt>
                <c:pt idx="52">
                  <c:v>74798</c:v>
                </c:pt>
                <c:pt idx="53">
                  <c:v>22047</c:v>
                </c:pt>
                <c:pt idx="54">
                  <c:v>5493</c:v>
                </c:pt>
                <c:pt idx="55">
                  <c:v>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1-4CA7-A7DD-F165A8D5D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65632"/>
        <c:axId val="126656064"/>
      </c:lineChart>
      <c:catAx>
        <c:axId val="1266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6064"/>
        <c:crosses val="autoZero"/>
        <c:auto val="1"/>
        <c:lblAlgn val="ctr"/>
        <c:lblOffset val="100"/>
        <c:noMultiLvlLbl val="0"/>
      </c:catAx>
      <c:valAx>
        <c:axId val="1266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dataset.xlsx]Pivot Table!Pos%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Pos%</a:t>
            </a:r>
          </a:p>
        </c:rich>
      </c:tx>
      <c:layout>
        <c:manualLayout>
          <c:xMode val="edge"/>
          <c:yMode val="edge"/>
          <c:x val="0.45361111111111119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'Pivot Table'!$N$3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1CD-49D3-9705-73041EC9E6C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1CD-49D3-9705-73041EC9E6C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61CD-49D3-9705-73041EC9E6C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61CD-49D3-9705-73041EC9E6C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61CD-49D3-9705-73041EC9E6C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61CD-49D3-9705-73041EC9E6C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61CD-49D3-9705-73041EC9E6C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61CD-49D3-9705-73041EC9E6C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61CD-49D3-9705-73041EC9E6C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61CD-49D3-9705-73041EC9E6C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61CD-49D3-9705-73041EC9E6C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61CD-49D3-9705-73041EC9E6C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61CD-49D3-9705-73041EC9E6C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61CD-49D3-9705-73041EC9E6C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61CD-49D3-9705-73041EC9E6C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F-61CD-49D3-9705-73041EC9E6C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1-61CD-49D3-9705-73041EC9E6C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3-61CD-49D3-9705-73041EC9E6C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5-61CD-49D3-9705-73041EC9E6C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7-61CD-49D3-9705-73041EC9E6C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9-61CD-49D3-9705-73041EC9E6C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B-61CD-49D3-9705-73041EC9E6C7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D-61CD-49D3-9705-73041EC9E6C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F-61CD-49D3-9705-73041EC9E6C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1-61CD-49D3-9705-73041EC9E6C7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3-61CD-49D3-9705-73041EC9E6C7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5-61CD-49D3-9705-73041EC9E6C7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7-61CD-49D3-9705-73041EC9E6C7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9-61CD-49D3-9705-73041EC9E6C7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B-61CD-49D3-9705-73041EC9E6C7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D-61CD-49D3-9705-73041EC9E6C7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F-61CD-49D3-9705-73041EC9E6C7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1-61CD-49D3-9705-73041EC9E6C7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3-61CD-49D3-9705-73041EC9E6C7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5-61CD-49D3-9705-73041EC9E6C7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7-61CD-49D3-9705-73041EC9E6C7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9-61CD-49D3-9705-73041EC9E6C7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B-61CD-49D3-9705-73041EC9E6C7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D-61CD-49D3-9705-73041EC9E6C7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F-61CD-49D3-9705-73041EC9E6C7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1-61CD-49D3-9705-73041EC9E6C7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3-61CD-49D3-9705-73041EC9E6C7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5-61CD-49D3-9705-73041EC9E6C7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7-61CD-49D3-9705-73041EC9E6C7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9-61CD-49D3-9705-73041EC9E6C7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B-61CD-49D3-9705-73041EC9E6C7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D-61CD-49D3-9705-73041EC9E6C7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F-61CD-49D3-9705-73041EC9E6C7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1-61CD-49D3-9705-73041EC9E6C7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3-61CD-49D3-9705-73041EC9E6C7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5-61CD-49D3-9705-73041EC9E6C7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7-61CD-49D3-9705-73041EC9E6C7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9-61CD-49D3-9705-73041EC9E6C7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B-61CD-49D3-9705-73041EC9E6C7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D-61CD-49D3-9705-73041EC9E6C7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F-61CD-49D3-9705-73041EC9E6C7}"/>
              </c:ext>
            </c:extLst>
          </c:dPt>
          <c:cat>
            <c:strRef>
              <c:f>'Pivot Table'!$M$4:$M$60</c:f>
              <c:strCache>
                <c:ptCount val="56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ID</c:v>
                </c:pt>
                <c:pt idx="16">
                  <c:v>IL</c:v>
                </c:pt>
                <c:pt idx="17">
                  <c:v>IN</c:v>
                </c:pt>
                <c:pt idx="18">
                  <c:v>KS</c:v>
                </c:pt>
                <c:pt idx="19">
                  <c:v>KY</c:v>
                </c:pt>
                <c:pt idx="20">
                  <c:v>LA</c:v>
                </c:pt>
                <c:pt idx="21">
                  <c:v>MA</c:v>
                </c:pt>
                <c:pt idx="22">
                  <c:v>MD</c:v>
                </c:pt>
                <c:pt idx="23">
                  <c:v>ME</c:v>
                </c:pt>
                <c:pt idx="24">
                  <c:v>MI</c:v>
                </c:pt>
                <c:pt idx="25">
                  <c:v>MN</c:v>
                </c:pt>
                <c:pt idx="26">
                  <c:v>MO</c:v>
                </c:pt>
                <c:pt idx="27">
                  <c:v>MP</c:v>
                </c:pt>
                <c:pt idx="28">
                  <c:v>MS</c:v>
                </c:pt>
                <c:pt idx="29">
                  <c:v>MT</c:v>
                </c:pt>
                <c:pt idx="30">
                  <c:v>NC</c:v>
                </c:pt>
                <c:pt idx="31">
                  <c:v>ND</c:v>
                </c:pt>
                <c:pt idx="32">
                  <c:v>NE</c:v>
                </c:pt>
                <c:pt idx="33">
                  <c:v>NH</c:v>
                </c:pt>
                <c:pt idx="34">
                  <c:v>NJ</c:v>
                </c:pt>
                <c:pt idx="35">
                  <c:v>NM</c:v>
                </c:pt>
                <c:pt idx="36">
                  <c:v>NV</c:v>
                </c:pt>
                <c:pt idx="37">
                  <c:v>NY</c:v>
                </c:pt>
                <c:pt idx="38">
                  <c:v>OH</c:v>
                </c:pt>
                <c:pt idx="39">
                  <c:v>OK</c:v>
                </c:pt>
                <c:pt idx="40">
                  <c:v>OR</c:v>
                </c:pt>
                <c:pt idx="41">
                  <c:v>PA</c:v>
                </c:pt>
                <c:pt idx="42">
                  <c:v>PR</c:v>
                </c:pt>
                <c:pt idx="43">
                  <c:v>RI</c:v>
                </c:pt>
                <c:pt idx="44">
                  <c:v>SC</c:v>
                </c:pt>
                <c:pt idx="45">
                  <c:v>SD</c:v>
                </c:pt>
                <c:pt idx="46">
                  <c:v>TN</c:v>
                </c:pt>
                <c:pt idx="47">
                  <c:v>TX</c:v>
                </c:pt>
                <c:pt idx="48">
                  <c:v>UT</c:v>
                </c:pt>
                <c:pt idx="49">
                  <c:v>VA</c:v>
                </c:pt>
                <c:pt idx="50">
                  <c:v>VI</c:v>
                </c:pt>
                <c:pt idx="51">
                  <c:v>VT</c:v>
                </c:pt>
                <c:pt idx="52">
                  <c:v>WA</c:v>
                </c:pt>
                <c:pt idx="53">
                  <c:v>WI</c:v>
                </c:pt>
                <c:pt idx="54">
                  <c:v>WV</c:v>
                </c:pt>
                <c:pt idx="55">
                  <c:v>WY</c:v>
                </c:pt>
              </c:strCache>
            </c:strRef>
          </c:cat>
          <c:val>
            <c:numRef>
              <c:f>'Pivot Table'!$N$4:$N$60</c:f>
              <c:numCache>
                <c:formatCode>General</c:formatCode>
                <c:ptCount val="56"/>
                <c:pt idx="0">
                  <c:v>2.8474711270410194E-2</c:v>
                </c:pt>
                <c:pt idx="1">
                  <c:v>0.14114010989010989</c:v>
                </c:pt>
                <c:pt idx="2">
                  <c:v>7.5442919159920213E-2</c:v>
                </c:pt>
                <c:pt idx="3">
                  <c:v>0</c:v>
                </c:pt>
                <c:pt idx="4">
                  <c:v>7.0368576335373634E-2</c:v>
                </c:pt>
                <c:pt idx="5">
                  <c:v>0.27851515151515149</c:v>
                </c:pt>
                <c:pt idx="6">
                  <c:v>0.17924376508447304</c:v>
                </c:pt>
                <c:pt idx="7">
                  <c:v>0.20896174863387978</c:v>
                </c:pt>
                <c:pt idx="8">
                  <c:v>0.12879684418145956</c:v>
                </c:pt>
                <c:pt idx="9">
                  <c:v>7.9249848759830613E-2</c:v>
                </c:pt>
                <c:pt idx="10">
                  <c:v>0.10362761333057338</c:v>
                </c:pt>
                <c:pt idx="11">
                  <c:v>0.2329572679357059</c:v>
                </c:pt>
                <c:pt idx="12">
                  <c:v>0.15648854961832062</c:v>
                </c:pt>
                <c:pt idx="13">
                  <c:v>2.4655963302752295E-2</c:v>
                </c:pt>
                <c:pt idx="14">
                  <c:v>7.0835256114443926E-2</c:v>
                </c:pt>
                <c:pt idx="15">
                  <c:v>9.1870365284262567E-2</c:v>
                </c:pt>
                <c:pt idx="16">
                  <c:v>0.17626443100604727</c:v>
                </c:pt>
                <c:pt idx="17">
                  <c:v>0.18661344795824378</c:v>
                </c:pt>
                <c:pt idx="18">
                  <c:v>8.3497201633640897E-2</c:v>
                </c:pt>
                <c:pt idx="19">
                  <c:v>8.6075949367088608E-2</c:v>
                </c:pt>
                <c:pt idx="20">
                  <c:v>0.17910973652272638</c:v>
                </c:pt>
                <c:pt idx="21">
                  <c:v>0.15838750706613905</c:v>
                </c:pt>
                <c:pt idx="22">
                  <c:v>0.10984402243061119</c:v>
                </c:pt>
                <c:pt idx="23">
                  <c:v>5.8168316831683171E-2</c:v>
                </c:pt>
                <c:pt idx="24">
                  <c:v>0.47570975136660199</c:v>
                </c:pt>
                <c:pt idx="25">
                  <c:v>3.313387514512816E-2</c:v>
                </c:pt>
                <c:pt idx="26">
                  <c:v>9.3176853121983441E-2</c:v>
                </c:pt>
                <c:pt idx="27">
                  <c:v>0.38095238095238093</c:v>
                </c:pt>
                <c:pt idx="28">
                  <c:v>0.19848229342327151</c:v>
                </c:pt>
                <c:pt idx="29">
                  <c:v>4.2669172932330829E-2</c:v>
                </c:pt>
                <c:pt idx="30">
                  <c:v>6.4751211687994706E-2</c:v>
                </c:pt>
                <c:pt idx="31">
                  <c:v>3.1927710843373494E-2</c:v>
                </c:pt>
                <c:pt idx="32">
                  <c:v>5.823863636363636E-2</c:v>
                </c:pt>
                <c:pt idx="33">
                  <c:v>6.391498536885877E-2</c:v>
                </c:pt>
                <c:pt idx="34">
                  <c:v>0.43292167145998983</c:v>
                </c:pt>
                <c:pt idx="35">
                  <c:v>2.5908214973949038E-2</c:v>
                </c:pt>
                <c:pt idx="36">
                  <c:v>0.10380179410508329</c:v>
                </c:pt>
                <c:pt idx="37">
                  <c:v>0.38658799405770722</c:v>
                </c:pt>
                <c:pt idx="38">
                  <c:v>8.3108998224411479E-2</c:v>
                </c:pt>
                <c:pt idx="39">
                  <c:v>0.4099813432835821</c:v>
                </c:pt>
                <c:pt idx="40">
                  <c:v>4.9502286790422387E-2</c:v>
                </c:pt>
                <c:pt idx="41">
                  <c:v>0.1282304346236795</c:v>
                </c:pt>
                <c:pt idx="42">
                  <c:v>0.16458333333333333</c:v>
                </c:pt>
                <c:pt idx="43">
                  <c:v>0.12961136318800554</c:v>
                </c:pt>
                <c:pt idx="44">
                  <c:v>0.22215868477483916</c:v>
                </c:pt>
                <c:pt idx="45">
                  <c:v>3.7654039251483341E-2</c:v>
                </c:pt>
                <c:pt idx="46">
                  <c:v>8.2199300800323602E-2</c:v>
                </c:pt>
                <c:pt idx="47">
                  <c:v>9.2128889678170442E-2</c:v>
                </c:pt>
                <c:pt idx="48">
                  <c:v>5.0985046285307381E-2</c:v>
                </c:pt>
                <c:pt idx="49">
                  <c:v>9.6992438455853092E-2</c:v>
                </c:pt>
                <c:pt idx="50">
                  <c:v>0.18131868131868131</c:v>
                </c:pt>
                <c:pt idx="51">
                  <c:v>6.6943949296890473E-2</c:v>
                </c:pt>
                <c:pt idx="52">
                  <c:v>8.0002139094628194E-2</c:v>
                </c:pt>
                <c:pt idx="53">
                  <c:v>7.8468725903751077E-2</c:v>
                </c:pt>
                <c:pt idx="54">
                  <c:v>3.9504824321864189E-2</c:v>
                </c:pt>
                <c:pt idx="55">
                  <c:v>5.7937427578215531E-2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8-4BF1-9EB3-3B675C5F5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660224"/>
        <c:axId val="126642752"/>
        <c:axId val="0"/>
      </c:bar3DChart>
      <c:catAx>
        <c:axId val="12666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2752"/>
        <c:crosses val="autoZero"/>
        <c:auto val="1"/>
        <c:lblAlgn val="ctr"/>
        <c:lblOffset val="100"/>
        <c:noMultiLvlLbl val="0"/>
      </c:catAx>
      <c:valAx>
        <c:axId val="1266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193478</xdr:colOff>
      <xdr:row>6</xdr:row>
      <xdr:rowOff>74415</xdr:rowOff>
    </xdr:from>
    <xdr:to>
      <xdr:col>22</xdr:col>
      <xdr:colOff>494111</xdr:colOff>
      <xdr:row>20</xdr:row>
      <xdr:rowOff>108943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550664</xdr:colOff>
      <xdr:row>21</xdr:row>
      <xdr:rowOff>14883</xdr:rowOff>
    </xdr:from>
    <xdr:to>
      <xdr:col>30</xdr:col>
      <xdr:colOff>181571</xdr:colOff>
      <xdr:row>35</xdr:row>
      <xdr:rowOff>49411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446484</xdr:colOff>
      <xdr:row>7</xdr:row>
      <xdr:rowOff>89297</xdr:rowOff>
    </xdr:from>
    <xdr:to>
      <xdr:col>7</xdr:col>
      <xdr:colOff>583406</xdr:colOff>
      <xdr:row>21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74413</xdr:colOff>
      <xdr:row>21</xdr:row>
      <xdr:rowOff>44648</xdr:rowOff>
    </xdr:from>
    <xdr:to>
      <xdr:col>15</xdr:col>
      <xdr:colOff>47624</xdr:colOff>
      <xdr:row>35</xdr:row>
      <xdr:rowOff>79176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 Faisal" refreshedDate="45261.401569560185" createdVersion="6" refreshedVersion="6" minRefreshableVersion="3" recordCount="56">
  <cacheSource type="worksheet">
    <worksheetSource name="Table_1"/>
  </cacheSource>
  <cacheFields count="6">
    <cacheField name="state" numFmtId="0">
      <sharedItems count="56">
        <s v="NY"/>
        <s v="NJ"/>
        <s v="MI"/>
        <s v="CA"/>
        <s v="LA"/>
        <s v="MA"/>
        <s v="FL"/>
        <s v="IL"/>
        <s v="PA"/>
        <s v="WA"/>
        <s v="GA"/>
        <s v="TX"/>
        <s v="CT"/>
        <s v="CO"/>
        <s v="IN"/>
        <s v="OH"/>
        <s v="TN"/>
        <s v="MD"/>
        <s v="NC"/>
        <s v="MO"/>
        <s v="WI"/>
        <s v="VA"/>
        <s v="AZ"/>
        <s v="SC"/>
        <s v="NV"/>
        <s v="AL"/>
        <s v="MS"/>
        <s v="UT"/>
        <s v="OK"/>
        <s v="MN"/>
        <s v="OR"/>
        <s v="KY"/>
        <s v="ID"/>
        <s v="RI"/>
        <s v="DC"/>
        <s v="AR"/>
        <s v="IA"/>
        <s v="KS"/>
        <s v="NH"/>
        <s v="DE"/>
        <s v="ME"/>
        <s v="NM"/>
        <s v="VT"/>
        <s v="PR"/>
        <s v="HI"/>
        <s v="NE"/>
        <s v="MT"/>
        <s v="WV"/>
        <s v="SD"/>
        <s v="ND"/>
        <s v="WY"/>
        <s v="AK"/>
        <s v="GU"/>
        <s v="VI"/>
        <s v="MP"/>
        <s v="AS"/>
      </sharedItems>
    </cacheField>
    <cacheField name="positive" numFmtId="0">
      <sharedItems containsSemiMixedTypes="0" containsString="0" containsNumber="1" containsInteger="1" minValue="0" maxValue="92381"/>
    </cacheField>
    <cacheField name="deaths" numFmtId="0">
      <sharedItems containsString="0" containsBlank="1" containsNumber="1" containsInteger="1" minValue="0" maxValue="2373"/>
    </cacheField>
    <cacheField name="modified" numFmtId="164">
      <sharedItems containsSemiMixedTypes="0" containsNonDate="0" containsDate="1" containsString="0" minDate="2020-03-30T21:00:00" maxDate="2020-04-02T14:45:00"/>
    </cacheField>
    <cacheField name="total" numFmtId="0">
      <sharedItems containsSemiMixedTypes="0" containsString="0" containsNumber="1" containsInteger="1" minValue="20" maxValue="238965"/>
    </cacheField>
    <cacheField name="pos %" numFmtId="9">
      <sharedItems containsSemiMixedTypes="0" containsString="0" containsNumber="1" minValue="0" maxValue="0.47570975136660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n v="92381"/>
    <n v="2373"/>
    <d v="2020-04-02T09:45:00"/>
    <n v="238965"/>
    <n v="0.38658799405770722"/>
  </r>
  <r>
    <x v="1"/>
    <n v="25590"/>
    <n v="537"/>
    <d v="2020-04-02T11:00:00"/>
    <n v="59110"/>
    <n v="0.43292167145998983"/>
  </r>
  <r>
    <x v="2"/>
    <n v="10791"/>
    <n v="417"/>
    <d v="2020-04-02T09:00:00"/>
    <n v="22684"/>
    <n v="0.47570975136660199"/>
  </r>
  <r>
    <x v="3"/>
    <n v="9191"/>
    <n v="203"/>
    <d v="2020-04-01T22:00:00"/>
    <n v="33000"/>
    <n v="0.27851515151515149"/>
  </r>
  <r>
    <x v="4"/>
    <n v="9150"/>
    <n v="310"/>
    <d v="2020-04-02T11:00:00"/>
    <n v="51086"/>
    <n v="0.17910973652272638"/>
  </r>
  <r>
    <x v="5"/>
    <n v="8966"/>
    <n v="154"/>
    <d v="2020-04-02T14:00:00"/>
    <n v="56608"/>
    <n v="0.15838750706613905"/>
  </r>
  <r>
    <x v="6"/>
    <n v="8010"/>
    <n v="128"/>
    <d v="2020-04-02T09:01:00"/>
    <n v="77296"/>
    <n v="0.10362761333057338"/>
  </r>
  <r>
    <x v="7"/>
    <n v="7695"/>
    <n v="157"/>
    <d v="2020-04-01T22:00:00"/>
    <n v="43656"/>
    <n v="0.17626443100604727"/>
  </r>
  <r>
    <x v="8"/>
    <n v="7016"/>
    <n v="90"/>
    <d v="2020-04-02T10:00:00"/>
    <n v="54714"/>
    <n v="0.1282304346236795"/>
  </r>
  <r>
    <x v="9"/>
    <n v="5984"/>
    <n v="247"/>
    <d v="2020-04-01T18:00:00"/>
    <n v="74798"/>
    <n v="8.0002139094628194E-2"/>
  </r>
  <r>
    <x v="10"/>
    <n v="5348"/>
    <n v="163"/>
    <d v="2020-04-02T09:28:00"/>
    <n v="22957"/>
    <n v="0.2329572679357059"/>
  </r>
  <r>
    <x v="11"/>
    <n v="4669"/>
    <n v="70"/>
    <d v="2020-04-01T19:00:00"/>
    <n v="50679"/>
    <n v="9.2128889678170442E-2"/>
  </r>
  <r>
    <x v="12"/>
    <n v="3824"/>
    <n v="112"/>
    <d v="2020-04-02T13:30:00"/>
    <n v="18300"/>
    <n v="0.20896174863387978"/>
  </r>
  <r>
    <x v="13"/>
    <n v="3342"/>
    <n v="80"/>
    <d v="2020-04-01T16:00:00"/>
    <n v="18645"/>
    <n v="0.17924376508447304"/>
  </r>
  <r>
    <x v="14"/>
    <n v="3039"/>
    <n v="78"/>
    <d v="2020-04-01T21:59:00"/>
    <n v="16285"/>
    <n v="0.18661344795824378"/>
  </r>
  <r>
    <x v="15"/>
    <n v="2902"/>
    <n v="81"/>
    <d v="2020-04-02T12:00:00"/>
    <n v="34918"/>
    <n v="8.3108998224411479E-2"/>
  </r>
  <r>
    <x v="16"/>
    <n v="2845"/>
    <n v="32"/>
    <d v="2020-04-02T13:00:00"/>
    <n v="34611"/>
    <n v="8.2199300800323602E-2"/>
  </r>
  <r>
    <x v="17"/>
    <n v="2331"/>
    <n v="36"/>
    <d v="2020-04-02T08:00:00"/>
    <n v="21221"/>
    <n v="0.10984402243061119"/>
  </r>
  <r>
    <x v="18"/>
    <n v="1857"/>
    <n v="16"/>
    <d v="2020-04-02T12:00:00"/>
    <n v="28679"/>
    <n v="6.4751211687994706E-2"/>
  </r>
  <r>
    <x v="19"/>
    <n v="1834"/>
    <n v="19"/>
    <d v="2020-04-02T13:00:00"/>
    <n v="19683"/>
    <n v="9.3176853121983441E-2"/>
  </r>
  <r>
    <x v="20"/>
    <n v="1730"/>
    <n v="31"/>
    <d v="2020-04-02T14:00:00"/>
    <n v="22047"/>
    <n v="7.8468725903751077E-2"/>
  </r>
  <r>
    <x v="21"/>
    <n v="1706"/>
    <n v="41"/>
    <d v="2020-04-02T07:00:00"/>
    <n v="17589"/>
    <n v="9.6992438455853092E-2"/>
  </r>
  <r>
    <x v="22"/>
    <n v="1598"/>
    <n v="32"/>
    <d v="2020-04-01T22:00:00"/>
    <n v="22709"/>
    <n v="7.0368576335373634E-2"/>
  </r>
  <r>
    <x v="23"/>
    <n v="1554"/>
    <n v="31"/>
    <d v="2020-04-02T14:04:00"/>
    <n v="6995"/>
    <n v="0.22215868477483916"/>
  </r>
  <r>
    <x v="24"/>
    <n v="1458"/>
    <n v="38"/>
    <d v="2020-04-02T07:30:00"/>
    <n v="14046"/>
    <n v="0.10380179410508329"/>
  </r>
  <r>
    <x v="25"/>
    <n v="1233"/>
    <n v="32"/>
    <d v="2020-04-01T22:00:00"/>
    <n v="8736"/>
    <n v="0.14114010989010989"/>
  </r>
  <r>
    <x v="26"/>
    <n v="1177"/>
    <n v="26"/>
    <d v="2020-04-01T17:00:00"/>
    <n v="5930"/>
    <n v="0.19848229342327151"/>
  </r>
  <r>
    <x v="27"/>
    <n v="1074"/>
    <n v="7"/>
    <d v="2020-04-02T13:00:00"/>
    <n v="21065"/>
    <n v="5.0985046285307381E-2"/>
  </r>
  <r>
    <x v="28"/>
    <n v="879"/>
    <n v="34"/>
    <d v="2020-04-01T06:00:00"/>
    <n v="2144"/>
    <n v="0.4099813432835821"/>
  </r>
  <r>
    <x v="29"/>
    <n v="742"/>
    <n v="18"/>
    <d v="2020-04-02T10:00:00"/>
    <n v="22394"/>
    <n v="3.313387514512816E-2"/>
  </r>
  <r>
    <x v="30"/>
    <n v="736"/>
    <n v="19"/>
    <d v="2020-04-01T09:00:00"/>
    <n v="14868"/>
    <n v="4.9502286790422387E-2"/>
  </r>
  <r>
    <x v="31"/>
    <n v="680"/>
    <n v="20"/>
    <d v="2020-04-01T15:00:00"/>
    <n v="7900"/>
    <n v="8.6075949367088608E-2"/>
  </r>
  <r>
    <x v="32"/>
    <n v="669"/>
    <n v="9"/>
    <d v="2020-04-01T17:00:00"/>
    <n v="7282"/>
    <n v="9.1870365284262567E-2"/>
  </r>
  <r>
    <x v="33"/>
    <n v="657"/>
    <n v="12"/>
    <d v="2020-04-02T13:58:00"/>
    <n v="5069"/>
    <n v="0.12961136318800554"/>
  </r>
  <r>
    <x v="34"/>
    <n v="653"/>
    <n v="12"/>
    <d v="2020-04-02T07:00:00"/>
    <n v="5070"/>
    <n v="0.12879684418145956"/>
  </r>
  <r>
    <x v="35"/>
    <n v="643"/>
    <n v="12"/>
    <d v="2020-04-02T12:45:00"/>
    <n v="8523"/>
    <n v="7.5442919159920213E-2"/>
  </r>
  <r>
    <x v="36"/>
    <n v="614"/>
    <n v="11"/>
    <d v="2020-04-01T22:00:00"/>
    <n v="8668"/>
    <n v="7.0835256114443926E-2"/>
  </r>
  <r>
    <x v="37"/>
    <n v="552"/>
    <n v="13"/>
    <d v="2020-04-02T10:00:00"/>
    <n v="6611"/>
    <n v="8.3497201633640897E-2"/>
  </r>
  <r>
    <x v="38"/>
    <n v="415"/>
    <n v="4"/>
    <d v="2020-04-01T07:00:00"/>
    <n v="6493"/>
    <n v="6.391498536885877E-2"/>
  </r>
  <r>
    <x v="39"/>
    <n v="393"/>
    <n v="12"/>
    <d v="2020-04-02T14:45:00"/>
    <n v="4959"/>
    <n v="7.9249848759830613E-2"/>
  </r>
  <r>
    <x v="40"/>
    <n v="376"/>
    <n v="7"/>
    <d v="2020-04-02T08:00:00"/>
    <n v="6464"/>
    <n v="5.8168316831683171E-2"/>
  </r>
  <r>
    <x v="41"/>
    <n v="363"/>
    <n v="6"/>
    <d v="2020-03-31T22:00:00"/>
    <n v="14011"/>
    <n v="2.5908214973949038E-2"/>
  </r>
  <r>
    <x v="42"/>
    <n v="338"/>
    <n v="17"/>
    <d v="2020-04-02T11:00:00"/>
    <n v="5049"/>
    <n v="6.6943949296890473E-2"/>
  </r>
  <r>
    <x v="43"/>
    <n v="316"/>
    <n v="12"/>
    <d v="2020-04-02T05:00:00"/>
    <n v="1920"/>
    <n v="0.16458333333333333"/>
  </r>
  <r>
    <x v="44"/>
    <n v="258"/>
    <n v="1"/>
    <d v="2020-04-01T16:00:00"/>
    <n v="10464"/>
    <n v="2.4655963302752295E-2"/>
  </r>
  <r>
    <x v="45"/>
    <n v="246"/>
    <n v="5"/>
    <d v="2020-04-02T12:00:00"/>
    <n v="4224"/>
    <n v="5.823863636363636E-2"/>
  </r>
  <r>
    <x v="46"/>
    <n v="227"/>
    <n v="5"/>
    <d v="2020-04-02T08:00:00"/>
    <n v="5320"/>
    <n v="4.2669172932330829E-2"/>
  </r>
  <r>
    <x v="47"/>
    <n v="217"/>
    <n v="2"/>
    <d v="2020-04-01T22:17:00"/>
    <n v="5493"/>
    <n v="3.9504824321864189E-2"/>
  </r>
  <r>
    <x v="48"/>
    <n v="165"/>
    <n v="2"/>
    <d v="2020-04-01T16:00:00"/>
    <n v="4382"/>
    <n v="3.7654039251483341E-2"/>
  </r>
  <r>
    <x v="49"/>
    <n v="159"/>
    <n v="3"/>
    <d v="2020-04-02T10:56:00"/>
    <n v="4980"/>
    <n v="3.1927710843373494E-2"/>
  </r>
  <r>
    <x v="50"/>
    <n v="150"/>
    <n v="0"/>
    <d v="2020-04-02T08:30:00"/>
    <n v="2589"/>
    <n v="5.7937427578215531E-2"/>
  </r>
  <r>
    <x v="51"/>
    <n v="143"/>
    <n v="3"/>
    <d v="2020-04-01T19:00:00"/>
    <n v="5022"/>
    <n v="2.8474711270410194E-2"/>
  </r>
  <r>
    <x v="52"/>
    <n v="82"/>
    <n v="3"/>
    <d v="2020-04-02T06:30:00"/>
    <n v="524"/>
    <n v="0.15648854961832062"/>
  </r>
  <r>
    <x v="53"/>
    <n v="33"/>
    <m/>
    <d v="2020-04-02T07:30:00"/>
    <n v="182"/>
    <n v="0.18131868131868131"/>
  </r>
  <r>
    <x v="54"/>
    <n v="8"/>
    <n v="1"/>
    <d v="2020-04-02T01:00:00"/>
    <n v="21"/>
    <n v="0.38095238095238093"/>
  </r>
  <r>
    <x v="55"/>
    <n v="0"/>
    <n v="0"/>
    <d v="2020-03-30T21:00:0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l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I3:J60" firstHeaderRow="1" firstDataRow="1" firstDataCol="1"/>
  <pivotFields count="6">
    <pivotField axis="axisRow" showAll="0">
      <items count="57">
        <item x="51"/>
        <item x="25"/>
        <item x="35"/>
        <item x="55"/>
        <item x="22"/>
        <item x="3"/>
        <item x="13"/>
        <item x="12"/>
        <item x="34"/>
        <item x="39"/>
        <item x="6"/>
        <item x="10"/>
        <item x="52"/>
        <item x="44"/>
        <item x="36"/>
        <item x="32"/>
        <item x="7"/>
        <item x="14"/>
        <item x="37"/>
        <item x="31"/>
        <item x="4"/>
        <item x="5"/>
        <item x="17"/>
        <item x="40"/>
        <item x="2"/>
        <item x="29"/>
        <item x="19"/>
        <item x="54"/>
        <item x="26"/>
        <item x="46"/>
        <item x="18"/>
        <item x="49"/>
        <item x="45"/>
        <item x="38"/>
        <item x="1"/>
        <item x="41"/>
        <item x="24"/>
        <item x="0"/>
        <item x="15"/>
        <item x="28"/>
        <item x="30"/>
        <item x="8"/>
        <item x="43"/>
        <item x="33"/>
        <item x="23"/>
        <item x="48"/>
        <item x="16"/>
        <item x="11"/>
        <item x="27"/>
        <item x="21"/>
        <item x="53"/>
        <item x="42"/>
        <item x="9"/>
        <item x="20"/>
        <item x="47"/>
        <item x="50"/>
        <item t="default"/>
      </items>
    </pivotField>
    <pivotField showAll="0"/>
    <pivotField showAll="0"/>
    <pivotField numFmtId="164" showAll="0"/>
    <pivotField dataField="1" showAll="0"/>
    <pivotField numFmtId="9"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Sum of total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Death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E3:F60" firstHeaderRow="1" firstDataRow="1" firstDataCol="1"/>
  <pivotFields count="6">
    <pivotField axis="axisRow" showAll="0">
      <items count="57">
        <item x="51"/>
        <item x="25"/>
        <item x="35"/>
        <item x="55"/>
        <item x="22"/>
        <item x="3"/>
        <item x="13"/>
        <item x="12"/>
        <item x="34"/>
        <item x="39"/>
        <item x="6"/>
        <item x="10"/>
        <item x="52"/>
        <item x="44"/>
        <item x="36"/>
        <item x="32"/>
        <item x="7"/>
        <item x="14"/>
        <item x="37"/>
        <item x="31"/>
        <item x="4"/>
        <item x="5"/>
        <item x="17"/>
        <item x="40"/>
        <item x="2"/>
        <item x="29"/>
        <item x="19"/>
        <item x="54"/>
        <item x="26"/>
        <item x="46"/>
        <item x="18"/>
        <item x="49"/>
        <item x="45"/>
        <item x="38"/>
        <item x="1"/>
        <item x="41"/>
        <item x="24"/>
        <item x="0"/>
        <item x="15"/>
        <item x="28"/>
        <item x="30"/>
        <item x="8"/>
        <item x="43"/>
        <item x="33"/>
        <item x="23"/>
        <item x="48"/>
        <item x="16"/>
        <item x="11"/>
        <item x="27"/>
        <item x="21"/>
        <item x="53"/>
        <item x="42"/>
        <item x="9"/>
        <item x="20"/>
        <item x="47"/>
        <item x="50"/>
        <item t="default"/>
      </items>
    </pivotField>
    <pivotField showAll="0"/>
    <pivotField dataField="1" showAll="0"/>
    <pivotField numFmtId="164" showAll="0"/>
    <pivotField showAll="0"/>
    <pivotField numFmtId="9"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Sum of deaths" fld="2" baseField="0" baseItem="0"/>
  </dataFields>
  <chartFormats count="57">
    <chartFormat chart="2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79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80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83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85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87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88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89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90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9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92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93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94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95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96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97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98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99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100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10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102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103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104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105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106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107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" format="108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109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110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11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" format="112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2" format="113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114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115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ositive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60" firstHeaderRow="1" firstDataRow="1" firstDataCol="1"/>
  <pivotFields count="6">
    <pivotField axis="axisRow" showAll="0">
      <items count="57">
        <item x="51"/>
        <item x="25"/>
        <item x="35"/>
        <item x="55"/>
        <item x="22"/>
        <item x="3"/>
        <item x="13"/>
        <item x="12"/>
        <item x="34"/>
        <item x="39"/>
        <item x="6"/>
        <item x="10"/>
        <item x="52"/>
        <item x="44"/>
        <item x="36"/>
        <item x="32"/>
        <item x="7"/>
        <item x="14"/>
        <item x="37"/>
        <item x="31"/>
        <item x="4"/>
        <item x="5"/>
        <item x="17"/>
        <item x="40"/>
        <item x="2"/>
        <item x="29"/>
        <item x="19"/>
        <item x="54"/>
        <item x="26"/>
        <item x="46"/>
        <item x="18"/>
        <item x="49"/>
        <item x="45"/>
        <item x="38"/>
        <item x="1"/>
        <item x="41"/>
        <item x="24"/>
        <item x="0"/>
        <item x="15"/>
        <item x="28"/>
        <item x="30"/>
        <item x="8"/>
        <item x="43"/>
        <item x="33"/>
        <item x="23"/>
        <item x="48"/>
        <item x="16"/>
        <item x="11"/>
        <item x="27"/>
        <item x="21"/>
        <item x="53"/>
        <item x="42"/>
        <item x="9"/>
        <item x="20"/>
        <item x="47"/>
        <item x="50"/>
        <item t="default"/>
      </items>
    </pivotField>
    <pivotField dataField="1" showAll="0"/>
    <pivotField showAll="0"/>
    <pivotField numFmtId="164" showAll="0"/>
    <pivotField showAll="0"/>
    <pivotField numFmtId="9"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Sum of positive" fld="1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os%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M3:N60" firstHeaderRow="1" firstDataRow="1" firstDataCol="1"/>
  <pivotFields count="6">
    <pivotField axis="axisRow" showAll="0">
      <items count="57">
        <item x="51"/>
        <item x="25"/>
        <item x="35"/>
        <item x="55"/>
        <item x="22"/>
        <item x="3"/>
        <item x="13"/>
        <item x="12"/>
        <item x="34"/>
        <item x="39"/>
        <item x="6"/>
        <item x="10"/>
        <item x="52"/>
        <item x="44"/>
        <item x="36"/>
        <item x="32"/>
        <item x="7"/>
        <item x="14"/>
        <item x="37"/>
        <item x="31"/>
        <item x="4"/>
        <item x="5"/>
        <item x="17"/>
        <item x="40"/>
        <item x="2"/>
        <item x="29"/>
        <item x="19"/>
        <item x="54"/>
        <item x="26"/>
        <item x="46"/>
        <item x="18"/>
        <item x="49"/>
        <item x="45"/>
        <item x="38"/>
        <item x="1"/>
        <item x="41"/>
        <item x="24"/>
        <item x="0"/>
        <item x="15"/>
        <item x="28"/>
        <item x="30"/>
        <item x="8"/>
        <item x="43"/>
        <item x="33"/>
        <item x="23"/>
        <item x="48"/>
        <item x="16"/>
        <item x="11"/>
        <item x="27"/>
        <item x="21"/>
        <item x="53"/>
        <item x="42"/>
        <item x="9"/>
        <item x="20"/>
        <item x="47"/>
        <item x="50"/>
        <item t="default"/>
      </items>
    </pivotField>
    <pivotField showAll="0"/>
    <pivotField showAll="0"/>
    <pivotField numFmtId="164" showAll="0"/>
    <pivotField showAll="0"/>
    <pivotField dataField="1" numFmtId="9"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Sum of pos %" fld="5" baseField="0" baseItem="0"/>
  </dataFields>
  <chartFormats count="57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2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_1" displayName="Table_1" ref="B4:G60">
  <tableColumns count="6">
    <tableColumn id="1" name="state"/>
    <tableColumn id="2" name="positive"/>
    <tableColumn id="3" name="deaths"/>
    <tableColumn id="4" name="modified"/>
    <tableColumn id="5" name="total"/>
    <tableColumn id="6" name="pos %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2:J1000"/>
  <sheetViews>
    <sheetView showGridLines="0" topLeftCell="A5" workbookViewId="0">
      <selection activeCell="I21" sqref="I21"/>
    </sheetView>
  </sheetViews>
  <sheetFormatPr defaultColWidth="14.42578125" defaultRowHeight="15" customHeight="1" x14ac:dyDescent="0.25"/>
  <cols>
    <col min="1" max="1" width="5.7109375" customWidth="1"/>
    <col min="2" max="2" width="7.7109375" customWidth="1"/>
    <col min="3" max="3" width="10.42578125" customWidth="1"/>
    <col min="4" max="4" width="9.28515625" customWidth="1"/>
    <col min="5" max="5" width="11.42578125" customWidth="1"/>
    <col min="6" max="6" width="7.42578125" customWidth="1"/>
    <col min="7" max="7" width="8.42578125" customWidth="1"/>
    <col min="8" max="8" width="5.7109375" customWidth="1"/>
    <col min="9" max="9" width="8.140625" customWidth="1"/>
    <col min="10" max="10" width="10.140625" customWidth="1"/>
    <col min="11" max="26" width="8.7109375" customWidth="1"/>
  </cols>
  <sheetData>
    <row r="2" spans="2:10" x14ac:dyDescent="0.25">
      <c r="B2" s="1" t="s">
        <v>0</v>
      </c>
    </row>
    <row r="4" spans="2:10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I4" s="3" t="s">
        <v>7</v>
      </c>
      <c r="J4" s="4">
        <f>SUM(Sheet1!$F$5:$F$60)</f>
        <v>1267658</v>
      </c>
    </row>
    <row r="5" spans="2:10" x14ac:dyDescent="0.25">
      <c r="B5" s="5" t="s">
        <v>8</v>
      </c>
      <c r="C5" s="2">
        <v>92381</v>
      </c>
      <c r="D5" s="2">
        <v>2373</v>
      </c>
      <c r="E5" s="6">
        <v>43923.40625</v>
      </c>
      <c r="F5" s="5">
        <v>238965</v>
      </c>
      <c r="G5" s="7">
        <f>Sheet1!$C5/Sheet1!$F5</f>
        <v>0.38658799405770722</v>
      </c>
      <c r="I5" s="3" t="s">
        <v>9</v>
      </c>
      <c r="J5" s="4">
        <f>SUM(Sheet1!$C$5:$C$60)</f>
        <v>239009</v>
      </c>
    </row>
    <row r="6" spans="2:10" x14ac:dyDescent="0.25">
      <c r="B6" s="5" t="s">
        <v>10</v>
      </c>
      <c r="C6" s="2">
        <v>25590</v>
      </c>
      <c r="D6" s="2">
        <v>537</v>
      </c>
      <c r="E6" s="6">
        <v>43923.458333333336</v>
      </c>
      <c r="F6" s="5">
        <v>59110</v>
      </c>
      <c r="G6" s="7">
        <f>Sheet1!$C6/Sheet1!$F6</f>
        <v>0.43292167145998983</v>
      </c>
      <c r="I6" s="3" t="s">
        <v>11</v>
      </c>
      <c r="J6" s="8">
        <f>J5/J4</f>
        <v>0.18854375549241198</v>
      </c>
    </row>
    <row r="7" spans="2:10" x14ac:dyDescent="0.25">
      <c r="B7" s="5" t="s">
        <v>12</v>
      </c>
      <c r="C7" s="2">
        <v>10791</v>
      </c>
      <c r="D7" s="2">
        <v>417</v>
      </c>
      <c r="E7" s="6">
        <v>43923.375</v>
      </c>
      <c r="F7" s="5">
        <v>22684</v>
      </c>
      <c r="G7" s="7">
        <f>Sheet1!$C7/Sheet1!$F7</f>
        <v>0.47570975136660199</v>
      </c>
      <c r="I7" s="3" t="s">
        <v>13</v>
      </c>
      <c r="J7" s="4">
        <f>SUM(Sheet1!$D$5:$D$60)</f>
        <v>5784</v>
      </c>
    </row>
    <row r="8" spans="2:10" x14ac:dyDescent="0.25">
      <c r="B8" s="5" t="s">
        <v>14</v>
      </c>
      <c r="C8" s="2">
        <v>9191</v>
      </c>
      <c r="D8" s="2">
        <v>203</v>
      </c>
      <c r="E8" s="6">
        <v>43922.916666666664</v>
      </c>
      <c r="F8" s="5">
        <v>33000</v>
      </c>
      <c r="G8" s="7">
        <f>Sheet1!$C8/Sheet1!$F8</f>
        <v>0.27851515151515149</v>
      </c>
    </row>
    <row r="9" spans="2:10" x14ac:dyDescent="0.25">
      <c r="B9" s="5" t="s">
        <v>15</v>
      </c>
      <c r="C9" s="2">
        <v>9150</v>
      </c>
      <c r="D9" s="2">
        <v>310</v>
      </c>
      <c r="E9" s="6">
        <v>43923.458333333336</v>
      </c>
      <c r="F9" s="5">
        <v>51086</v>
      </c>
      <c r="G9" s="7">
        <f>Sheet1!$C9/Sheet1!$F9</f>
        <v>0.17910973652272638</v>
      </c>
      <c r="I9" s="3" t="s">
        <v>16</v>
      </c>
      <c r="J9" s="9">
        <f>MAX(Sheet1!$E$5:$E$60)</f>
        <v>43923.614583333336</v>
      </c>
    </row>
    <row r="10" spans="2:10" x14ac:dyDescent="0.25">
      <c r="B10" s="5" t="s">
        <v>17</v>
      </c>
      <c r="C10" s="2">
        <v>8966</v>
      </c>
      <c r="D10" s="2">
        <v>154</v>
      </c>
      <c r="E10" s="6">
        <v>43923.583333333336</v>
      </c>
      <c r="F10" s="5">
        <v>56608</v>
      </c>
      <c r="G10" s="7">
        <f>Sheet1!$C10/Sheet1!$F10</f>
        <v>0.15838750706613905</v>
      </c>
      <c r="I10" s="3" t="s">
        <v>18</v>
      </c>
      <c r="J10" s="9">
        <f>MIN(Sheet1!$E$5:$E$60)</f>
        <v>43920.875</v>
      </c>
    </row>
    <row r="11" spans="2:10" x14ac:dyDescent="0.25">
      <c r="B11" s="5" t="s">
        <v>19</v>
      </c>
      <c r="C11" s="2">
        <v>8010</v>
      </c>
      <c r="D11" s="2">
        <v>128</v>
      </c>
      <c r="E11" s="6">
        <v>43923.375694444447</v>
      </c>
      <c r="F11" s="5">
        <v>77296</v>
      </c>
      <c r="G11" s="7">
        <f>Sheet1!$C11/Sheet1!$F11</f>
        <v>0.10362761333057338</v>
      </c>
      <c r="I11" s="3" t="s">
        <v>20</v>
      </c>
      <c r="J11" s="10">
        <f>ROWS(Sheet1!$B$5:$G$60)</f>
        <v>56</v>
      </c>
    </row>
    <row r="12" spans="2:10" x14ac:dyDescent="0.25">
      <c r="B12" s="5" t="s">
        <v>21</v>
      </c>
      <c r="C12" s="2">
        <v>7695</v>
      </c>
      <c r="D12" s="2">
        <v>157</v>
      </c>
      <c r="E12" s="6">
        <v>43922.916666666664</v>
      </c>
      <c r="F12" s="5">
        <v>43656</v>
      </c>
      <c r="G12" s="7">
        <f>Sheet1!$C12/Sheet1!$F12</f>
        <v>0.17626443100604727</v>
      </c>
    </row>
    <row r="13" spans="2:10" x14ac:dyDescent="0.25">
      <c r="B13" s="5" t="s">
        <v>22</v>
      </c>
      <c r="C13" s="2">
        <v>7016</v>
      </c>
      <c r="D13" s="2">
        <v>90</v>
      </c>
      <c r="E13" s="6">
        <v>43923.416666666664</v>
      </c>
      <c r="F13" s="5">
        <v>54714</v>
      </c>
      <c r="G13" s="7">
        <f>Sheet1!$C13/Sheet1!$F13</f>
        <v>0.1282304346236795</v>
      </c>
      <c r="I13" s="11"/>
    </row>
    <row r="14" spans="2:10" x14ac:dyDescent="0.25">
      <c r="B14" s="5" t="s">
        <v>23</v>
      </c>
      <c r="C14" s="2">
        <v>5984</v>
      </c>
      <c r="D14" s="2">
        <v>247</v>
      </c>
      <c r="E14" s="6">
        <v>43922.75</v>
      </c>
      <c r="F14" s="5">
        <v>74798</v>
      </c>
      <c r="G14" s="7">
        <f>Sheet1!$C14/Sheet1!$F14</f>
        <v>8.0002139094628194E-2</v>
      </c>
    </row>
    <row r="15" spans="2:10" x14ac:dyDescent="0.25">
      <c r="B15" s="5" t="s">
        <v>24</v>
      </c>
      <c r="C15" s="2">
        <v>5348</v>
      </c>
      <c r="D15" s="2">
        <v>163</v>
      </c>
      <c r="E15" s="6">
        <v>43923.394444444442</v>
      </c>
      <c r="F15" s="5">
        <v>22957</v>
      </c>
      <c r="G15" s="7">
        <f>Sheet1!$C15/Sheet1!$F15</f>
        <v>0.2329572679357059</v>
      </c>
    </row>
    <row r="16" spans="2:10" x14ac:dyDescent="0.25">
      <c r="B16" s="5" t="s">
        <v>25</v>
      </c>
      <c r="C16" s="2">
        <v>4669</v>
      </c>
      <c r="D16" s="2">
        <v>70</v>
      </c>
      <c r="E16" s="6">
        <v>43922.791666666664</v>
      </c>
      <c r="F16" s="5">
        <v>50679</v>
      </c>
      <c r="G16" s="7">
        <f>Sheet1!$C16/Sheet1!$F16</f>
        <v>9.2128889678170442E-2</v>
      </c>
    </row>
    <row r="17" spans="2:7" x14ac:dyDescent="0.25">
      <c r="B17" s="5" t="s">
        <v>26</v>
      </c>
      <c r="C17" s="2">
        <v>3824</v>
      </c>
      <c r="D17" s="2">
        <v>112</v>
      </c>
      <c r="E17" s="6">
        <v>43923.5625</v>
      </c>
      <c r="F17" s="5">
        <v>18300</v>
      </c>
      <c r="G17" s="7">
        <f>Sheet1!$C17/Sheet1!$F17</f>
        <v>0.20896174863387978</v>
      </c>
    </row>
    <row r="18" spans="2:7" x14ac:dyDescent="0.25">
      <c r="B18" s="5" t="s">
        <v>27</v>
      </c>
      <c r="C18" s="2">
        <v>3342</v>
      </c>
      <c r="D18" s="2">
        <v>80</v>
      </c>
      <c r="E18" s="6">
        <v>43922.666666666664</v>
      </c>
      <c r="F18" s="5">
        <v>18645</v>
      </c>
      <c r="G18" s="7">
        <f>Sheet1!$C18/Sheet1!$F18</f>
        <v>0.17924376508447304</v>
      </c>
    </row>
    <row r="19" spans="2:7" x14ac:dyDescent="0.25">
      <c r="B19" s="5" t="s">
        <v>28</v>
      </c>
      <c r="C19" s="2">
        <v>3039</v>
      </c>
      <c r="D19" s="2">
        <v>78</v>
      </c>
      <c r="E19" s="6">
        <v>43922.915972222225</v>
      </c>
      <c r="F19" s="5">
        <v>16285</v>
      </c>
      <c r="G19" s="7">
        <f>Sheet1!$C19/Sheet1!$F19</f>
        <v>0.18661344795824378</v>
      </c>
    </row>
    <row r="20" spans="2:7" x14ac:dyDescent="0.25">
      <c r="B20" s="5" t="s">
        <v>29</v>
      </c>
      <c r="C20" s="2">
        <v>2902</v>
      </c>
      <c r="D20" s="2">
        <v>81</v>
      </c>
      <c r="E20" s="6">
        <v>43923.5</v>
      </c>
      <c r="F20" s="5">
        <v>34918</v>
      </c>
      <c r="G20" s="7">
        <f>Sheet1!$C20/Sheet1!$F20</f>
        <v>8.3108998224411479E-2</v>
      </c>
    </row>
    <row r="21" spans="2:7" ht="15.75" customHeight="1" x14ac:dyDescent="0.25">
      <c r="B21" s="5" t="s">
        <v>30</v>
      </c>
      <c r="C21" s="2">
        <v>2845</v>
      </c>
      <c r="D21" s="2">
        <v>32</v>
      </c>
      <c r="E21" s="6">
        <v>43923.541666666664</v>
      </c>
      <c r="F21" s="5">
        <v>34611</v>
      </c>
      <c r="G21" s="7">
        <f>Sheet1!$C21/Sheet1!$F21</f>
        <v>8.2199300800323602E-2</v>
      </c>
    </row>
    <row r="22" spans="2:7" ht="15.75" customHeight="1" x14ac:dyDescent="0.25">
      <c r="B22" s="5" t="s">
        <v>31</v>
      </c>
      <c r="C22" s="2">
        <v>2331</v>
      </c>
      <c r="D22" s="2">
        <v>36</v>
      </c>
      <c r="E22" s="6">
        <v>43923.333333333336</v>
      </c>
      <c r="F22" s="5">
        <v>21221</v>
      </c>
      <c r="G22" s="7">
        <f>Sheet1!$C22/Sheet1!$F22</f>
        <v>0.10984402243061119</v>
      </c>
    </row>
    <row r="23" spans="2:7" ht="15.75" customHeight="1" x14ac:dyDescent="0.25">
      <c r="B23" s="5" t="s">
        <v>32</v>
      </c>
      <c r="C23" s="2">
        <v>1857</v>
      </c>
      <c r="D23" s="2">
        <v>16</v>
      </c>
      <c r="E23" s="6">
        <v>43923.5</v>
      </c>
      <c r="F23" s="5">
        <v>28679</v>
      </c>
      <c r="G23" s="7">
        <f>Sheet1!$C23/Sheet1!$F23</f>
        <v>6.4751211687994706E-2</v>
      </c>
    </row>
    <row r="24" spans="2:7" ht="15.75" customHeight="1" x14ac:dyDescent="0.25">
      <c r="B24" s="5" t="s">
        <v>33</v>
      </c>
      <c r="C24" s="2">
        <v>1834</v>
      </c>
      <c r="D24" s="2">
        <v>19</v>
      </c>
      <c r="E24" s="6">
        <v>43923.541666666664</v>
      </c>
      <c r="F24" s="5">
        <v>19683</v>
      </c>
      <c r="G24" s="7">
        <f>Sheet1!$C24/Sheet1!$F24</f>
        <v>9.3176853121983441E-2</v>
      </c>
    </row>
    <row r="25" spans="2:7" ht="15.75" customHeight="1" x14ac:dyDescent="0.25">
      <c r="B25" s="5" t="s">
        <v>34</v>
      </c>
      <c r="C25" s="2">
        <v>1730</v>
      </c>
      <c r="D25" s="2">
        <v>31</v>
      </c>
      <c r="E25" s="6">
        <v>43923.583333333336</v>
      </c>
      <c r="F25" s="5">
        <v>22047</v>
      </c>
      <c r="G25" s="7">
        <f>Sheet1!$C25/Sheet1!$F25</f>
        <v>7.8468725903751077E-2</v>
      </c>
    </row>
    <row r="26" spans="2:7" ht="15.75" customHeight="1" x14ac:dyDescent="0.25">
      <c r="B26" s="5" t="s">
        <v>35</v>
      </c>
      <c r="C26" s="2">
        <v>1706</v>
      </c>
      <c r="D26" s="2">
        <v>41</v>
      </c>
      <c r="E26" s="6">
        <v>43923.291666666664</v>
      </c>
      <c r="F26" s="5">
        <v>17589</v>
      </c>
      <c r="G26" s="7">
        <f>Sheet1!$C26/Sheet1!$F26</f>
        <v>9.6992438455853092E-2</v>
      </c>
    </row>
    <row r="27" spans="2:7" ht="15.75" customHeight="1" x14ac:dyDescent="0.25">
      <c r="B27" s="5" t="s">
        <v>36</v>
      </c>
      <c r="C27" s="2">
        <v>1598</v>
      </c>
      <c r="D27" s="2">
        <v>32</v>
      </c>
      <c r="E27" s="6">
        <v>43922.916666666664</v>
      </c>
      <c r="F27" s="5">
        <v>22709</v>
      </c>
      <c r="G27" s="7">
        <f>Sheet1!$C27/Sheet1!$F27</f>
        <v>7.0368576335373634E-2</v>
      </c>
    </row>
    <row r="28" spans="2:7" ht="15.75" customHeight="1" x14ac:dyDescent="0.25">
      <c r="B28" s="5" t="s">
        <v>37</v>
      </c>
      <c r="C28" s="2">
        <v>1554</v>
      </c>
      <c r="D28" s="2">
        <v>31</v>
      </c>
      <c r="E28" s="6">
        <v>43923.586111111108</v>
      </c>
      <c r="F28" s="5">
        <v>6995</v>
      </c>
      <c r="G28" s="7">
        <f>Sheet1!$C28/Sheet1!$F28</f>
        <v>0.22215868477483916</v>
      </c>
    </row>
    <row r="29" spans="2:7" ht="15.75" customHeight="1" x14ac:dyDescent="0.25">
      <c r="B29" s="5" t="s">
        <v>38</v>
      </c>
      <c r="C29" s="2">
        <v>1458</v>
      </c>
      <c r="D29" s="2">
        <v>38</v>
      </c>
      <c r="E29" s="6">
        <v>43923.3125</v>
      </c>
      <c r="F29" s="5">
        <v>14046</v>
      </c>
      <c r="G29" s="7">
        <f>Sheet1!$C29/Sheet1!$F29</f>
        <v>0.10380179410508329</v>
      </c>
    </row>
    <row r="30" spans="2:7" ht="15.75" customHeight="1" x14ac:dyDescent="0.25">
      <c r="B30" s="5" t="s">
        <v>39</v>
      </c>
      <c r="C30" s="2">
        <v>1233</v>
      </c>
      <c r="D30" s="2">
        <v>32</v>
      </c>
      <c r="E30" s="6">
        <v>43922.916666666664</v>
      </c>
      <c r="F30" s="5">
        <v>8736</v>
      </c>
      <c r="G30" s="7">
        <f>Sheet1!$C30/Sheet1!$F30</f>
        <v>0.14114010989010989</v>
      </c>
    </row>
    <row r="31" spans="2:7" ht="15.75" customHeight="1" x14ac:dyDescent="0.25">
      <c r="B31" s="5" t="s">
        <v>40</v>
      </c>
      <c r="C31" s="2">
        <v>1177</v>
      </c>
      <c r="D31" s="2">
        <v>26</v>
      </c>
      <c r="E31" s="6">
        <v>43922.708333333336</v>
      </c>
      <c r="F31" s="5">
        <v>5930</v>
      </c>
      <c r="G31" s="7">
        <f>Sheet1!$C31/Sheet1!$F31</f>
        <v>0.19848229342327151</v>
      </c>
    </row>
    <row r="32" spans="2:7" ht="15.75" customHeight="1" x14ac:dyDescent="0.25">
      <c r="B32" s="5" t="s">
        <v>41</v>
      </c>
      <c r="C32" s="2">
        <v>1074</v>
      </c>
      <c r="D32" s="2">
        <v>7</v>
      </c>
      <c r="E32" s="6">
        <v>43923.541666666664</v>
      </c>
      <c r="F32" s="5">
        <v>21065</v>
      </c>
      <c r="G32" s="7">
        <f>Sheet1!$C32/Sheet1!$F32</f>
        <v>5.0985046285307381E-2</v>
      </c>
    </row>
    <row r="33" spans="2:7" ht="15.75" customHeight="1" x14ac:dyDescent="0.25">
      <c r="B33" s="5" t="s">
        <v>42</v>
      </c>
      <c r="C33" s="2">
        <v>879</v>
      </c>
      <c r="D33" s="2">
        <v>34</v>
      </c>
      <c r="E33" s="6">
        <v>43922.25</v>
      </c>
      <c r="F33" s="5">
        <v>2144</v>
      </c>
      <c r="G33" s="7">
        <f>Sheet1!$C33/Sheet1!$F33</f>
        <v>0.4099813432835821</v>
      </c>
    </row>
    <row r="34" spans="2:7" ht="15.75" customHeight="1" x14ac:dyDescent="0.25">
      <c r="B34" s="5" t="s">
        <v>43</v>
      </c>
      <c r="C34" s="2">
        <v>742</v>
      </c>
      <c r="D34" s="2">
        <v>18</v>
      </c>
      <c r="E34" s="6">
        <v>43923.416666666664</v>
      </c>
      <c r="F34" s="5">
        <v>22394</v>
      </c>
      <c r="G34" s="7">
        <f>Sheet1!$C34/Sheet1!$F34</f>
        <v>3.313387514512816E-2</v>
      </c>
    </row>
    <row r="35" spans="2:7" ht="15.75" customHeight="1" x14ac:dyDescent="0.25">
      <c r="B35" s="5" t="s">
        <v>44</v>
      </c>
      <c r="C35" s="2">
        <v>736</v>
      </c>
      <c r="D35" s="2">
        <v>19</v>
      </c>
      <c r="E35" s="6">
        <v>43922.375</v>
      </c>
      <c r="F35" s="5">
        <v>14868</v>
      </c>
      <c r="G35" s="7">
        <f>Sheet1!$C35/Sheet1!$F35</f>
        <v>4.9502286790422387E-2</v>
      </c>
    </row>
    <row r="36" spans="2:7" ht="15.75" customHeight="1" x14ac:dyDescent="0.25">
      <c r="B36" s="5" t="s">
        <v>45</v>
      </c>
      <c r="C36" s="2">
        <v>680</v>
      </c>
      <c r="D36" s="2">
        <v>20</v>
      </c>
      <c r="E36" s="6">
        <v>43922.625</v>
      </c>
      <c r="F36" s="5">
        <v>7900</v>
      </c>
      <c r="G36" s="7">
        <f>Sheet1!$C36/Sheet1!$F36</f>
        <v>8.6075949367088608E-2</v>
      </c>
    </row>
    <row r="37" spans="2:7" ht="15.75" customHeight="1" x14ac:dyDescent="0.25">
      <c r="B37" s="5" t="s">
        <v>46</v>
      </c>
      <c r="C37" s="2">
        <v>669</v>
      </c>
      <c r="D37" s="2">
        <v>9</v>
      </c>
      <c r="E37" s="6">
        <v>43922.708333333336</v>
      </c>
      <c r="F37" s="5">
        <v>7282</v>
      </c>
      <c r="G37" s="7">
        <f>Sheet1!$C37/Sheet1!$F37</f>
        <v>9.1870365284262567E-2</v>
      </c>
    </row>
    <row r="38" spans="2:7" ht="15.75" customHeight="1" x14ac:dyDescent="0.25">
      <c r="B38" s="5" t="s">
        <v>47</v>
      </c>
      <c r="C38" s="2">
        <v>657</v>
      </c>
      <c r="D38" s="2">
        <v>12</v>
      </c>
      <c r="E38" s="6">
        <v>43923.581944444442</v>
      </c>
      <c r="F38" s="5">
        <v>5069</v>
      </c>
      <c r="G38" s="7">
        <f>Sheet1!$C38/Sheet1!$F38</f>
        <v>0.12961136318800554</v>
      </c>
    </row>
    <row r="39" spans="2:7" ht="15.75" customHeight="1" x14ac:dyDescent="0.25">
      <c r="B39" s="5" t="s">
        <v>48</v>
      </c>
      <c r="C39" s="2">
        <v>653</v>
      </c>
      <c r="D39" s="2">
        <v>12</v>
      </c>
      <c r="E39" s="6">
        <v>43923.291666666664</v>
      </c>
      <c r="F39" s="5">
        <v>5070</v>
      </c>
      <c r="G39" s="7">
        <f>Sheet1!$C39/Sheet1!$F39</f>
        <v>0.12879684418145956</v>
      </c>
    </row>
    <row r="40" spans="2:7" ht="15.75" customHeight="1" x14ac:dyDescent="0.25">
      <c r="B40" s="5" t="s">
        <v>49</v>
      </c>
      <c r="C40" s="2">
        <v>643</v>
      </c>
      <c r="D40" s="2">
        <v>12</v>
      </c>
      <c r="E40" s="6">
        <v>43923.53125</v>
      </c>
      <c r="F40" s="5">
        <v>8523</v>
      </c>
      <c r="G40" s="7">
        <f>Sheet1!$C40/Sheet1!$F40</f>
        <v>7.5442919159920213E-2</v>
      </c>
    </row>
    <row r="41" spans="2:7" ht="15.75" customHeight="1" x14ac:dyDescent="0.25">
      <c r="B41" s="5" t="s">
        <v>50</v>
      </c>
      <c r="C41" s="2">
        <v>614</v>
      </c>
      <c r="D41" s="2">
        <v>11</v>
      </c>
      <c r="E41" s="6">
        <v>43922.916666666664</v>
      </c>
      <c r="F41" s="5">
        <v>8668</v>
      </c>
      <c r="G41" s="7">
        <f>Sheet1!$C41/Sheet1!$F41</f>
        <v>7.0835256114443926E-2</v>
      </c>
    </row>
    <row r="42" spans="2:7" ht="15.75" customHeight="1" x14ac:dyDescent="0.25">
      <c r="B42" s="5" t="s">
        <v>51</v>
      </c>
      <c r="C42" s="2">
        <v>552</v>
      </c>
      <c r="D42" s="2">
        <v>13</v>
      </c>
      <c r="E42" s="6">
        <v>43923.416666666664</v>
      </c>
      <c r="F42" s="5">
        <v>6611</v>
      </c>
      <c r="G42" s="7">
        <f>Sheet1!$C42/Sheet1!$F42</f>
        <v>8.3497201633640897E-2</v>
      </c>
    </row>
    <row r="43" spans="2:7" ht="15.75" customHeight="1" x14ac:dyDescent="0.25">
      <c r="B43" s="5" t="s">
        <v>52</v>
      </c>
      <c r="C43" s="2">
        <v>415</v>
      </c>
      <c r="D43" s="2">
        <v>4</v>
      </c>
      <c r="E43" s="6">
        <v>43922.291666666664</v>
      </c>
      <c r="F43" s="5">
        <v>6493</v>
      </c>
      <c r="G43" s="7">
        <f>Sheet1!$C43/Sheet1!$F43</f>
        <v>6.391498536885877E-2</v>
      </c>
    </row>
    <row r="44" spans="2:7" ht="15.75" customHeight="1" x14ac:dyDescent="0.25">
      <c r="B44" s="5" t="s">
        <v>53</v>
      </c>
      <c r="C44" s="2">
        <v>393</v>
      </c>
      <c r="D44" s="2">
        <v>12</v>
      </c>
      <c r="E44" s="6">
        <v>43923.614583333336</v>
      </c>
      <c r="F44" s="5">
        <v>4959</v>
      </c>
      <c r="G44" s="7">
        <f>Sheet1!$C44/Sheet1!$F44</f>
        <v>7.9249848759830613E-2</v>
      </c>
    </row>
    <row r="45" spans="2:7" ht="15.75" customHeight="1" x14ac:dyDescent="0.25">
      <c r="B45" s="5" t="s">
        <v>54</v>
      </c>
      <c r="C45" s="2">
        <v>376</v>
      </c>
      <c r="D45" s="2">
        <v>7</v>
      </c>
      <c r="E45" s="6">
        <v>43923.333333333336</v>
      </c>
      <c r="F45" s="5">
        <v>6464</v>
      </c>
      <c r="G45" s="7">
        <f>Sheet1!$C45/Sheet1!$F45</f>
        <v>5.8168316831683171E-2</v>
      </c>
    </row>
    <row r="46" spans="2:7" ht="15.75" customHeight="1" x14ac:dyDescent="0.25">
      <c r="B46" s="5" t="s">
        <v>55</v>
      </c>
      <c r="C46" s="2">
        <v>363</v>
      </c>
      <c r="D46" s="2">
        <v>6</v>
      </c>
      <c r="E46" s="6">
        <v>43921.916666666664</v>
      </c>
      <c r="F46" s="5">
        <v>14011</v>
      </c>
      <c r="G46" s="7">
        <f>Sheet1!$C46/Sheet1!$F46</f>
        <v>2.5908214973949038E-2</v>
      </c>
    </row>
    <row r="47" spans="2:7" ht="15.75" customHeight="1" x14ac:dyDescent="0.25">
      <c r="B47" s="5" t="s">
        <v>56</v>
      </c>
      <c r="C47" s="2">
        <v>338</v>
      </c>
      <c r="D47" s="2">
        <v>17</v>
      </c>
      <c r="E47" s="6">
        <v>43923.458333333336</v>
      </c>
      <c r="F47" s="5">
        <v>5049</v>
      </c>
      <c r="G47" s="7">
        <f>Sheet1!$C47/Sheet1!$F47</f>
        <v>6.6943949296890473E-2</v>
      </c>
    </row>
    <row r="48" spans="2:7" ht="15.75" customHeight="1" x14ac:dyDescent="0.25">
      <c r="B48" s="5" t="s">
        <v>57</v>
      </c>
      <c r="C48" s="2">
        <v>316</v>
      </c>
      <c r="D48" s="2">
        <v>12</v>
      </c>
      <c r="E48" s="6">
        <v>43923.208333333336</v>
      </c>
      <c r="F48" s="5">
        <v>1920</v>
      </c>
      <c r="G48" s="7">
        <f>Sheet1!$C48/Sheet1!$F48</f>
        <v>0.16458333333333333</v>
      </c>
    </row>
    <row r="49" spans="2:7" ht="15.75" customHeight="1" x14ac:dyDescent="0.25">
      <c r="B49" s="5" t="s">
        <v>58</v>
      </c>
      <c r="C49" s="2">
        <v>258</v>
      </c>
      <c r="D49" s="2">
        <v>1</v>
      </c>
      <c r="E49" s="6">
        <v>43922.666666666664</v>
      </c>
      <c r="F49" s="5">
        <v>10464</v>
      </c>
      <c r="G49" s="7">
        <f>Sheet1!$C49/Sheet1!$F49</f>
        <v>2.4655963302752295E-2</v>
      </c>
    </row>
    <row r="50" spans="2:7" ht="15.75" customHeight="1" x14ac:dyDescent="0.25">
      <c r="B50" s="5" t="s">
        <v>59</v>
      </c>
      <c r="C50" s="2">
        <v>246</v>
      </c>
      <c r="D50" s="2">
        <v>5</v>
      </c>
      <c r="E50" s="6">
        <v>43923.5</v>
      </c>
      <c r="F50" s="5">
        <v>4224</v>
      </c>
      <c r="G50" s="7">
        <f>Sheet1!$C50/Sheet1!$F50</f>
        <v>5.823863636363636E-2</v>
      </c>
    </row>
    <row r="51" spans="2:7" ht="15.75" customHeight="1" x14ac:dyDescent="0.25">
      <c r="B51" s="5" t="s">
        <v>60</v>
      </c>
      <c r="C51" s="2">
        <v>227</v>
      </c>
      <c r="D51" s="2">
        <v>5</v>
      </c>
      <c r="E51" s="6">
        <v>43923.333333333336</v>
      </c>
      <c r="F51" s="5">
        <v>5320</v>
      </c>
      <c r="G51" s="7">
        <f>Sheet1!$C51/Sheet1!$F51</f>
        <v>4.2669172932330829E-2</v>
      </c>
    </row>
    <row r="52" spans="2:7" ht="15.75" customHeight="1" x14ac:dyDescent="0.25">
      <c r="B52" s="5" t="s">
        <v>61</v>
      </c>
      <c r="C52" s="2">
        <v>217</v>
      </c>
      <c r="D52" s="2">
        <v>2</v>
      </c>
      <c r="E52" s="6">
        <v>43922.928472222222</v>
      </c>
      <c r="F52" s="5">
        <v>5493</v>
      </c>
      <c r="G52" s="7">
        <f>Sheet1!$C52/Sheet1!$F52</f>
        <v>3.9504824321864189E-2</v>
      </c>
    </row>
    <row r="53" spans="2:7" ht="15.75" customHeight="1" x14ac:dyDescent="0.25">
      <c r="B53" s="5" t="s">
        <v>62</v>
      </c>
      <c r="C53" s="2">
        <v>165</v>
      </c>
      <c r="D53" s="2">
        <v>2</v>
      </c>
      <c r="E53" s="6">
        <v>43922.666666666664</v>
      </c>
      <c r="F53" s="5">
        <v>4382</v>
      </c>
      <c r="G53" s="7">
        <f>Sheet1!$C53/Sheet1!$F53</f>
        <v>3.7654039251483341E-2</v>
      </c>
    </row>
    <row r="54" spans="2:7" ht="15.75" customHeight="1" x14ac:dyDescent="0.25">
      <c r="B54" s="5" t="s">
        <v>63</v>
      </c>
      <c r="C54" s="2">
        <v>159</v>
      </c>
      <c r="D54" s="2">
        <v>3</v>
      </c>
      <c r="E54" s="6">
        <v>43923.455555555556</v>
      </c>
      <c r="F54" s="5">
        <v>4980</v>
      </c>
      <c r="G54" s="7">
        <f>Sheet1!$C54/Sheet1!$F54</f>
        <v>3.1927710843373494E-2</v>
      </c>
    </row>
    <row r="55" spans="2:7" ht="15.75" customHeight="1" x14ac:dyDescent="0.25">
      <c r="B55" s="5" t="s">
        <v>64</v>
      </c>
      <c r="C55" s="2">
        <v>150</v>
      </c>
      <c r="D55" s="2">
        <v>0</v>
      </c>
      <c r="E55" s="6">
        <v>43923.354166666664</v>
      </c>
      <c r="F55" s="5">
        <v>2589</v>
      </c>
      <c r="G55" s="7">
        <f>Sheet1!$C55/Sheet1!$F55</f>
        <v>5.7937427578215531E-2</v>
      </c>
    </row>
    <row r="56" spans="2:7" ht="15.75" customHeight="1" x14ac:dyDescent="0.25">
      <c r="B56" s="5" t="s">
        <v>65</v>
      </c>
      <c r="C56" s="2">
        <v>143</v>
      </c>
      <c r="D56" s="2">
        <v>3</v>
      </c>
      <c r="E56" s="6">
        <v>43922.791666666664</v>
      </c>
      <c r="F56" s="5">
        <v>5022</v>
      </c>
      <c r="G56" s="7">
        <f>Sheet1!$C56/Sheet1!$F56</f>
        <v>2.8474711270410194E-2</v>
      </c>
    </row>
    <row r="57" spans="2:7" ht="15.75" customHeight="1" x14ac:dyDescent="0.25">
      <c r="B57" s="5" t="s">
        <v>66</v>
      </c>
      <c r="C57" s="2">
        <v>82</v>
      </c>
      <c r="D57" s="2">
        <v>3</v>
      </c>
      <c r="E57" s="6">
        <v>43923.270833333336</v>
      </c>
      <c r="F57" s="5">
        <v>524</v>
      </c>
      <c r="G57" s="7">
        <f>Sheet1!$C57/Sheet1!$F57</f>
        <v>0.15648854961832062</v>
      </c>
    </row>
    <row r="58" spans="2:7" ht="15.75" customHeight="1" x14ac:dyDescent="0.25">
      <c r="B58" s="5" t="s">
        <v>67</v>
      </c>
      <c r="C58" s="2">
        <v>33</v>
      </c>
      <c r="D58" s="2"/>
      <c r="E58" s="6">
        <v>43923.3125</v>
      </c>
      <c r="F58" s="5">
        <v>182</v>
      </c>
      <c r="G58" s="7">
        <f>Sheet1!$C58/Sheet1!$F58</f>
        <v>0.18131868131868131</v>
      </c>
    </row>
    <row r="59" spans="2:7" ht="15.75" customHeight="1" x14ac:dyDescent="0.25">
      <c r="B59" s="5" t="s">
        <v>68</v>
      </c>
      <c r="C59" s="2">
        <v>8</v>
      </c>
      <c r="D59" s="2">
        <v>1</v>
      </c>
      <c r="E59" s="6">
        <v>43923.041666666664</v>
      </c>
      <c r="F59" s="5">
        <v>21</v>
      </c>
      <c r="G59" s="7">
        <f>Sheet1!$C59/Sheet1!$F59</f>
        <v>0.38095238095238093</v>
      </c>
    </row>
    <row r="60" spans="2:7" ht="15.75" customHeight="1" x14ac:dyDescent="0.25">
      <c r="B60" s="5" t="s">
        <v>69</v>
      </c>
      <c r="C60" s="2">
        <v>0</v>
      </c>
      <c r="D60" s="2">
        <v>0</v>
      </c>
      <c r="E60" s="6">
        <v>43920.875</v>
      </c>
      <c r="F60" s="5">
        <v>20</v>
      </c>
      <c r="G60" s="7">
        <f>Sheet1!$C60/Sheet1!$F60</f>
        <v>0</v>
      </c>
    </row>
    <row r="61" spans="2:7" ht="15.75" customHeight="1" x14ac:dyDescent="0.25"/>
    <row r="62" spans="2:7" ht="15.75" customHeight="1" x14ac:dyDescent="0.25"/>
    <row r="63" spans="2:7" ht="15.75" customHeight="1" x14ac:dyDescent="0.25"/>
    <row r="64" spans="2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3:N60"/>
  <sheetViews>
    <sheetView workbookViewId="0">
      <selection activeCell="D18" sqref="D18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14" x14ac:dyDescent="0.25">
      <c r="A3" s="16" t="s">
        <v>72</v>
      </c>
      <c r="B3" s="17" t="s">
        <v>74</v>
      </c>
      <c r="E3" s="16" t="s">
        <v>72</v>
      </c>
      <c r="F3" s="17" t="s">
        <v>75</v>
      </c>
      <c r="I3" s="16" t="s">
        <v>72</v>
      </c>
      <c r="J3" s="17" t="s">
        <v>76</v>
      </c>
      <c r="M3" s="16" t="s">
        <v>72</v>
      </c>
      <c r="N3" s="17" t="s">
        <v>77</v>
      </c>
    </row>
    <row r="4" spans="1:14" x14ac:dyDescent="0.25">
      <c r="A4" s="18" t="s">
        <v>65</v>
      </c>
      <c r="B4" s="19">
        <v>143</v>
      </c>
      <c r="E4" s="18" t="s">
        <v>65</v>
      </c>
      <c r="F4" s="19">
        <v>3</v>
      </c>
      <c r="I4" s="18" t="s">
        <v>65</v>
      </c>
      <c r="J4" s="19">
        <v>5022</v>
      </c>
      <c r="M4" s="18" t="s">
        <v>65</v>
      </c>
      <c r="N4" s="19">
        <v>2.8474711270410194E-2</v>
      </c>
    </row>
    <row r="5" spans="1:14" x14ac:dyDescent="0.25">
      <c r="A5" s="20" t="s">
        <v>39</v>
      </c>
      <c r="B5" s="21">
        <v>1233</v>
      </c>
      <c r="E5" s="20" t="s">
        <v>39</v>
      </c>
      <c r="F5" s="21">
        <v>32</v>
      </c>
      <c r="I5" s="20" t="s">
        <v>39</v>
      </c>
      <c r="J5" s="21">
        <v>8736</v>
      </c>
      <c r="M5" s="20" t="s">
        <v>39</v>
      </c>
      <c r="N5" s="21">
        <v>0.14114010989010989</v>
      </c>
    </row>
    <row r="6" spans="1:14" x14ac:dyDescent="0.25">
      <c r="A6" s="20" t="s">
        <v>49</v>
      </c>
      <c r="B6" s="21">
        <v>643</v>
      </c>
      <c r="E6" s="20" t="s">
        <v>49</v>
      </c>
      <c r="F6" s="21">
        <v>12</v>
      </c>
      <c r="I6" s="20" t="s">
        <v>49</v>
      </c>
      <c r="J6" s="21">
        <v>8523</v>
      </c>
      <c r="M6" s="20" t="s">
        <v>49</v>
      </c>
      <c r="N6" s="21">
        <v>7.5442919159920213E-2</v>
      </c>
    </row>
    <row r="7" spans="1:14" x14ac:dyDescent="0.25">
      <c r="A7" s="20" t="s">
        <v>69</v>
      </c>
      <c r="B7" s="21">
        <v>0</v>
      </c>
      <c r="E7" s="20" t="s">
        <v>69</v>
      </c>
      <c r="F7" s="21">
        <v>0</v>
      </c>
      <c r="I7" s="20" t="s">
        <v>69</v>
      </c>
      <c r="J7" s="21">
        <v>20</v>
      </c>
      <c r="M7" s="20" t="s">
        <v>69</v>
      </c>
      <c r="N7" s="21">
        <v>0</v>
      </c>
    </row>
    <row r="8" spans="1:14" x14ac:dyDescent="0.25">
      <c r="A8" s="20" t="s">
        <v>36</v>
      </c>
      <c r="B8" s="21">
        <v>1598</v>
      </c>
      <c r="E8" s="20" t="s">
        <v>36</v>
      </c>
      <c r="F8" s="21">
        <v>32</v>
      </c>
      <c r="I8" s="20" t="s">
        <v>36</v>
      </c>
      <c r="J8" s="21">
        <v>22709</v>
      </c>
      <c r="M8" s="20" t="s">
        <v>36</v>
      </c>
      <c r="N8" s="21">
        <v>7.0368576335373634E-2</v>
      </c>
    </row>
    <row r="9" spans="1:14" x14ac:dyDescent="0.25">
      <c r="A9" s="20" t="s">
        <v>14</v>
      </c>
      <c r="B9" s="21">
        <v>9191</v>
      </c>
      <c r="E9" s="20" t="s">
        <v>14</v>
      </c>
      <c r="F9" s="21">
        <v>203</v>
      </c>
      <c r="I9" s="20" t="s">
        <v>14</v>
      </c>
      <c r="J9" s="21">
        <v>33000</v>
      </c>
      <c r="M9" s="20" t="s">
        <v>14</v>
      </c>
      <c r="N9" s="21">
        <v>0.27851515151515149</v>
      </c>
    </row>
    <row r="10" spans="1:14" x14ac:dyDescent="0.25">
      <c r="A10" s="20" t="s">
        <v>27</v>
      </c>
      <c r="B10" s="21">
        <v>3342</v>
      </c>
      <c r="E10" s="20" t="s">
        <v>27</v>
      </c>
      <c r="F10" s="21">
        <v>80</v>
      </c>
      <c r="I10" s="20" t="s">
        <v>27</v>
      </c>
      <c r="J10" s="21">
        <v>18645</v>
      </c>
      <c r="M10" s="20" t="s">
        <v>27</v>
      </c>
      <c r="N10" s="21">
        <v>0.17924376508447304</v>
      </c>
    </row>
    <row r="11" spans="1:14" x14ac:dyDescent="0.25">
      <c r="A11" s="20" t="s">
        <v>26</v>
      </c>
      <c r="B11" s="21">
        <v>3824</v>
      </c>
      <c r="E11" s="20" t="s">
        <v>26</v>
      </c>
      <c r="F11" s="21">
        <v>112</v>
      </c>
      <c r="I11" s="20" t="s">
        <v>26</v>
      </c>
      <c r="J11" s="21">
        <v>18300</v>
      </c>
      <c r="M11" s="20" t="s">
        <v>26</v>
      </c>
      <c r="N11" s="21">
        <v>0.20896174863387978</v>
      </c>
    </row>
    <row r="12" spans="1:14" x14ac:dyDescent="0.25">
      <c r="A12" s="20" t="s">
        <v>48</v>
      </c>
      <c r="B12" s="21">
        <v>653</v>
      </c>
      <c r="E12" s="20" t="s">
        <v>48</v>
      </c>
      <c r="F12" s="21">
        <v>12</v>
      </c>
      <c r="I12" s="20" t="s">
        <v>48</v>
      </c>
      <c r="J12" s="21">
        <v>5070</v>
      </c>
      <c r="M12" s="20" t="s">
        <v>48</v>
      </c>
      <c r="N12" s="21">
        <v>0.12879684418145956</v>
      </c>
    </row>
    <row r="13" spans="1:14" x14ac:dyDescent="0.25">
      <c r="A13" s="20" t="s">
        <v>53</v>
      </c>
      <c r="B13" s="21">
        <v>393</v>
      </c>
      <c r="E13" s="20" t="s">
        <v>53</v>
      </c>
      <c r="F13" s="21">
        <v>12</v>
      </c>
      <c r="I13" s="20" t="s">
        <v>53</v>
      </c>
      <c r="J13" s="21">
        <v>4959</v>
      </c>
      <c r="M13" s="20" t="s">
        <v>53</v>
      </c>
      <c r="N13" s="21">
        <v>7.9249848759830613E-2</v>
      </c>
    </row>
    <row r="14" spans="1:14" x14ac:dyDescent="0.25">
      <c r="A14" s="20" t="s">
        <v>19</v>
      </c>
      <c r="B14" s="21">
        <v>8010</v>
      </c>
      <c r="E14" s="20" t="s">
        <v>19</v>
      </c>
      <c r="F14" s="21">
        <v>128</v>
      </c>
      <c r="I14" s="20" t="s">
        <v>19</v>
      </c>
      <c r="J14" s="21">
        <v>77296</v>
      </c>
      <c r="M14" s="20" t="s">
        <v>19</v>
      </c>
      <c r="N14" s="21">
        <v>0.10362761333057338</v>
      </c>
    </row>
    <row r="15" spans="1:14" x14ac:dyDescent="0.25">
      <c r="A15" s="20" t="s">
        <v>24</v>
      </c>
      <c r="B15" s="21">
        <v>5348</v>
      </c>
      <c r="E15" s="20" t="s">
        <v>24</v>
      </c>
      <c r="F15" s="21">
        <v>163</v>
      </c>
      <c r="I15" s="20" t="s">
        <v>24</v>
      </c>
      <c r="J15" s="21">
        <v>22957</v>
      </c>
      <c r="M15" s="20" t="s">
        <v>24</v>
      </c>
      <c r="N15" s="21">
        <v>0.2329572679357059</v>
      </c>
    </row>
    <row r="16" spans="1:14" x14ac:dyDescent="0.25">
      <c r="A16" s="20" t="s">
        <v>66</v>
      </c>
      <c r="B16" s="21">
        <v>82</v>
      </c>
      <c r="E16" s="20" t="s">
        <v>66</v>
      </c>
      <c r="F16" s="21">
        <v>3</v>
      </c>
      <c r="I16" s="20" t="s">
        <v>66</v>
      </c>
      <c r="J16" s="21">
        <v>524</v>
      </c>
      <c r="M16" s="20" t="s">
        <v>66</v>
      </c>
      <c r="N16" s="21">
        <v>0.15648854961832062</v>
      </c>
    </row>
    <row r="17" spans="1:14" x14ac:dyDescent="0.25">
      <c r="A17" s="20" t="s">
        <v>58</v>
      </c>
      <c r="B17" s="21">
        <v>258</v>
      </c>
      <c r="E17" s="20" t="s">
        <v>58</v>
      </c>
      <c r="F17" s="21">
        <v>1</v>
      </c>
      <c r="I17" s="20" t="s">
        <v>58</v>
      </c>
      <c r="J17" s="21">
        <v>10464</v>
      </c>
      <c r="M17" s="20" t="s">
        <v>58</v>
      </c>
      <c r="N17" s="21">
        <v>2.4655963302752295E-2</v>
      </c>
    </row>
    <row r="18" spans="1:14" x14ac:dyDescent="0.25">
      <c r="A18" s="20" t="s">
        <v>50</v>
      </c>
      <c r="B18" s="21">
        <v>614</v>
      </c>
      <c r="E18" s="20" t="s">
        <v>50</v>
      </c>
      <c r="F18" s="21">
        <v>11</v>
      </c>
      <c r="I18" s="20" t="s">
        <v>50</v>
      </c>
      <c r="J18" s="21">
        <v>8668</v>
      </c>
      <c r="M18" s="20" t="s">
        <v>50</v>
      </c>
      <c r="N18" s="21">
        <v>7.0835256114443926E-2</v>
      </c>
    </row>
    <row r="19" spans="1:14" x14ac:dyDescent="0.25">
      <c r="A19" s="20" t="s">
        <v>46</v>
      </c>
      <c r="B19" s="21">
        <v>669</v>
      </c>
      <c r="E19" s="20" t="s">
        <v>46</v>
      </c>
      <c r="F19" s="21">
        <v>9</v>
      </c>
      <c r="I19" s="20" t="s">
        <v>46</v>
      </c>
      <c r="J19" s="21">
        <v>7282</v>
      </c>
      <c r="M19" s="20" t="s">
        <v>46</v>
      </c>
      <c r="N19" s="21">
        <v>9.1870365284262567E-2</v>
      </c>
    </row>
    <row r="20" spans="1:14" x14ac:dyDescent="0.25">
      <c r="A20" s="20" t="s">
        <v>21</v>
      </c>
      <c r="B20" s="21">
        <v>7695</v>
      </c>
      <c r="E20" s="20" t="s">
        <v>21</v>
      </c>
      <c r="F20" s="21">
        <v>157</v>
      </c>
      <c r="I20" s="20" t="s">
        <v>21</v>
      </c>
      <c r="J20" s="21">
        <v>43656</v>
      </c>
      <c r="M20" s="20" t="s">
        <v>21</v>
      </c>
      <c r="N20" s="21">
        <v>0.17626443100604727</v>
      </c>
    </row>
    <row r="21" spans="1:14" x14ac:dyDescent="0.25">
      <c r="A21" s="20" t="s">
        <v>28</v>
      </c>
      <c r="B21" s="21">
        <v>3039</v>
      </c>
      <c r="E21" s="20" t="s">
        <v>28</v>
      </c>
      <c r="F21" s="21">
        <v>78</v>
      </c>
      <c r="I21" s="20" t="s">
        <v>28</v>
      </c>
      <c r="J21" s="21">
        <v>16285</v>
      </c>
      <c r="M21" s="20" t="s">
        <v>28</v>
      </c>
      <c r="N21" s="21">
        <v>0.18661344795824378</v>
      </c>
    </row>
    <row r="22" spans="1:14" x14ac:dyDescent="0.25">
      <c r="A22" s="20" t="s">
        <v>51</v>
      </c>
      <c r="B22" s="21">
        <v>552</v>
      </c>
      <c r="E22" s="20" t="s">
        <v>51</v>
      </c>
      <c r="F22" s="21">
        <v>13</v>
      </c>
      <c r="I22" s="20" t="s">
        <v>51</v>
      </c>
      <c r="J22" s="21">
        <v>6611</v>
      </c>
      <c r="M22" s="20" t="s">
        <v>51</v>
      </c>
      <c r="N22" s="21">
        <v>8.3497201633640897E-2</v>
      </c>
    </row>
    <row r="23" spans="1:14" x14ac:dyDescent="0.25">
      <c r="A23" s="20" t="s">
        <v>45</v>
      </c>
      <c r="B23" s="21">
        <v>680</v>
      </c>
      <c r="E23" s="20" t="s">
        <v>45</v>
      </c>
      <c r="F23" s="21">
        <v>20</v>
      </c>
      <c r="I23" s="20" t="s">
        <v>45</v>
      </c>
      <c r="J23" s="21">
        <v>7900</v>
      </c>
      <c r="M23" s="20" t="s">
        <v>45</v>
      </c>
      <c r="N23" s="21">
        <v>8.6075949367088608E-2</v>
      </c>
    </row>
    <row r="24" spans="1:14" x14ac:dyDescent="0.25">
      <c r="A24" s="20" t="s">
        <v>15</v>
      </c>
      <c r="B24" s="21">
        <v>9150</v>
      </c>
      <c r="E24" s="20" t="s">
        <v>15</v>
      </c>
      <c r="F24" s="21">
        <v>310</v>
      </c>
      <c r="I24" s="20" t="s">
        <v>15</v>
      </c>
      <c r="J24" s="21">
        <v>51086</v>
      </c>
      <c r="M24" s="20" t="s">
        <v>15</v>
      </c>
      <c r="N24" s="21">
        <v>0.17910973652272638</v>
      </c>
    </row>
    <row r="25" spans="1:14" x14ac:dyDescent="0.25">
      <c r="A25" s="20" t="s">
        <v>17</v>
      </c>
      <c r="B25" s="21">
        <v>8966</v>
      </c>
      <c r="E25" s="20" t="s">
        <v>17</v>
      </c>
      <c r="F25" s="21">
        <v>154</v>
      </c>
      <c r="I25" s="20" t="s">
        <v>17</v>
      </c>
      <c r="J25" s="21">
        <v>56608</v>
      </c>
      <c r="M25" s="20" t="s">
        <v>17</v>
      </c>
      <c r="N25" s="21">
        <v>0.15838750706613905</v>
      </c>
    </row>
    <row r="26" spans="1:14" x14ac:dyDescent="0.25">
      <c r="A26" s="20" t="s">
        <v>31</v>
      </c>
      <c r="B26" s="21">
        <v>2331</v>
      </c>
      <c r="E26" s="20" t="s">
        <v>31</v>
      </c>
      <c r="F26" s="21">
        <v>36</v>
      </c>
      <c r="I26" s="20" t="s">
        <v>31</v>
      </c>
      <c r="J26" s="21">
        <v>21221</v>
      </c>
      <c r="M26" s="20" t="s">
        <v>31</v>
      </c>
      <c r="N26" s="21">
        <v>0.10984402243061119</v>
      </c>
    </row>
    <row r="27" spans="1:14" x14ac:dyDescent="0.25">
      <c r="A27" s="20" t="s">
        <v>54</v>
      </c>
      <c r="B27" s="21">
        <v>376</v>
      </c>
      <c r="E27" s="20" t="s">
        <v>54</v>
      </c>
      <c r="F27" s="21">
        <v>7</v>
      </c>
      <c r="I27" s="20" t="s">
        <v>54</v>
      </c>
      <c r="J27" s="21">
        <v>6464</v>
      </c>
      <c r="M27" s="20" t="s">
        <v>54</v>
      </c>
      <c r="N27" s="21">
        <v>5.8168316831683171E-2</v>
      </c>
    </row>
    <row r="28" spans="1:14" x14ac:dyDescent="0.25">
      <c r="A28" s="20" t="s">
        <v>12</v>
      </c>
      <c r="B28" s="21">
        <v>10791</v>
      </c>
      <c r="E28" s="20" t="s">
        <v>12</v>
      </c>
      <c r="F28" s="21">
        <v>417</v>
      </c>
      <c r="I28" s="20" t="s">
        <v>12</v>
      </c>
      <c r="J28" s="21">
        <v>22684</v>
      </c>
      <c r="M28" s="20" t="s">
        <v>12</v>
      </c>
      <c r="N28" s="21">
        <v>0.47570975136660199</v>
      </c>
    </row>
    <row r="29" spans="1:14" x14ac:dyDescent="0.25">
      <c r="A29" s="20" t="s">
        <v>43</v>
      </c>
      <c r="B29" s="21">
        <v>742</v>
      </c>
      <c r="E29" s="20" t="s">
        <v>43</v>
      </c>
      <c r="F29" s="21">
        <v>18</v>
      </c>
      <c r="I29" s="20" t="s">
        <v>43</v>
      </c>
      <c r="J29" s="21">
        <v>22394</v>
      </c>
      <c r="M29" s="20" t="s">
        <v>43</v>
      </c>
      <c r="N29" s="21">
        <v>3.313387514512816E-2</v>
      </c>
    </row>
    <row r="30" spans="1:14" x14ac:dyDescent="0.25">
      <c r="A30" s="20" t="s">
        <v>33</v>
      </c>
      <c r="B30" s="21">
        <v>1834</v>
      </c>
      <c r="E30" s="20" t="s">
        <v>33</v>
      </c>
      <c r="F30" s="21">
        <v>19</v>
      </c>
      <c r="I30" s="20" t="s">
        <v>33</v>
      </c>
      <c r="J30" s="21">
        <v>19683</v>
      </c>
      <c r="M30" s="20" t="s">
        <v>33</v>
      </c>
      <c r="N30" s="21">
        <v>9.3176853121983441E-2</v>
      </c>
    </row>
    <row r="31" spans="1:14" x14ac:dyDescent="0.25">
      <c r="A31" s="20" t="s">
        <v>68</v>
      </c>
      <c r="B31" s="21">
        <v>8</v>
      </c>
      <c r="E31" s="20" t="s">
        <v>68</v>
      </c>
      <c r="F31" s="21">
        <v>1</v>
      </c>
      <c r="I31" s="20" t="s">
        <v>68</v>
      </c>
      <c r="J31" s="21">
        <v>21</v>
      </c>
      <c r="M31" s="20" t="s">
        <v>68</v>
      </c>
      <c r="N31" s="21">
        <v>0.38095238095238093</v>
      </c>
    </row>
    <row r="32" spans="1:14" x14ac:dyDescent="0.25">
      <c r="A32" s="20" t="s">
        <v>40</v>
      </c>
      <c r="B32" s="21">
        <v>1177</v>
      </c>
      <c r="E32" s="20" t="s">
        <v>40</v>
      </c>
      <c r="F32" s="21">
        <v>26</v>
      </c>
      <c r="I32" s="20" t="s">
        <v>40</v>
      </c>
      <c r="J32" s="21">
        <v>5930</v>
      </c>
      <c r="M32" s="20" t="s">
        <v>40</v>
      </c>
      <c r="N32" s="21">
        <v>0.19848229342327151</v>
      </c>
    </row>
    <row r="33" spans="1:14" x14ac:dyDescent="0.25">
      <c r="A33" s="20" t="s">
        <v>60</v>
      </c>
      <c r="B33" s="21">
        <v>227</v>
      </c>
      <c r="E33" s="20" t="s">
        <v>60</v>
      </c>
      <c r="F33" s="21">
        <v>5</v>
      </c>
      <c r="I33" s="20" t="s">
        <v>60</v>
      </c>
      <c r="J33" s="21">
        <v>5320</v>
      </c>
      <c r="M33" s="20" t="s">
        <v>60</v>
      </c>
      <c r="N33" s="21">
        <v>4.2669172932330829E-2</v>
      </c>
    </row>
    <row r="34" spans="1:14" x14ac:dyDescent="0.25">
      <c r="A34" s="20" t="s">
        <v>32</v>
      </c>
      <c r="B34" s="21">
        <v>1857</v>
      </c>
      <c r="E34" s="20" t="s">
        <v>32</v>
      </c>
      <c r="F34" s="21">
        <v>16</v>
      </c>
      <c r="I34" s="20" t="s">
        <v>32</v>
      </c>
      <c r="J34" s="21">
        <v>28679</v>
      </c>
      <c r="M34" s="20" t="s">
        <v>32</v>
      </c>
      <c r="N34" s="21">
        <v>6.4751211687994706E-2</v>
      </c>
    </row>
    <row r="35" spans="1:14" x14ac:dyDescent="0.25">
      <c r="A35" s="20" t="s">
        <v>63</v>
      </c>
      <c r="B35" s="21">
        <v>159</v>
      </c>
      <c r="E35" s="20" t="s">
        <v>63</v>
      </c>
      <c r="F35" s="21">
        <v>3</v>
      </c>
      <c r="I35" s="20" t="s">
        <v>63</v>
      </c>
      <c r="J35" s="21">
        <v>4980</v>
      </c>
      <c r="M35" s="20" t="s">
        <v>63</v>
      </c>
      <c r="N35" s="21">
        <v>3.1927710843373494E-2</v>
      </c>
    </row>
    <row r="36" spans="1:14" x14ac:dyDescent="0.25">
      <c r="A36" s="20" t="s">
        <v>59</v>
      </c>
      <c r="B36" s="21">
        <v>246</v>
      </c>
      <c r="E36" s="20" t="s">
        <v>59</v>
      </c>
      <c r="F36" s="21">
        <v>5</v>
      </c>
      <c r="I36" s="20" t="s">
        <v>59</v>
      </c>
      <c r="J36" s="21">
        <v>4224</v>
      </c>
      <c r="M36" s="20" t="s">
        <v>59</v>
      </c>
      <c r="N36" s="21">
        <v>5.823863636363636E-2</v>
      </c>
    </row>
    <row r="37" spans="1:14" x14ac:dyDescent="0.25">
      <c r="A37" s="20" t="s">
        <v>52</v>
      </c>
      <c r="B37" s="21">
        <v>415</v>
      </c>
      <c r="E37" s="20" t="s">
        <v>52</v>
      </c>
      <c r="F37" s="21">
        <v>4</v>
      </c>
      <c r="I37" s="20" t="s">
        <v>52</v>
      </c>
      <c r="J37" s="21">
        <v>6493</v>
      </c>
      <c r="M37" s="20" t="s">
        <v>52</v>
      </c>
      <c r="N37" s="21">
        <v>6.391498536885877E-2</v>
      </c>
    </row>
    <row r="38" spans="1:14" x14ac:dyDescent="0.25">
      <c r="A38" s="20" t="s">
        <v>10</v>
      </c>
      <c r="B38" s="21">
        <v>25590</v>
      </c>
      <c r="E38" s="20" t="s">
        <v>10</v>
      </c>
      <c r="F38" s="21">
        <v>537</v>
      </c>
      <c r="I38" s="20" t="s">
        <v>10</v>
      </c>
      <c r="J38" s="21">
        <v>59110</v>
      </c>
      <c r="M38" s="20" t="s">
        <v>10</v>
      </c>
      <c r="N38" s="21">
        <v>0.43292167145998983</v>
      </c>
    </row>
    <row r="39" spans="1:14" x14ac:dyDescent="0.25">
      <c r="A39" s="20" t="s">
        <v>55</v>
      </c>
      <c r="B39" s="21">
        <v>363</v>
      </c>
      <c r="E39" s="20" t="s">
        <v>55</v>
      </c>
      <c r="F39" s="21">
        <v>6</v>
      </c>
      <c r="I39" s="20" t="s">
        <v>55</v>
      </c>
      <c r="J39" s="21">
        <v>14011</v>
      </c>
      <c r="M39" s="20" t="s">
        <v>55</v>
      </c>
      <c r="N39" s="21">
        <v>2.5908214973949038E-2</v>
      </c>
    </row>
    <row r="40" spans="1:14" x14ac:dyDescent="0.25">
      <c r="A40" s="20" t="s">
        <v>38</v>
      </c>
      <c r="B40" s="21">
        <v>1458</v>
      </c>
      <c r="E40" s="20" t="s">
        <v>38</v>
      </c>
      <c r="F40" s="21">
        <v>38</v>
      </c>
      <c r="I40" s="20" t="s">
        <v>38</v>
      </c>
      <c r="J40" s="21">
        <v>14046</v>
      </c>
      <c r="M40" s="20" t="s">
        <v>38</v>
      </c>
      <c r="N40" s="21">
        <v>0.10380179410508329</v>
      </c>
    </row>
    <row r="41" spans="1:14" x14ac:dyDescent="0.25">
      <c r="A41" s="20" t="s">
        <v>8</v>
      </c>
      <c r="B41" s="21">
        <v>92381</v>
      </c>
      <c r="E41" s="20" t="s">
        <v>8</v>
      </c>
      <c r="F41" s="21">
        <v>2373</v>
      </c>
      <c r="I41" s="20" t="s">
        <v>8</v>
      </c>
      <c r="J41" s="21">
        <v>238965</v>
      </c>
      <c r="M41" s="20" t="s">
        <v>8</v>
      </c>
      <c r="N41" s="21">
        <v>0.38658799405770722</v>
      </c>
    </row>
    <row r="42" spans="1:14" x14ac:dyDescent="0.25">
      <c r="A42" s="20" t="s">
        <v>29</v>
      </c>
      <c r="B42" s="21">
        <v>2902</v>
      </c>
      <c r="E42" s="20" t="s">
        <v>29</v>
      </c>
      <c r="F42" s="21">
        <v>81</v>
      </c>
      <c r="I42" s="20" t="s">
        <v>29</v>
      </c>
      <c r="J42" s="21">
        <v>34918</v>
      </c>
      <c r="M42" s="20" t="s">
        <v>29</v>
      </c>
      <c r="N42" s="21">
        <v>8.3108998224411479E-2</v>
      </c>
    </row>
    <row r="43" spans="1:14" x14ac:dyDescent="0.25">
      <c r="A43" s="20" t="s">
        <v>42</v>
      </c>
      <c r="B43" s="21">
        <v>879</v>
      </c>
      <c r="E43" s="20" t="s">
        <v>42</v>
      </c>
      <c r="F43" s="21">
        <v>34</v>
      </c>
      <c r="I43" s="20" t="s">
        <v>42</v>
      </c>
      <c r="J43" s="21">
        <v>2144</v>
      </c>
      <c r="M43" s="20" t="s">
        <v>42</v>
      </c>
      <c r="N43" s="21">
        <v>0.4099813432835821</v>
      </c>
    </row>
    <row r="44" spans="1:14" x14ac:dyDescent="0.25">
      <c r="A44" s="20" t="s">
        <v>44</v>
      </c>
      <c r="B44" s="21">
        <v>736</v>
      </c>
      <c r="E44" s="20" t="s">
        <v>44</v>
      </c>
      <c r="F44" s="21">
        <v>19</v>
      </c>
      <c r="I44" s="20" t="s">
        <v>44</v>
      </c>
      <c r="J44" s="21">
        <v>14868</v>
      </c>
      <c r="M44" s="20" t="s">
        <v>44</v>
      </c>
      <c r="N44" s="21">
        <v>4.9502286790422387E-2</v>
      </c>
    </row>
    <row r="45" spans="1:14" x14ac:dyDescent="0.25">
      <c r="A45" s="20" t="s">
        <v>22</v>
      </c>
      <c r="B45" s="21">
        <v>7016</v>
      </c>
      <c r="E45" s="20" t="s">
        <v>22</v>
      </c>
      <c r="F45" s="21">
        <v>90</v>
      </c>
      <c r="I45" s="20" t="s">
        <v>22</v>
      </c>
      <c r="J45" s="21">
        <v>54714</v>
      </c>
      <c r="M45" s="20" t="s">
        <v>22</v>
      </c>
      <c r="N45" s="21">
        <v>0.1282304346236795</v>
      </c>
    </row>
    <row r="46" spans="1:14" x14ac:dyDescent="0.25">
      <c r="A46" s="20" t="s">
        <v>57</v>
      </c>
      <c r="B46" s="21">
        <v>316</v>
      </c>
      <c r="E46" s="20" t="s">
        <v>57</v>
      </c>
      <c r="F46" s="21">
        <v>12</v>
      </c>
      <c r="I46" s="20" t="s">
        <v>57</v>
      </c>
      <c r="J46" s="21">
        <v>1920</v>
      </c>
      <c r="M46" s="20" t="s">
        <v>57</v>
      </c>
      <c r="N46" s="21">
        <v>0.16458333333333333</v>
      </c>
    </row>
    <row r="47" spans="1:14" x14ac:dyDescent="0.25">
      <c r="A47" s="20" t="s">
        <v>47</v>
      </c>
      <c r="B47" s="21">
        <v>657</v>
      </c>
      <c r="E47" s="20" t="s">
        <v>47</v>
      </c>
      <c r="F47" s="21">
        <v>12</v>
      </c>
      <c r="I47" s="20" t="s">
        <v>47</v>
      </c>
      <c r="J47" s="21">
        <v>5069</v>
      </c>
      <c r="M47" s="20" t="s">
        <v>47</v>
      </c>
      <c r="N47" s="21">
        <v>0.12961136318800554</v>
      </c>
    </row>
    <row r="48" spans="1:14" x14ac:dyDescent="0.25">
      <c r="A48" s="20" t="s">
        <v>37</v>
      </c>
      <c r="B48" s="21">
        <v>1554</v>
      </c>
      <c r="E48" s="20" t="s">
        <v>37</v>
      </c>
      <c r="F48" s="21">
        <v>31</v>
      </c>
      <c r="I48" s="20" t="s">
        <v>37</v>
      </c>
      <c r="J48" s="21">
        <v>6995</v>
      </c>
      <c r="M48" s="20" t="s">
        <v>37</v>
      </c>
      <c r="N48" s="21">
        <v>0.22215868477483916</v>
      </c>
    </row>
    <row r="49" spans="1:14" x14ac:dyDescent="0.25">
      <c r="A49" s="20" t="s">
        <v>62</v>
      </c>
      <c r="B49" s="21">
        <v>165</v>
      </c>
      <c r="E49" s="20" t="s">
        <v>62</v>
      </c>
      <c r="F49" s="21">
        <v>2</v>
      </c>
      <c r="I49" s="20" t="s">
        <v>62</v>
      </c>
      <c r="J49" s="21">
        <v>4382</v>
      </c>
      <c r="M49" s="20" t="s">
        <v>62</v>
      </c>
      <c r="N49" s="21">
        <v>3.7654039251483341E-2</v>
      </c>
    </row>
    <row r="50" spans="1:14" x14ac:dyDescent="0.25">
      <c r="A50" s="20" t="s">
        <v>30</v>
      </c>
      <c r="B50" s="21">
        <v>2845</v>
      </c>
      <c r="E50" s="20" t="s">
        <v>30</v>
      </c>
      <c r="F50" s="21">
        <v>32</v>
      </c>
      <c r="I50" s="20" t="s">
        <v>30</v>
      </c>
      <c r="J50" s="21">
        <v>34611</v>
      </c>
      <c r="M50" s="20" t="s">
        <v>30</v>
      </c>
      <c r="N50" s="21">
        <v>8.2199300800323602E-2</v>
      </c>
    </row>
    <row r="51" spans="1:14" x14ac:dyDescent="0.25">
      <c r="A51" s="20" t="s">
        <v>25</v>
      </c>
      <c r="B51" s="21">
        <v>4669</v>
      </c>
      <c r="E51" s="20" t="s">
        <v>25</v>
      </c>
      <c r="F51" s="21">
        <v>70</v>
      </c>
      <c r="I51" s="20" t="s">
        <v>25</v>
      </c>
      <c r="J51" s="21">
        <v>50679</v>
      </c>
      <c r="M51" s="20" t="s">
        <v>25</v>
      </c>
      <c r="N51" s="21">
        <v>9.2128889678170442E-2</v>
      </c>
    </row>
    <row r="52" spans="1:14" x14ac:dyDescent="0.25">
      <c r="A52" s="20" t="s">
        <v>41</v>
      </c>
      <c r="B52" s="21">
        <v>1074</v>
      </c>
      <c r="E52" s="20" t="s">
        <v>41</v>
      </c>
      <c r="F52" s="21">
        <v>7</v>
      </c>
      <c r="I52" s="20" t="s">
        <v>41</v>
      </c>
      <c r="J52" s="21">
        <v>21065</v>
      </c>
      <c r="M52" s="20" t="s">
        <v>41</v>
      </c>
      <c r="N52" s="21">
        <v>5.0985046285307381E-2</v>
      </c>
    </row>
    <row r="53" spans="1:14" x14ac:dyDescent="0.25">
      <c r="A53" s="20" t="s">
        <v>35</v>
      </c>
      <c r="B53" s="21">
        <v>1706</v>
      </c>
      <c r="E53" s="20" t="s">
        <v>35</v>
      </c>
      <c r="F53" s="21">
        <v>41</v>
      </c>
      <c r="I53" s="20" t="s">
        <v>35</v>
      </c>
      <c r="J53" s="21">
        <v>17589</v>
      </c>
      <c r="M53" s="20" t="s">
        <v>35</v>
      </c>
      <c r="N53" s="21">
        <v>9.6992438455853092E-2</v>
      </c>
    </row>
    <row r="54" spans="1:14" x14ac:dyDescent="0.25">
      <c r="A54" s="20" t="s">
        <v>67</v>
      </c>
      <c r="B54" s="21">
        <v>33</v>
      </c>
      <c r="E54" s="20" t="s">
        <v>67</v>
      </c>
      <c r="F54" s="21"/>
      <c r="I54" s="20" t="s">
        <v>67</v>
      </c>
      <c r="J54" s="21">
        <v>182</v>
      </c>
      <c r="M54" s="20" t="s">
        <v>67</v>
      </c>
      <c r="N54" s="21">
        <v>0.18131868131868131</v>
      </c>
    </row>
    <row r="55" spans="1:14" x14ac:dyDescent="0.25">
      <c r="A55" s="20" t="s">
        <v>56</v>
      </c>
      <c r="B55" s="21">
        <v>338</v>
      </c>
      <c r="E55" s="20" t="s">
        <v>56</v>
      </c>
      <c r="F55" s="21">
        <v>17</v>
      </c>
      <c r="I55" s="20" t="s">
        <v>56</v>
      </c>
      <c r="J55" s="21">
        <v>5049</v>
      </c>
      <c r="M55" s="20" t="s">
        <v>56</v>
      </c>
      <c r="N55" s="21">
        <v>6.6943949296890473E-2</v>
      </c>
    </row>
    <row r="56" spans="1:14" x14ac:dyDescent="0.25">
      <c r="A56" s="20" t="s">
        <v>23</v>
      </c>
      <c r="B56" s="21">
        <v>5984</v>
      </c>
      <c r="E56" s="20" t="s">
        <v>23</v>
      </c>
      <c r="F56" s="21">
        <v>247</v>
      </c>
      <c r="I56" s="20" t="s">
        <v>23</v>
      </c>
      <c r="J56" s="21">
        <v>74798</v>
      </c>
      <c r="M56" s="20" t="s">
        <v>23</v>
      </c>
      <c r="N56" s="21">
        <v>8.0002139094628194E-2</v>
      </c>
    </row>
    <row r="57" spans="1:14" x14ac:dyDescent="0.25">
      <c r="A57" s="20" t="s">
        <v>34</v>
      </c>
      <c r="B57" s="21">
        <v>1730</v>
      </c>
      <c r="E57" s="20" t="s">
        <v>34</v>
      </c>
      <c r="F57" s="21">
        <v>31</v>
      </c>
      <c r="I57" s="20" t="s">
        <v>34</v>
      </c>
      <c r="J57" s="21">
        <v>22047</v>
      </c>
      <c r="M57" s="20" t="s">
        <v>34</v>
      </c>
      <c r="N57" s="21">
        <v>7.8468725903751077E-2</v>
      </c>
    </row>
    <row r="58" spans="1:14" x14ac:dyDescent="0.25">
      <c r="A58" s="20" t="s">
        <v>61</v>
      </c>
      <c r="B58" s="21">
        <v>217</v>
      </c>
      <c r="E58" s="20" t="s">
        <v>61</v>
      </c>
      <c r="F58" s="21">
        <v>2</v>
      </c>
      <c r="I58" s="20" t="s">
        <v>61</v>
      </c>
      <c r="J58" s="21">
        <v>5493</v>
      </c>
      <c r="M58" s="20" t="s">
        <v>61</v>
      </c>
      <c r="N58" s="21">
        <v>3.9504824321864189E-2</v>
      </c>
    </row>
    <row r="59" spans="1:14" x14ac:dyDescent="0.25">
      <c r="A59" s="20" t="s">
        <v>64</v>
      </c>
      <c r="B59" s="21">
        <v>150</v>
      </c>
      <c r="E59" s="20" t="s">
        <v>64</v>
      </c>
      <c r="F59" s="21">
        <v>0</v>
      </c>
      <c r="I59" s="20" t="s">
        <v>64</v>
      </c>
      <c r="J59" s="21">
        <v>2589</v>
      </c>
      <c r="M59" s="20" t="s">
        <v>64</v>
      </c>
      <c r="N59" s="21">
        <v>5.7937427578215531E-2</v>
      </c>
    </row>
    <row r="60" spans="1:14" x14ac:dyDescent="0.25">
      <c r="A60" s="22" t="s">
        <v>73</v>
      </c>
      <c r="B60" s="23">
        <v>239009</v>
      </c>
      <c r="E60" s="22" t="s">
        <v>73</v>
      </c>
      <c r="F60" s="23">
        <v>5784</v>
      </c>
      <c r="I60" s="22" t="s">
        <v>73</v>
      </c>
      <c r="J60" s="23">
        <v>1267658</v>
      </c>
      <c r="M60" s="22" t="s">
        <v>73</v>
      </c>
      <c r="N60" s="23">
        <v>7.3520777552385796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G36"/>
  <sheetViews>
    <sheetView tabSelected="1" zoomScale="64" zoomScaleNormal="64" workbookViewId="0">
      <selection activeCell="F39" sqref="F39"/>
    </sheetView>
  </sheetViews>
  <sheetFormatPr defaultRowHeight="15" x14ac:dyDescent="0.25"/>
  <cols>
    <col min="1" max="6" width="9.140625" style="12"/>
    <col min="7" max="7" width="11.5703125" style="12" bestFit="1" customWidth="1"/>
    <col min="8" max="8" width="10.28515625" style="12" customWidth="1"/>
    <col min="9" max="9" width="11.5703125" style="12" customWidth="1"/>
    <col min="10" max="11" width="9.140625" style="12"/>
    <col min="12" max="13" width="11.5703125" style="12" bestFit="1" customWidth="1"/>
    <col min="14" max="17" width="9.140625" style="12"/>
    <col min="18" max="18" width="11.5703125" style="12" bestFit="1" customWidth="1"/>
    <col min="19" max="22" width="9.140625" style="12"/>
    <col min="23" max="23" width="11.5703125" style="12" bestFit="1" customWidth="1"/>
    <col min="24" max="27" width="9.140625" style="12"/>
    <col min="28" max="28" width="10" style="12" bestFit="1" customWidth="1"/>
    <col min="29" max="16384" width="9.140625" style="12"/>
  </cols>
  <sheetData>
    <row r="1" spans="1:33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3"/>
    </row>
    <row r="2" spans="1:33" ht="1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26" t="s">
        <v>70</v>
      </c>
      <c r="L2" s="26"/>
      <c r="M2" s="26"/>
      <c r="N2" s="26"/>
      <c r="O2" s="26"/>
      <c r="P2" s="26"/>
      <c r="Q2" s="26"/>
      <c r="R2" s="26"/>
      <c r="S2" s="26"/>
      <c r="T2" s="26"/>
      <c r="U2" s="15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3"/>
    </row>
    <row r="3" spans="1:33" ht="15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26"/>
      <c r="L3" s="26"/>
      <c r="M3" s="26"/>
      <c r="N3" s="26"/>
      <c r="O3" s="26"/>
      <c r="P3" s="26"/>
      <c r="Q3" s="26"/>
      <c r="R3" s="26"/>
      <c r="S3" s="26"/>
      <c r="T3" s="26"/>
      <c r="U3" s="15"/>
      <c r="V3" s="14"/>
      <c r="W3" s="15"/>
      <c r="X3" s="15"/>
      <c r="Y3" s="15"/>
      <c r="Z3" s="14"/>
      <c r="AA3" s="14"/>
      <c r="AB3" s="15"/>
      <c r="AC3" s="15"/>
      <c r="AD3" s="14"/>
      <c r="AE3" s="14"/>
      <c r="AF3" s="14"/>
      <c r="AG3" s="13"/>
    </row>
    <row r="4" spans="1:33" ht="15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26"/>
      <c r="L4" s="26"/>
      <c r="M4" s="26"/>
      <c r="N4" s="26"/>
      <c r="O4" s="26"/>
      <c r="P4" s="26"/>
      <c r="Q4" s="26"/>
      <c r="R4" s="26"/>
      <c r="S4" s="26"/>
      <c r="T4" s="26"/>
      <c r="U4" s="15"/>
      <c r="V4" s="14"/>
      <c r="W4" s="15"/>
      <c r="X4" s="15"/>
      <c r="Y4" s="15"/>
      <c r="Z4" s="14"/>
      <c r="AA4" s="14"/>
      <c r="AB4" s="15"/>
      <c r="AC4" s="15"/>
      <c r="AD4" s="14"/>
      <c r="AE4" s="14"/>
      <c r="AF4" s="14"/>
      <c r="AG4" s="13"/>
    </row>
    <row r="5" spans="1:33" ht="15" customHeight="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26"/>
      <c r="L5" s="26"/>
      <c r="M5" s="26"/>
      <c r="N5" s="26"/>
      <c r="O5" s="26"/>
      <c r="P5" s="26"/>
      <c r="Q5" s="26"/>
      <c r="R5" s="26"/>
      <c r="S5" s="26"/>
      <c r="T5" s="26"/>
      <c r="U5" s="15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3"/>
    </row>
    <row r="6" spans="1:33" x14ac:dyDescent="0.25">
      <c r="A6" s="14"/>
      <c r="B6" s="14"/>
      <c r="C6" s="14"/>
      <c r="D6" s="14"/>
      <c r="E6" s="14"/>
      <c r="F6" s="14"/>
      <c r="G6" s="15"/>
      <c r="H6" s="15"/>
      <c r="I6" s="15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  <c r="X6" s="15"/>
      <c r="Y6" s="14"/>
      <c r="Z6" s="14"/>
      <c r="AA6" s="14"/>
      <c r="AB6" s="14"/>
      <c r="AC6" s="15"/>
      <c r="AD6" s="15"/>
      <c r="AE6" s="14"/>
      <c r="AF6" s="14"/>
      <c r="AG6" s="13"/>
    </row>
    <row r="7" spans="1:33" x14ac:dyDescent="0.25">
      <c r="A7" s="14"/>
      <c r="B7" s="15"/>
      <c r="C7" s="15"/>
      <c r="D7" s="15"/>
      <c r="E7" s="14"/>
      <c r="F7" s="14"/>
      <c r="G7" s="15"/>
      <c r="H7" s="15"/>
      <c r="I7" s="15"/>
      <c r="J7" s="15"/>
      <c r="K7" s="14"/>
      <c r="L7" s="14"/>
      <c r="M7" s="15"/>
      <c r="N7" s="15"/>
      <c r="O7" s="15"/>
      <c r="P7" s="14"/>
      <c r="Q7" s="14"/>
      <c r="R7" s="14"/>
      <c r="S7" s="15"/>
      <c r="T7" s="15"/>
      <c r="U7" s="14"/>
      <c r="V7" s="15"/>
      <c r="W7" s="15"/>
      <c r="X7" s="15"/>
      <c r="Y7" s="15"/>
      <c r="Z7" s="14"/>
      <c r="AA7" s="14"/>
      <c r="AB7" s="15"/>
      <c r="AC7" s="15"/>
      <c r="AD7" s="15"/>
      <c r="AE7" s="14"/>
      <c r="AF7" s="14"/>
      <c r="AG7" s="13"/>
    </row>
    <row r="8" spans="1:33" x14ac:dyDescent="0.25">
      <c r="A8" s="14"/>
      <c r="B8" s="15"/>
      <c r="C8" s="15"/>
      <c r="D8" s="15"/>
      <c r="E8" s="14"/>
      <c r="F8" s="14"/>
      <c r="G8" s="14"/>
      <c r="H8" s="15"/>
      <c r="I8" s="15"/>
      <c r="J8" s="15"/>
      <c r="K8" s="14"/>
      <c r="L8" s="14"/>
      <c r="M8" s="15"/>
      <c r="N8" s="15"/>
      <c r="O8" s="15"/>
      <c r="P8" s="14"/>
      <c r="Q8" s="14"/>
      <c r="R8" s="14"/>
      <c r="S8" s="15"/>
      <c r="T8" s="15"/>
      <c r="U8" s="14"/>
      <c r="V8" s="15"/>
      <c r="W8" s="15"/>
      <c r="X8" s="15"/>
      <c r="Y8" s="15"/>
      <c r="Z8" s="14"/>
      <c r="AA8" s="14"/>
      <c r="AB8" s="15"/>
      <c r="AC8" s="15"/>
      <c r="AD8" s="14"/>
      <c r="AE8" s="14"/>
      <c r="AF8" s="14"/>
      <c r="AG8" s="13"/>
    </row>
    <row r="9" spans="1:33" ht="15" customHeight="1" x14ac:dyDescent="0.25">
      <c r="A9" s="14"/>
      <c r="B9" s="14"/>
      <c r="C9" s="14"/>
      <c r="D9" s="14"/>
      <c r="E9" s="14"/>
      <c r="F9" s="14"/>
      <c r="G9" s="14"/>
      <c r="H9" s="14"/>
      <c r="I9" s="15"/>
      <c r="J9" s="15"/>
      <c r="K9" s="15"/>
      <c r="L9" s="15"/>
      <c r="M9" s="15"/>
      <c r="N9" s="15"/>
      <c r="O9" s="14"/>
      <c r="P9" s="14"/>
      <c r="Q9" s="14"/>
      <c r="R9" s="14"/>
      <c r="S9" s="14"/>
      <c r="T9" s="14"/>
      <c r="U9" s="15"/>
      <c r="V9" s="15"/>
      <c r="W9" s="15"/>
      <c r="X9" s="15"/>
      <c r="Y9" s="14"/>
      <c r="Z9" s="14"/>
      <c r="AA9" s="14"/>
      <c r="AB9" s="14"/>
      <c r="AC9" s="14"/>
      <c r="AD9" s="14"/>
      <c r="AE9" s="14"/>
      <c r="AF9" s="14"/>
      <c r="AG9" s="13"/>
    </row>
    <row r="10" spans="1:33" ht="15" customHeight="1" x14ac:dyDescent="0.25">
      <c r="A10" s="14"/>
      <c r="B10" s="14"/>
      <c r="C10" s="14"/>
      <c r="D10" s="14"/>
      <c r="E10" s="14"/>
      <c r="F10" s="14"/>
      <c r="G10" s="14"/>
      <c r="H10" s="14"/>
      <c r="I10" s="15"/>
      <c r="J10" s="15"/>
      <c r="K10" s="15"/>
      <c r="L10" s="15"/>
      <c r="M10" s="15"/>
      <c r="N10" s="15"/>
      <c r="O10" s="14"/>
      <c r="P10" s="14"/>
      <c r="Q10" s="14"/>
      <c r="R10" s="14"/>
      <c r="S10" s="14"/>
      <c r="T10" s="14"/>
      <c r="U10" s="15"/>
      <c r="V10" s="15"/>
      <c r="W10" s="15"/>
      <c r="X10" s="15"/>
      <c r="Y10" s="14"/>
      <c r="Z10" s="14"/>
      <c r="AA10" s="14"/>
      <c r="AB10" s="14"/>
      <c r="AC10" s="15"/>
      <c r="AD10" s="15"/>
      <c r="AE10" s="14"/>
      <c r="AF10" s="14"/>
      <c r="AG10" s="13"/>
    </row>
    <row r="11" spans="1:33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29" t="s">
        <v>13</v>
      </c>
      <c r="AA11" s="24">
        <v>5784</v>
      </c>
      <c r="AB11" s="14"/>
      <c r="AC11" s="15"/>
      <c r="AD11" s="15"/>
      <c r="AE11" s="14"/>
      <c r="AF11" s="14"/>
      <c r="AG11" s="13"/>
    </row>
    <row r="12" spans="1:33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/>
      <c r="W12" s="14"/>
      <c r="X12" s="14"/>
      <c r="Y12" s="14"/>
      <c r="Z12" s="29"/>
      <c r="AA12" s="24"/>
      <c r="AB12" s="14"/>
      <c r="AC12" s="14"/>
      <c r="AD12" s="14"/>
      <c r="AE12" s="14"/>
      <c r="AF12" s="14"/>
      <c r="AG12" s="13"/>
    </row>
    <row r="13" spans="1:33" x14ac:dyDescent="0.25">
      <c r="A13" s="14"/>
      <c r="B13" s="14"/>
      <c r="C13" s="14"/>
      <c r="D13" s="14"/>
      <c r="E13" s="14"/>
      <c r="F13" s="14"/>
      <c r="G13" s="14"/>
      <c r="H13" s="15"/>
      <c r="I13" s="15"/>
      <c r="J13" s="15"/>
      <c r="K13" s="25" t="s">
        <v>71</v>
      </c>
      <c r="L13" s="28">
        <v>0.19</v>
      </c>
      <c r="M13" s="15"/>
      <c r="N13" s="15"/>
      <c r="O13" s="15"/>
      <c r="P13" s="15"/>
      <c r="Q13" s="15"/>
      <c r="R13" s="15"/>
      <c r="S13" s="15"/>
      <c r="T13" s="15"/>
      <c r="U13" s="15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3"/>
    </row>
    <row r="14" spans="1:33" x14ac:dyDescent="0.25">
      <c r="A14" s="14"/>
      <c r="B14" s="14"/>
      <c r="C14" s="14"/>
      <c r="D14" s="14"/>
      <c r="E14" s="14"/>
      <c r="F14" s="14"/>
      <c r="G14" s="14"/>
      <c r="H14" s="15"/>
      <c r="I14" s="15"/>
      <c r="J14" s="15"/>
      <c r="K14" s="25"/>
      <c r="L14" s="28"/>
      <c r="M14" s="15"/>
      <c r="N14" s="15"/>
      <c r="O14" s="15"/>
      <c r="P14" s="15"/>
      <c r="Q14" s="15"/>
      <c r="R14" s="15"/>
      <c r="S14" s="15"/>
      <c r="T14" s="15"/>
      <c r="U14" s="15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3"/>
    </row>
    <row r="15" spans="1:33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3"/>
    </row>
    <row r="16" spans="1:33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3"/>
    </row>
    <row r="17" spans="1:33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3"/>
    </row>
    <row r="18" spans="1:33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3"/>
    </row>
    <row r="19" spans="1:33" x14ac:dyDescent="0.25">
      <c r="A19" s="14"/>
      <c r="B19" s="14"/>
      <c r="C19" s="14"/>
      <c r="D19" s="14"/>
      <c r="E19" s="14"/>
      <c r="F19" s="14"/>
      <c r="G19" s="14"/>
      <c r="H19" s="14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3"/>
    </row>
    <row r="20" spans="1:33" x14ac:dyDescent="0.25">
      <c r="A20" s="14"/>
      <c r="B20" s="14"/>
      <c r="C20" s="14"/>
      <c r="D20" s="14"/>
      <c r="E20" s="14"/>
      <c r="F20" s="14"/>
      <c r="G20" s="14"/>
      <c r="H20" s="14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3"/>
    </row>
    <row r="21" spans="1:33" x14ac:dyDescent="0.25">
      <c r="A21" s="14"/>
      <c r="B21" s="14"/>
      <c r="C21" s="14"/>
      <c r="D21" s="14"/>
      <c r="E21" s="14"/>
      <c r="F21" s="14"/>
      <c r="G21" s="14"/>
      <c r="H21" s="14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3"/>
    </row>
    <row r="22" spans="1:33" x14ac:dyDescent="0.25">
      <c r="A22" s="14"/>
      <c r="B22" s="14"/>
      <c r="C22" s="14"/>
      <c r="D22" s="14"/>
      <c r="E22" s="14"/>
      <c r="F22" s="14"/>
      <c r="G22" s="14"/>
      <c r="H22" s="14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3"/>
    </row>
    <row r="23" spans="1:3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3"/>
    </row>
    <row r="24" spans="1:3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3"/>
    </row>
    <row r="25" spans="1:3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3"/>
    </row>
    <row r="26" spans="1:33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3"/>
    </row>
    <row r="27" spans="1:33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25" t="s">
        <v>9</v>
      </c>
      <c r="S27" s="27">
        <v>239009</v>
      </c>
      <c r="T27" s="27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3"/>
    </row>
    <row r="28" spans="1:33" x14ac:dyDescent="0.25">
      <c r="A28" s="14"/>
      <c r="B28" s="14"/>
      <c r="C28" s="25" t="s">
        <v>7</v>
      </c>
      <c r="D28" s="27">
        <v>1267658</v>
      </c>
      <c r="E28" s="27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25"/>
      <c r="S28" s="27"/>
      <c r="T28" s="27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3"/>
    </row>
    <row r="29" spans="1:33" x14ac:dyDescent="0.25">
      <c r="A29" s="14"/>
      <c r="B29" s="14"/>
      <c r="C29" s="25"/>
      <c r="D29" s="27"/>
      <c r="E29" s="27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3"/>
    </row>
    <row r="30" spans="1:33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3"/>
    </row>
    <row r="31" spans="1:33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3"/>
    </row>
    <row r="32" spans="1:33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3"/>
    </row>
    <row r="33" spans="1:33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3"/>
    </row>
    <row r="34" spans="1:33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3"/>
    </row>
    <row r="35" spans="1:33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3"/>
    </row>
    <row r="36" spans="1:33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3"/>
    </row>
  </sheetData>
  <mergeCells count="9">
    <mergeCell ref="AA11:AA12"/>
    <mergeCell ref="K13:K14"/>
    <mergeCell ref="K2:T5"/>
    <mergeCell ref="C28:C29"/>
    <mergeCell ref="D28:E29"/>
    <mergeCell ref="R27:R28"/>
    <mergeCell ref="S27:T28"/>
    <mergeCell ref="L13:L14"/>
    <mergeCell ref="Z11:Z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Pivot Table</vt:lpstr>
      <vt:lpstr>Dashboard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 Faisal</cp:lastModifiedBy>
  <dcterms:modified xsi:type="dcterms:W3CDTF">2023-12-01T06:45:09Z</dcterms:modified>
</cp:coreProperties>
</file>