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slicers/slicer3.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4.xml" ContentType="application/vnd.openxmlformats-officedocument.drawing+xml"/>
  <Override PartName="/xl/slicers/slicer4.xml" ContentType="application/vnd.ms-excel.slicer+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5.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ASUS\Downloads\"/>
    </mc:Choice>
  </mc:AlternateContent>
  <xr:revisionPtr revIDLastSave="0" documentId="13_ncr:1_{5B9F01BD-6D7F-4180-926A-95833D9AC0F0}" xr6:coauthVersionLast="47" xr6:coauthVersionMax="47" xr10:uidLastSave="{00000000-0000-0000-0000-000000000000}"/>
  <bookViews>
    <workbookView xWindow="-108" yWindow="-108" windowWidth="23256" windowHeight="12456" xr2:uid="{95265B15-B5E7-4913-B658-0314F144D6CC}"/>
  </bookViews>
  <sheets>
    <sheet name="Executive Overview" sheetId="2" r:id="rId1"/>
    <sheet name="Store Performance" sheetId="7" r:id="rId2"/>
    <sheet name="Product Analysis" sheetId="4" r:id="rId3"/>
    <sheet name="Inventory" sheetId="6" r:id="rId4"/>
    <sheet name="Measures" sheetId="1" r:id="rId5"/>
  </sheets>
  <definedNames>
    <definedName name="Slicer_Product_Category">#N/A</definedName>
    <definedName name="Slicer_Year">#N/A</definedName>
  </definedNames>
  <calcPr calcId="191029"/>
  <pivotCaches>
    <pivotCache cacheId="0" r:id="rId6"/>
    <pivotCache cacheId="1" r:id="rId7"/>
    <pivotCache cacheId="2" r:id="rId8"/>
    <pivotCache cacheId="4" r:id="rId9"/>
    <pivotCache cacheId="7" r:id="rId10"/>
    <pivotCache cacheId="8" r:id="rId11"/>
    <pivotCache cacheId="9" r:id="rId12"/>
    <pivotCache cacheId="10" r:id="rId13"/>
    <pivotCache cacheId="11" r:id="rId14"/>
    <pivotCache cacheId="13" r:id="rId15"/>
    <pivotCache cacheId="14" r:id="rId16"/>
    <pivotCache cacheId="15" r:id="rId17"/>
    <pivotCache cacheId="16" r:id="rId18"/>
    <pivotCache cacheId="17" r:id="rId19"/>
    <pivotCache cacheId="18" r:id="rId20"/>
    <pivotCache cacheId="19" r:id="rId21"/>
    <pivotCache cacheId="20" r:id="rId22"/>
    <pivotCache cacheId="24" r:id="rId23"/>
    <pivotCache cacheId="27" r:id="rId24"/>
    <pivotCache cacheId="30" r:id="rId25"/>
    <pivotCache cacheId="33" r:id="rId26"/>
  </pivotCaches>
  <extLst>
    <ext xmlns:x14="http://schemas.microsoft.com/office/spreadsheetml/2009/9/main" uri="{876F7934-8845-4945-9796-88D515C7AA90}">
      <x14:pivotCaches>
        <pivotCache cacheId="21" r:id="rId27"/>
      </x14:pivotCaches>
    </ext>
    <ext xmlns:x14="http://schemas.microsoft.com/office/spreadsheetml/2009/9/main" uri="{BBE1A952-AA13-448e-AADC-164F8A28A991}">
      <x14:slicerCaches>
        <x14:slicerCache r:id="rId28"/>
        <x14:slicerCache r:id="rId2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tores_8a491a4d-22ea-40bd-a4fa-b288f799944f" name="stores" connection="Query - stores"/>
          <x15:modelTable id="sales_9fa54d27-180b-497e-8c57-fa1b9c26a008" name="sales" connection="Query - sales"/>
          <x15:modelTable id="products_97f31833-c6a1-44b4-921a-b88cbc8ef760" name="products" connection="Query - products"/>
          <x15:modelTable id="inventory_113c88eb-fc7e-471c-ba41-f76a000a70d7" name="inventory" connection="Query - inventory"/>
          <x15:modelTable id="calendar_3590d163-cb02-4061-bdd7-da326abc5e22" name="calendar" connection="Query - calendar"/>
        </x15:modelTables>
        <x15:modelRelationships>
          <x15:modelRelationship fromTable="sales" fromColumn="Store_ID" toTable="stores" toColumn="Store_ID"/>
          <x15:modelRelationship fromTable="sales" fromColumn="Product_ID" toTable="products" toColumn="Product_ID"/>
          <x15:modelRelationship fromTable="sales" fromColumn="Date" toTable="calendar" toColumn="Date"/>
          <x15:modelRelationship fromTable="inventory" fromColumn="Product_ID" toTable="products" toColumn="Product_ID"/>
          <x15:modelRelationship fromTable="inventory" fromColumn="Store_ID" toTable="stores" toColumn="Store_ID"/>
        </x15:modelRelationships>
      </x15:dataModel>
    </ext>
  </extLst>
</workbook>
</file>

<file path=xl/calcChain.xml><?xml version="1.0" encoding="utf-8"?>
<calcChain xmlns="http://schemas.openxmlformats.org/spreadsheetml/2006/main">
  <c r="D71" i="1" l="1"/>
  <c r="L52" i="1"/>
  <c r="L53" i="1"/>
  <c r="L54" i="1"/>
  <c r="L55" i="1"/>
  <c r="L56" i="1"/>
  <c r="L57" i="1"/>
  <c r="L58" i="1"/>
  <c r="L59" i="1"/>
  <c r="L60" i="1"/>
  <c r="L61" i="1"/>
  <c r="L62" i="1"/>
  <c r="L63" i="1"/>
  <c r="L64" i="1"/>
  <c r="L65" i="1"/>
  <c r="L66" i="1"/>
  <c r="L67" i="1"/>
  <c r="L68" i="1"/>
  <c r="L69" i="1"/>
  <c r="L5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01" i="1"/>
  <c r="D72" i="1"/>
  <c r="G5" i="1"/>
  <c r="A154" i="1"/>
  <c r="G127" i="1"/>
  <c r="F107" i="1"/>
  <c r="F117" i="1"/>
  <c r="F112" i="1"/>
  <c r="F131" i="1"/>
  <c r="F120" i="1"/>
  <c r="F123" i="1"/>
  <c r="F133" i="1"/>
  <c r="F118" i="1"/>
  <c r="G125" i="1"/>
  <c r="G126" i="1"/>
  <c r="F122" i="1"/>
  <c r="G122" i="1"/>
  <c r="F102" i="1"/>
  <c r="F121" i="1"/>
  <c r="F134" i="1"/>
  <c r="F115" i="1"/>
  <c r="F109" i="1"/>
  <c r="G113" i="1"/>
  <c r="G133" i="1"/>
  <c r="G102" i="1"/>
  <c r="C154" i="1"/>
  <c r="G103" i="1"/>
  <c r="F130" i="1"/>
  <c r="D154" i="1"/>
  <c r="F127" i="1"/>
  <c r="G134" i="1"/>
  <c r="G129" i="1"/>
  <c r="F105" i="1"/>
  <c r="B7" i="1"/>
  <c r="G119" i="1"/>
  <c r="G111" i="1"/>
  <c r="G101" i="1"/>
  <c r="G115" i="1"/>
  <c r="C7" i="1"/>
  <c r="D7" i="1"/>
  <c r="F110" i="1"/>
  <c r="F126" i="1"/>
  <c r="A7" i="1"/>
  <c r="F103" i="1"/>
  <c r="G107" i="1"/>
  <c r="F108" i="1"/>
  <c r="G112" i="1"/>
  <c r="F132" i="1"/>
  <c r="F119" i="1"/>
  <c r="F111" i="1"/>
  <c r="F113" i="1"/>
  <c r="B154" i="1"/>
  <c r="F135" i="1"/>
  <c r="F129" i="1"/>
  <c r="G110" i="1"/>
  <c r="G121" i="1"/>
  <c r="L11" i="1"/>
  <c r="F104" i="1"/>
  <c r="G135" i="1"/>
  <c r="F128" i="1"/>
  <c r="G131" i="1"/>
  <c r="G109" i="1"/>
  <c r="G117" i="1"/>
  <c r="F125" i="1"/>
  <c r="F114" i="1"/>
  <c r="G130" i="1"/>
  <c r="G108" i="1"/>
  <c r="G132" i="1"/>
  <c r="G118" i="1"/>
  <c r="G124" i="1"/>
  <c r="G104" i="1"/>
  <c r="G120" i="1"/>
  <c r="G128" i="1"/>
  <c r="F101" i="1"/>
  <c r="G105" i="1"/>
  <c r="G106" i="1"/>
  <c r="G123" i="1"/>
  <c r="F116" i="1"/>
  <c r="E72" i="1"/>
  <c r="E71" i="1"/>
  <c r="M52" i="1"/>
  <c r="M60" i="1"/>
  <c r="M68" i="1"/>
  <c r="M53" i="1"/>
  <c r="M61" i="1"/>
  <c r="M69" i="1"/>
  <c r="M54" i="1"/>
  <c r="M62" i="1"/>
  <c r="M55" i="1"/>
  <c r="M63" i="1"/>
  <c r="M56" i="1"/>
  <c r="M64" i="1"/>
  <c r="M57" i="1"/>
  <c r="M65" i="1"/>
  <c r="M67" i="1"/>
  <c r="M58" i="1"/>
  <c r="M66" i="1"/>
  <c r="M59" i="1"/>
  <c r="M51" i="1"/>
  <c r="F124" i="1"/>
  <c r="G116" i="1"/>
  <c r="G114" i="1"/>
  <c r="F106"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EC3FD8E-19DD-49C7-BC73-9B75E006F11E}" name="Query - calendar" description="Connection to the 'calendar' query in the workbook." type="100" refreshedVersion="8" minRefreshableVersion="5">
    <extLst>
      <ext xmlns:x15="http://schemas.microsoft.com/office/spreadsheetml/2010/11/main" uri="{DE250136-89BD-433C-8126-D09CA5730AF9}">
        <x15:connection id="7e089aa2-0ce3-481c-8a29-0b3bfed348ad"/>
      </ext>
    </extLst>
  </connection>
  <connection id="2" xr16:uid="{1C2240D3-ADB6-42F0-839D-844BDA42817B}" name="Query - inventory" description="Connection to the 'inventory' query in the workbook." type="100" refreshedVersion="8" minRefreshableVersion="5">
    <extLst>
      <ext xmlns:x15="http://schemas.microsoft.com/office/spreadsheetml/2010/11/main" uri="{DE250136-89BD-433C-8126-D09CA5730AF9}">
        <x15:connection id="16acd1fe-c48d-474e-b9e0-b67d793d3916"/>
      </ext>
    </extLst>
  </connection>
  <connection id="3" xr16:uid="{9AB59D84-DDA1-47A2-AC5F-7EBED3210893}" name="Query - products" description="Connection to the 'products' query in the workbook." type="100" refreshedVersion="8" minRefreshableVersion="5">
    <extLst>
      <ext xmlns:x15="http://schemas.microsoft.com/office/spreadsheetml/2010/11/main" uri="{DE250136-89BD-433C-8126-D09CA5730AF9}">
        <x15:connection id="3d6b1de5-da24-408a-8ce9-3aa034c317a7"/>
      </ext>
    </extLst>
  </connection>
  <connection id="4" xr16:uid="{A57465A8-172D-423D-ACA4-1C7A49718748}" name="Query - sales" description="Connection to the 'sales' query in the workbook." type="100" refreshedVersion="8" minRefreshableVersion="5">
    <extLst>
      <ext xmlns:x15="http://schemas.microsoft.com/office/spreadsheetml/2010/11/main" uri="{DE250136-89BD-433C-8126-D09CA5730AF9}">
        <x15:connection id="a2c15ab1-5384-493c-b827-9b76e0b63917"/>
      </ext>
    </extLst>
  </connection>
  <connection id="5" xr16:uid="{E6B29336-5D10-47A6-95D6-DFD273596605}" name="Query - stores" description="Connection to the 'stores' query in the workbook." type="100" refreshedVersion="8" minRefreshableVersion="5">
    <extLst>
      <ext xmlns:x15="http://schemas.microsoft.com/office/spreadsheetml/2010/11/main" uri="{DE250136-89BD-433C-8126-D09CA5730AF9}">
        <x15:connection id="e24a0b5e-8ed6-496c-b919-8e945135bcb4"/>
      </ext>
    </extLst>
  </connection>
  <connection id="6" xr16:uid="{020EE141-0D1F-40D3-AA6C-F9A82247EFB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<sst xmlns="http://schemas.openxmlformats.org/spreadsheetml/2006/main" count="226" uniqueCount="154">
  <si>
    <t>Sum of Revenue</t>
  </si>
  <si>
    <t>Row Labels</t>
  </si>
  <si>
    <t>Grand Total</t>
  </si>
  <si>
    <t>April</t>
  </si>
  <si>
    <t>August</t>
  </si>
  <si>
    <t>December</t>
  </si>
  <si>
    <t>February</t>
  </si>
  <si>
    <t>January</t>
  </si>
  <si>
    <t>July</t>
  </si>
  <si>
    <t>June</t>
  </si>
  <si>
    <t>March</t>
  </si>
  <si>
    <t>May</t>
  </si>
  <si>
    <t>November</t>
  </si>
  <si>
    <t>October</t>
  </si>
  <si>
    <t>September</t>
  </si>
  <si>
    <t>Art &amp; Crafts</t>
  </si>
  <si>
    <t>Electronics</t>
  </si>
  <si>
    <t>Games</t>
  </si>
  <si>
    <t>Sports &amp; Outdoors</t>
  </si>
  <si>
    <t>Toys</t>
  </si>
  <si>
    <t>Total Revenue</t>
  </si>
  <si>
    <t>Total Profit</t>
  </si>
  <si>
    <t>Total Units Sold</t>
  </si>
  <si>
    <t>Count of Sale_ID</t>
  </si>
  <si>
    <t>KPI's</t>
  </si>
  <si>
    <t>Revenue BY Month</t>
  </si>
  <si>
    <t>Friday</t>
  </si>
  <si>
    <t>Monday</t>
  </si>
  <si>
    <t>Saturday</t>
  </si>
  <si>
    <t>Sunday</t>
  </si>
  <si>
    <t>Thursday</t>
  </si>
  <si>
    <t>Tuesday</t>
  </si>
  <si>
    <t>Wednesday</t>
  </si>
  <si>
    <t>Revenue By Weekday</t>
  </si>
  <si>
    <t>Airport</t>
  </si>
  <si>
    <t>Commercial</t>
  </si>
  <si>
    <t>Downtown</t>
  </si>
  <si>
    <t>Residential</t>
  </si>
  <si>
    <t>Maven Toys Ciudad de Mexico 1</t>
  </si>
  <si>
    <t>Maven Toys Ciudad de Mexico 2</t>
  </si>
  <si>
    <t>Maven Toys Guadalajara 3</t>
  </si>
  <si>
    <t>Maven Toys Monterrey 2</t>
  </si>
  <si>
    <t>Maven Toys Toluca 1</t>
  </si>
  <si>
    <t>Revenue</t>
  </si>
  <si>
    <t>Store Performance</t>
  </si>
  <si>
    <t>Old</t>
  </si>
  <si>
    <t>New</t>
  </si>
  <si>
    <t>Store Type</t>
  </si>
  <si>
    <t>Average Price:</t>
  </si>
  <si>
    <t>Average Cost:</t>
  </si>
  <si>
    <t>Action Figure</t>
  </si>
  <si>
    <t>Animal Figures</t>
  </si>
  <si>
    <t>Barrel O' Slime</t>
  </si>
  <si>
    <t>Chutes &amp; Ladders</t>
  </si>
  <si>
    <t>Classic Dominoes</t>
  </si>
  <si>
    <t>Colorbuds</t>
  </si>
  <si>
    <t>Dart Gun</t>
  </si>
  <si>
    <t>Deck Of Cards</t>
  </si>
  <si>
    <t>Dino Egg</t>
  </si>
  <si>
    <t>Dinosaur Figures</t>
  </si>
  <si>
    <t>Etch A Sketch</t>
  </si>
  <si>
    <t>Foam Disk Launcher</t>
  </si>
  <si>
    <t>Gamer Headphones</t>
  </si>
  <si>
    <t>Glass Marbles</t>
  </si>
  <si>
    <t>Hot Wheels 5-Pack</t>
  </si>
  <si>
    <t>Jenga</t>
  </si>
  <si>
    <t>Kids Makeup Kit</t>
  </si>
  <si>
    <t>Lego Bricks</t>
  </si>
  <si>
    <t>Magic Sand</t>
  </si>
  <si>
    <t>Mini Basketball Hoop</t>
  </si>
  <si>
    <t>Mini Ping Pong Set</t>
  </si>
  <si>
    <t>Monopoly</t>
  </si>
  <si>
    <t>Mr. Potatohead</t>
  </si>
  <si>
    <t>Nerf Gun</t>
  </si>
  <si>
    <t>PlayDoh Can</t>
  </si>
  <si>
    <t>PlayDoh Playset</t>
  </si>
  <si>
    <t>PlayDoh Toolkit</t>
  </si>
  <si>
    <t>Playfoam</t>
  </si>
  <si>
    <t>Plush Pony</t>
  </si>
  <si>
    <t>Rubik's Cube</t>
  </si>
  <si>
    <t>Splash Balls</t>
  </si>
  <si>
    <t>Supersoaker Water Gun</t>
  </si>
  <si>
    <t>Teddy Bear</t>
  </si>
  <si>
    <t>Toy Robot</t>
  </si>
  <si>
    <t>Uno Card Game</t>
  </si>
  <si>
    <t>Name</t>
  </si>
  <si>
    <t>Unit Sold</t>
  </si>
  <si>
    <t>$10-$25</t>
  </si>
  <si>
    <t>$25-$50</t>
  </si>
  <si>
    <t>Under $10</t>
  </si>
  <si>
    <t>Count of Product_Name</t>
  </si>
  <si>
    <t>Total Stock On Hand</t>
  </si>
  <si>
    <t>Total Stock Value</t>
  </si>
  <si>
    <t>Out of Stock Count</t>
  </si>
  <si>
    <t>Low Stock Count</t>
  </si>
  <si>
    <t>Maven Toys Aguascalientes 1</t>
  </si>
  <si>
    <t>Maven Toys Campeche 1</t>
  </si>
  <si>
    <t>Maven Toys Campeche 2</t>
  </si>
  <si>
    <t>Maven Toys Chetumal 1</t>
  </si>
  <si>
    <t>Maven Toys Chihuahua 1</t>
  </si>
  <si>
    <t>Maven Toys Chihuahua 2</t>
  </si>
  <si>
    <t>Maven Toys Chilpancingo 1</t>
  </si>
  <si>
    <t>Maven Toys Ciudad de Mexico 3</t>
  </si>
  <si>
    <t>Maven Toys Ciudad de Mexico 4</t>
  </si>
  <si>
    <t>Maven Toys Ciudad Victoria 1</t>
  </si>
  <si>
    <t>Maven Toys Cuernavaca 1</t>
  </si>
  <si>
    <t>Maven Toys Culiacan 1</t>
  </si>
  <si>
    <t>Maven Toys Durango 1</t>
  </si>
  <si>
    <t>Maven Toys Guadalajara 1</t>
  </si>
  <si>
    <t>Maven Toys Guadalajara 2</t>
  </si>
  <si>
    <t>Maven Toys Guadalajara 4</t>
  </si>
  <si>
    <t>Maven Toys Guanajuato 1</t>
  </si>
  <si>
    <t>Maven Toys Guanajuato 2</t>
  </si>
  <si>
    <t>Maven Toys Guanajuato 3</t>
  </si>
  <si>
    <t>Maven Toys Hermosillo 1</t>
  </si>
  <si>
    <t>Maven Toys Hermosillo 2</t>
  </si>
  <si>
    <t>Maven Toys Hermosillo 3</t>
  </si>
  <si>
    <t>Maven Toys La Paz 1</t>
  </si>
  <si>
    <t>Maven Toys Merida 1</t>
  </si>
  <si>
    <t>Maven Toys Mexicali 1</t>
  </si>
  <si>
    <t>Maven Toys Mexicali 2</t>
  </si>
  <si>
    <t>Maven Toys Monterrey 1</t>
  </si>
  <si>
    <t>Maven Toys Monterrey 3</t>
  </si>
  <si>
    <t>Maven Toys Monterrey 4</t>
  </si>
  <si>
    <t>Maven Toys Morelia 1</t>
  </si>
  <si>
    <t>Maven Toys Oaxaca 1</t>
  </si>
  <si>
    <t>Maven Toys Pachuca 1</t>
  </si>
  <si>
    <t>Maven Toys Puebla 1</t>
  </si>
  <si>
    <t>Maven Toys Puebla 2</t>
  </si>
  <si>
    <t>Maven Toys Puebla 3</t>
  </si>
  <si>
    <t>Maven Toys Saltillo 1</t>
  </si>
  <si>
    <t>Maven Toys Saltillo 2</t>
  </si>
  <si>
    <t>Maven Toys San Luis Potosi 1</t>
  </si>
  <si>
    <t>Maven Toys Santiago 1</t>
  </si>
  <si>
    <t>Maven Toys Toluca 2</t>
  </si>
  <si>
    <t>Maven Toys Tuxtla Gutierrez 1</t>
  </si>
  <si>
    <t>Maven Toys Villahermosa 1</t>
  </si>
  <si>
    <t>Maven Toys Xalapa 1</t>
  </si>
  <si>
    <t>Maven Toys Xalapa 2</t>
  </si>
  <si>
    <t>Maven Toys Zacatecas 1</t>
  </si>
  <si>
    <t>Q1</t>
  </si>
  <si>
    <t>Q2</t>
  </si>
  <si>
    <t>Q3</t>
  </si>
  <si>
    <t>Q4</t>
  </si>
  <si>
    <t>qqq</t>
  </si>
  <si>
    <t>Total Store</t>
  </si>
  <si>
    <t>In Stock</t>
  </si>
  <si>
    <t>Low Stock</t>
  </si>
  <si>
    <t>Out of Stock</t>
  </si>
  <si>
    <t>Count of Store_ID</t>
  </si>
  <si>
    <t>Sum of Stock_Value</t>
  </si>
  <si>
    <t>Sum of Units_Sold_for_Product</t>
  </si>
  <si>
    <t>Column Labels</t>
  </si>
  <si>
    <t>Restock Now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</si>
</sst>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0.00;\(\$#,##0.00\);\$#,##0.00"/>
    <numFmt numFmtId="165" formatCode="\$#,##0;\(\$#,##0\);\$#,##0"/>
    <numFmt numFmtId="166" formatCode="&quot;$&quot;0.00,,&quot;M&quot;"/>
    <numFmt numFmtId="167" formatCode="0.00,,&quot;M&quot;"/>
    <numFmt numFmtId="168" formatCode="0.00,&quot;K&quot;"/>
    <numFmt numFmtId="169" formatCode="&quot;$&quot;0.0,,&quot;M&quot;"/>
    <numFmt numFmtId="170" formatCode="0.0,&quot;K&quot;"/>
    <numFmt numFmtId="171" formatCode="&quot;$&quot;0.0\ "/>
    <numFmt numFmtId="172" formatCode="&quot;$&quot;0.0,&quot;K&quot;"/>
  </numFmts>
  <fonts count="3" x14ac:knownFonts="1">
    <font>
      <sz val="11"/>
      <color theme="1"/>
      <name val="Calibri"/>
      <family val="2"/>
      <scheme val="minor"/>
    </font>
    <font>
      <b/>
      <sz val="11"/>
      <color theme="1"/>
      <name val="Calibri"/>
      <family val="2"/>
      <scheme val="minor"/>
    </font>
    <font>
      <sz val="10"/>
      <color theme="1"/>
      <name val="Segoe UI"/>
      <family val="2"/>
    </font>
  </fonts>
  <fills count="3">
    <fill>
      <patternFill patternType="none"/>
    </fill>
    <fill>
      <patternFill patternType="gray125"/>
    </fill>
    <fill>
      <patternFill patternType="solid">
        <fgColor theme="7" tint="0.39997558519241921"/>
        <bgColor indexed="64"/>
      </patternFill>
    </fill>
  </fills>
  <borders count="1">
    <border>
      <left/>
      <right/>
      <top/>
      <bottom/>
      <diagonal/>
    </border>
  </borders>
  <cellStyleXfs count="1">
    <xf numFmtId="0" fontId="0" fillId="0" borderId="0"/>
  </cellStyleXfs>
  <cellXfs count="19">
    <xf numFmtId="0" fontId="0" fillId="0" borderId="0" xfId="0"/>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167" fontId="0" fillId="0" borderId="0" xfId="0" applyNumberFormat="1"/>
    <xf numFmtId="168" fontId="0" fillId="0" borderId="0" xfId="0" applyNumberFormat="1"/>
    <xf numFmtId="169" fontId="0" fillId="0" borderId="0" xfId="0" applyNumberFormat="1"/>
    <xf numFmtId="170" fontId="0" fillId="0" borderId="0" xfId="0" applyNumberFormat="1"/>
    <xf numFmtId="166" fontId="2" fillId="0" borderId="0" xfId="0" applyNumberFormat="1" applyFont="1"/>
    <xf numFmtId="166" fontId="2" fillId="0" borderId="0" xfId="0" applyNumberFormat="1" applyFont="1" applyAlignment="1">
      <alignment horizontal="center" vertical="center"/>
    </xf>
    <xf numFmtId="0" fontId="2" fillId="0" borderId="0" xfId="0" applyFont="1" applyAlignment="1">
      <alignment horizontal="center" vertical="center"/>
    </xf>
    <xf numFmtId="170" fontId="2" fillId="0" borderId="0" xfId="0" applyNumberFormat="1" applyFont="1"/>
    <xf numFmtId="171" fontId="0" fillId="0" borderId="0" xfId="0" applyNumberFormat="1"/>
    <xf numFmtId="1" fontId="0" fillId="0" borderId="0" xfId="0" applyNumberFormat="1"/>
    <xf numFmtId="172" fontId="0" fillId="0" borderId="0" xfId="0" applyNumberFormat="1"/>
    <xf numFmtId="0" fontId="1" fillId="2" borderId="0" xfId="0" applyFont="1" applyFill="1" applyAlignment="1">
      <alignment horizontal="center"/>
    </xf>
    <xf numFmtId="0" fontId="0" fillId="0" borderId="0" xfId="0" applyAlignment="1">
      <alignment horizontal="center"/>
    </xf>
  </cellXfs>
  <cellStyles count="1">
    <cellStyle name="Normal" xfId="0" builtinId="0"/>
  </cellStyles>
  <dxfs count="19">
    <dxf>
      <numFmt numFmtId="166" formatCode="&quot;$&quot;0.00,,&quot;M&quot;"/>
    </dxf>
    <dxf>
      <numFmt numFmtId="169" formatCode="&quot;$&quot;0.0,,&quot;M&quot;"/>
    </dxf>
    <dxf>
      <numFmt numFmtId="169" formatCode="&quot;$&quot;0.0,,&quot;M&quot;"/>
    </dxf>
    <dxf>
      <numFmt numFmtId="169" formatCode="&quot;$&quot;0.0,,&quot;M&quot;"/>
    </dxf>
    <dxf>
      <numFmt numFmtId="171" formatCode="&quot;$&quot;0.0\ "/>
    </dxf>
    <dxf>
      <numFmt numFmtId="171" formatCode="&quot;$&quot;0.0\ "/>
    </dxf>
    <dxf>
      <numFmt numFmtId="166" formatCode="&quot;$&quot;0.00,,&quot;M&quot;"/>
    </dxf>
    <dxf>
      <numFmt numFmtId="169" formatCode="&quot;$&quot;0.0,,&quot;M&quot;"/>
    </dxf>
    <dxf>
      <numFmt numFmtId="170" formatCode="0.0,&quot;K&quot;"/>
    </dxf>
    <dxf>
      <numFmt numFmtId="169" formatCode="&quot;$&quot;0.0,,&quot;M&quot;"/>
    </dxf>
    <dxf>
      <numFmt numFmtId="170" formatCode="0.0,&quot;K&quot;"/>
    </dxf>
    <dxf>
      <numFmt numFmtId="172" formatCode="&quot;$&quot;0.0,&quot;K&quot;"/>
    </dxf>
    <dxf>
      <numFmt numFmtId="170" formatCode="0.0,&quot;K&quot;"/>
    </dxf>
    <dxf>
      <numFmt numFmtId="169" formatCode="&quot;$&quot;0.0,,&quot;M&quot;"/>
    </dxf>
    <dxf>
      <numFmt numFmtId="172" formatCode="&quot;$&quot;0.0,&quot;K&quot;"/>
    </dxf>
    <dxf>
      <numFmt numFmtId="169" formatCode="&quot;$&quot;0.0,,&quot;M&quot;"/>
    </dxf>
    <dxf>
      <numFmt numFmtId="172" formatCode="&quot;$&quot;0.0,&quot;K&quot;"/>
    </dxf>
    <dxf>
      <numFmt numFmtId="172" formatCode="&quot;$&quot;0.0,&quot;K&quot;"/>
    </dxf>
    <dxf>
      <numFmt numFmtId="169" formatCode="&quot;$&quot;0.0,,&quot;M&quot;"/>
    </dxf>
  </dxfs>
  <tableStyles count="0" defaultTableStyle="TableStyleMedium2" defaultPivotStyle="PivotStyleLight16"/>
  <colors>
    <mruColors>
      <color rgb="FFF2A16A"/>
      <color rgb="FFE26714"/>
      <color rgb="FFF09252"/>
      <color rgb="FF45AD80"/>
      <color rgb="FF1B433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pivotCacheDefinition" Target="pivotCache/pivotCacheDefinition21.xml"/><Relationship Id="rId39" Type="http://schemas.openxmlformats.org/officeDocument/2006/relationships/customXml" Target="../customXml/item4.xml"/><Relationship Id="rId21" Type="http://schemas.openxmlformats.org/officeDocument/2006/relationships/pivotCacheDefinition" Target="pivotCache/pivotCacheDefinition16.xml"/><Relationship Id="rId34" Type="http://schemas.openxmlformats.org/officeDocument/2006/relationships/powerPivotData" Target="model/item.data"/><Relationship Id="rId42" Type="http://schemas.openxmlformats.org/officeDocument/2006/relationships/customXml" Target="../customXml/item7.xml"/><Relationship Id="rId47" Type="http://schemas.openxmlformats.org/officeDocument/2006/relationships/customXml" Target="../customXml/item12.xml"/><Relationship Id="rId50" Type="http://schemas.openxmlformats.org/officeDocument/2006/relationships/customXml" Target="../customXml/item15.xml"/><Relationship Id="rId55" Type="http://schemas.openxmlformats.org/officeDocument/2006/relationships/customXml" Target="../customXml/item20.xml"/><Relationship Id="rId63" Type="http://schemas.openxmlformats.org/officeDocument/2006/relationships/customXml" Target="../customXml/item28.xml"/><Relationship Id="rId68" Type="http://schemas.openxmlformats.org/officeDocument/2006/relationships/customXml" Target="../customXml/item33.xml"/><Relationship Id="rId76" Type="http://schemas.openxmlformats.org/officeDocument/2006/relationships/customXml" Target="../customXml/item41.xml"/><Relationship Id="rId7" Type="http://schemas.openxmlformats.org/officeDocument/2006/relationships/pivotCacheDefinition" Target="pivotCache/pivotCacheDefinition2.xml"/><Relationship Id="rId71" Type="http://schemas.openxmlformats.org/officeDocument/2006/relationships/customXml" Target="../customXml/item36.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microsoft.com/office/2007/relationships/slicerCache" Target="slicerCaches/slicerCache2.xml"/><Relationship Id="rId11" Type="http://schemas.openxmlformats.org/officeDocument/2006/relationships/pivotCacheDefinition" Target="pivotCache/pivotCacheDefinition6.xml"/><Relationship Id="rId24" Type="http://schemas.openxmlformats.org/officeDocument/2006/relationships/pivotCacheDefinition" Target="pivotCache/pivotCacheDefinition19.xml"/><Relationship Id="rId32" Type="http://schemas.openxmlformats.org/officeDocument/2006/relationships/styles" Target="styles.xml"/><Relationship Id="rId37" Type="http://schemas.openxmlformats.org/officeDocument/2006/relationships/customXml" Target="../customXml/item2.xml"/><Relationship Id="rId40" Type="http://schemas.openxmlformats.org/officeDocument/2006/relationships/customXml" Target="../customXml/item5.xml"/><Relationship Id="rId45" Type="http://schemas.openxmlformats.org/officeDocument/2006/relationships/customXml" Target="../customXml/item10.xml"/><Relationship Id="rId53" Type="http://schemas.openxmlformats.org/officeDocument/2006/relationships/customXml" Target="../customXml/item18.xml"/><Relationship Id="rId58" Type="http://schemas.openxmlformats.org/officeDocument/2006/relationships/customXml" Target="../customXml/item23.xml"/><Relationship Id="rId66" Type="http://schemas.openxmlformats.org/officeDocument/2006/relationships/customXml" Target="../customXml/item31.xml"/><Relationship Id="rId74" Type="http://schemas.openxmlformats.org/officeDocument/2006/relationships/customXml" Target="../customXml/item39.xml"/><Relationship Id="rId79" Type="http://schemas.openxmlformats.org/officeDocument/2006/relationships/customXml" Target="../customXml/item44.xml"/><Relationship Id="rId5" Type="http://schemas.openxmlformats.org/officeDocument/2006/relationships/worksheet" Target="worksheets/sheet5.xml"/><Relationship Id="rId61" Type="http://schemas.openxmlformats.org/officeDocument/2006/relationships/customXml" Target="../customXml/item26.xml"/><Relationship Id="rId82" Type="http://schemas.openxmlformats.org/officeDocument/2006/relationships/customXml" Target="../customXml/item47.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4.xml"/><Relationship Id="rId31" Type="http://schemas.openxmlformats.org/officeDocument/2006/relationships/connections" Target="connections.xml"/><Relationship Id="rId44" Type="http://schemas.openxmlformats.org/officeDocument/2006/relationships/customXml" Target="../customXml/item9.xml"/><Relationship Id="rId52" Type="http://schemas.openxmlformats.org/officeDocument/2006/relationships/customXml" Target="../customXml/item17.xml"/><Relationship Id="rId60" Type="http://schemas.openxmlformats.org/officeDocument/2006/relationships/customXml" Target="../customXml/item25.xml"/><Relationship Id="rId65" Type="http://schemas.openxmlformats.org/officeDocument/2006/relationships/customXml" Target="../customXml/item30.xml"/><Relationship Id="rId73" Type="http://schemas.openxmlformats.org/officeDocument/2006/relationships/customXml" Target="../customXml/item38.xml"/><Relationship Id="rId78" Type="http://schemas.openxmlformats.org/officeDocument/2006/relationships/customXml" Target="../customXml/item43.xml"/><Relationship Id="rId81" Type="http://schemas.openxmlformats.org/officeDocument/2006/relationships/customXml" Target="../customXml/item46.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pivotCacheDefinition" Target="pivotCache/pivotCacheDefinition17.xml"/><Relationship Id="rId27" Type="http://schemas.openxmlformats.org/officeDocument/2006/relationships/pivotCacheDefinition" Target="pivotCache/pivotCacheDefinition22.xml"/><Relationship Id="rId30" Type="http://schemas.openxmlformats.org/officeDocument/2006/relationships/theme" Target="theme/theme1.xml"/><Relationship Id="rId35" Type="http://schemas.openxmlformats.org/officeDocument/2006/relationships/calcChain" Target="calcChain.xml"/><Relationship Id="rId43" Type="http://schemas.openxmlformats.org/officeDocument/2006/relationships/customXml" Target="../customXml/item8.xml"/><Relationship Id="rId48" Type="http://schemas.openxmlformats.org/officeDocument/2006/relationships/customXml" Target="../customXml/item13.xml"/><Relationship Id="rId56" Type="http://schemas.openxmlformats.org/officeDocument/2006/relationships/customXml" Target="../customXml/item21.xml"/><Relationship Id="rId64" Type="http://schemas.openxmlformats.org/officeDocument/2006/relationships/customXml" Target="../customXml/item29.xml"/><Relationship Id="rId69" Type="http://schemas.openxmlformats.org/officeDocument/2006/relationships/customXml" Target="../customXml/item34.xml"/><Relationship Id="rId77" Type="http://schemas.openxmlformats.org/officeDocument/2006/relationships/customXml" Target="../customXml/item42.xml"/><Relationship Id="rId8" Type="http://schemas.openxmlformats.org/officeDocument/2006/relationships/pivotCacheDefinition" Target="pivotCache/pivotCacheDefinition3.xml"/><Relationship Id="rId51" Type="http://schemas.openxmlformats.org/officeDocument/2006/relationships/customXml" Target="../customXml/item16.xml"/><Relationship Id="rId72" Type="http://schemas.openxmlformats.org/officeDocument/2006/relationships/customXml" Target="../customXml/item37.xml"/><Relationship Id="rId80" Type="http://schemas.openxmlformats.org/officeDocument/2006/relationships/customXml" Target="../customXml/item45.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ivotCacheDefinition" Target="pivotCache/pivotCacheDefinition20.xml"/><Relationship Id="rId33" Type="http://schemas.openxmlformats.org/officeDocument/2006/relationships/sharedStrings" Target="sharedStrings.xml"/><Relationship Id="rId38" Type="http://schemas.openxmlformats.org/officeDocument/2006/relationships/customXml" Target="../customXml/item3.xml"/><Relationship Id="rId46" Type="http://schemas.openxmlformats.org/officeDocument/2006/relationships/customXml" Target="../customXml/item11.xml"/><Relationship Id="rId59" Type="http://schemas.openxmlformats.org/officeDocument/2006/relationships/customXml" Target="../customXml/item24.xml"/><Relationship Id="rId67" Type="http://schemas.openxmlformats.org/officeDocument/2006/relationships/customXml" Target="../customXml/item32.xml"/><Relationship Id="rId20" Type="http://schemas.openxmlformats.org/officeDocument/2006/relationships/pivotCacheDefinition" Target="pivotCache/pivotCacheDefinition15.xml"/><Relationship Id="rId41" Type="http://schemas.openxmlformats.org/officeDocument/2006/relationships/customXml" Target="../customXml/item6.xml"/><Relationship Id="rId54" Type="http://schemas.openxmlformats.org/officeDocument/2006/relationships/customXml" Target="../customXml/item19.xml"/><Relationship Id="rId62" Type="http://schemas.openxmlformats.org/officeDocument/2006/relationships/customXml" Target="../customXml/item27.xml"/><Relationship Id="rId70" Type="http://schemas.openxmlformats.org/officeDocument/2006/relationships/customXml" Target="../customXml/item35.xml"/><Relationship Id="rId75" Type="http://schemas.openxmlformats.org/officeDocument/2006/relationships/customXml" Target="../customXml/item40.xml"/><Relationship Id="rId83" Type="http://schemas.openxmlformats.org/officeDocument/2006/relationships/customXml" Target="../customXml/item48.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5" Type="http://schemas.openxmlformats.org/officeDocument/2006/relationships/pivotCacheDefinition" Target="pivotCache/pivotCacheDefinition10.xml"/><Relationship Id="rId23" Type="http://schemas.openxmlformats.org/officeDocument/2006/relationships/pivotCacheDefinition" Target="pivotCache/pivotCacheDefinition18.xml"/><Relationship Id="rId28" Type="http://schemas.microsoft.com/office/2007/relationships/slicerCache" Target="slicerCaches/slicerCache1.xml"/><Relationship Id="rId36" Type="http://schemas.openxmlformats.org/officeDocument/2006/relationships/customXml" Target="../customXml/item1.xml"/><Relationship Id="rId49" Type="http://schemas.openxmlformats.org/officeDocument/2006/relationships/customXml" Target="../customXml/item14.xml"/><Relationship Id="rId57" Type="http://schemas.openxmlformats.org/officeDocument/2006/relationships/customXml" Target="../customXml/item2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[Toy Sales.xlsx]Measures!PivotTable2</c:name>
    <c:fmtId val="4"/>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lumMod val="60000"/>
                <a:lumOff val="40000"/>
              </a:schemeClr>
            </a:solidFill>
            <a:round/>
          </a:ln>
          <a:effectLst/>
        </c:spPr>
        <c:marker>
          <c:symbol val="circle"/>
          <c:size val="5"/>
          <c:spPr>
            <a:solidFill>
              <a:schemeClr val="accent1"/>
            </a:solidFill>
            <a:ln w="9525">
              <a:solidFill>
                <a:schemeClr val="accent2">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Measures!$B$11</c:f>
              <c:strCache>
                <c:ptCount val="1"/>
                <c:pt idx="0">
                  <c:v>Total</c:v>
                </c:pt>
              </c:strCache>
            </c:strRef>
          </c:tx>
          <c:spPr>
            <a:ln w="28575" cap="rnd">
              <a:solidFill>
                <a:schemeClr val="accent2">
                  <a:lumMod val="60000"/>
                  <a:lumOff val="40000"/>
                </a:schemeClr>
              </a:solidFill>
              <a:round/>
            </a:ln>
            <a:effectLst/>
          </c:spPr>
          <c:marker>
            <c:symbol val="circle"/>
            <c:size val="5"/>
            <c:spPr>
              <a:solidFill>
                <a:schemeClr val="accent1"/>
              </a:solidFill>
              <a:ln w="9525">
                <a:solidFill>
                  <a:schemeClr val="accent2">
                    <a:lumMod val="50000"/>
                  </a:schemeClr>
                </a:solidFill>
              </a:ln>
              <a:effectLst/>
            </c:spPr>
          </c:marker>
          <c:cat>
            <c:strRef>
              <c:f>Measures!$A$12:$A$23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Measures!$B$12:$B$23</c:f>
              <c:numCache>
                <c:formatCode>"$"0.0,,"M"</c:formatCode>
                <c:ptCount val="12"/>
                <c:pt idx="0">
                  <c:v>1289751.1299999913</c:v>
                </c:pt>
                <c:pt idx="1">
                  <c:v>1263983.8399999938</c:v>
                </c:pt>
                <c:pt idx="2">
                  <c:v>1473000.8299999938</c:v>
                </c:pt>
                <c:pt idx="3">
                  <c:v>1508764.0499999877</c:v>
                </c:pt>
                <c:pt idx="4">
                  <c:v>1497689.3899999948</c:v>
                </c:pt>
                <c:pt idx="5">
                  <c:v>1470279.4699999925</c:v>
                </c:pt>
                <c:pt idx="6">
                  <c:v>1384383.089999994</c:v>
                </c:pt>
                <c:pt idx="7">
                  <c:v>1150299.7999999966</c:v>
                </c:pt>
                <c:pt idx="8">
                  <c:v>1244038.5199999965</c:v>
                </c:pt>
                <c:pt idx="9">
                  <c:v>623874.38999999943</c:v>
                </c:pt>
                <c:pt idx="10">
                  <c:v>661304.1500000013</c:v>
                </c:pt>
                <c:pt idx="11">
                  <c:v>877203.69000000088</c:v>
                </c:pt>
              </c:numCache>
            </c:numRef>
          </c:val>
          <c:smooth val="1"/>
          <c:extLst>
            <c:ext xmlns:c16="http://schemas.microsoft.com/office/drawing/2014/chart" uri="{C3380CC4-5D6E-409C-BE32-E72D297353CC}">
              <c16:uniqueId val="{00000000-39AC-4EC7-A233-9D3A07C53DA8}"/>
            </c:ext>
          </c:extLst>
        </c:ser>
        <c:dLbls>
          <c:showLegendKey val="0"/>
          <c:showVal val="0"/>
          <c:showCatName val="0"/>
          <c:showSerName val="0"/>
          <c:showPercent val="0"/>
          <c:showBubbleSize val="0"/>
        </c:dLbls>
        <c:marker val="1"/>
        <c:smooth val="0"/>
        <c:axId val="749732664"/>
        <c:axId val="749734104"/>
      </c:lineChart>
      <c:catAx>
        <c:axId val="749732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9734104"/>
        <c:crosses val="autoZero"/>
        <c:auto val="1"/>
        <c:lblAlgn val="ctr"/>
        <c:lblOffset val="100"/>
        <c:noMultiLvlLbl val="0"/>
      </c:catAx>
      <c:valAx>
        <c:axId val="749734104"/>
        <c:scaling>
          <c:orientation val="minMax"/>
        </c:scaling>
        <c:delete val="0"/>
        <c:axPos val="l"/>
        <c:numFmt formatCode="&quot;$&quot;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9732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[Toy Sales.xlsx]Measures!PivotTable3</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694889609387062E-2"/>
          <c:y val="0.216113475177305"/>
          <c:w val="0.95818187432453272"/>
          <c:h val="0.65793890657284859"/>
        </c:manualLayout>
      </c:layout>
      <c:barChart>
        <c:barDir val="col"/>
        <c:grouping val="clustered"/>
        <c:varyColors val="0"/>
        <c:ser>
          <c:idx val="0"/>
          <c:order val="0"/>
          <c:tx>
            <c:strRef>
              <c:f>Measures!$B$30</c:f>
              <c:strCache>
                <c:ptCount val="1"/>
                <c:pt idx="0">
                  <c:v>Total</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Measures!$A$31:$A$37</c:f>
              <c:strCache>
                <c:ptCount val="7"/>
                <c:pt idx="0">
                  <c:v>Friday</c:v>
                </c:pt>
                <c:pt idx="1">
                  <c:v>Monday</c:v>
                </c:pt>
                <c:pt idx="2">
                  <c:v>Saturday</c:v>
                </c:pt>
                <c:pt idx="3">
                  <c:v>Sunday</c:v>
                </c:pt>
                <c:pt idx="4">
                  <c:v>Thursday</c:v>
                </c:pt>
                <c:pt idx="5">
                  <c:v>Tuesday</c:v>
                </c:pt>
                <c:pt idx="6">
                  <c:v>Wednesday</c:v>
                </c:pt>
              </c:strCache>
            </c:strRef>
          </c:cat>
          <c:val>
            <c:numRef>
              <c:f>Measures!$B$31:$B$37</c:f>
              <c:numCache>
                <c:formatCode>"$"0.0,,"M"</c:formatCode>
                <c:ptCount val="7"/>
                <c:pt idx="0">
                  <c:v>2750302.2600000114</c:v>
                </c:pt>
                <c:pt idx="1">
                  <c:v>1531130.0099999967</c:v>
                </c:pt>
                <c:pt idx="2">
                  <c:v>2860193.5100000161</c:v>
                </c:pt>
                <c:pt idx="3">
                  <c:v>1749743.9999999912</c:v>
                </c:pt>
                <c:pt idx="4">
                  <c:v>2183641.7900000028</c:v>
                </c:pt>
                <c:pt idx="5">
                  <c:v>1637492.1899999969</c:v>
                </c:pt>
                <c:pt idx="6">
                  <c:v>1732068.5899999929</c:v>
                </c:pt>
              </c:numCache>
            </c:numRef>
          </c:val>
          <c:extLst>
            <c:ext xmlns:c16="http://schemas.microsoft.com/office/drawing/2014/chart" uri="{C3380CC4-5D6E-409C-BE32-E72D297353CC}">
              <c16:uniqueId val="{00000000-E494-4154-B2CC-C7D0DB512719}"/>
            </c:ext>
          </c:extLst>
        </c:ser>
        <c:dLbls>
          <c:dLblPos val="outEnd"/>
          <c:showLegendKey val="0"/>
          <c:showVal val="1"/>
          <c:showCatName val="0"/>
          <c:showSerName val="0"/>
          <c:showPercent val="0"/>
          <c:showBubbleSize val="0"/>
        </c:dLbls>
        <c:gapWidth val="75"/>
        <c:overlap val="-27"/>
        <c:axId val="885617472"/>
        <c:axId val="885612432"/>
      </c:barChart>
      <c:catAx>
        <c:axId val="885617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Sargeo"/>
                <a:ea typeface="+mn-ea"/>
                <a:cs typeface="Segoe UI Semibold" panose="020B0702040204020203" pitchFamily="34" charset="0"/>
              </a:defRPr>
            </a:pPr>
            <a:endParaRPr lang="en-US"/>
          </a:p>
        </c:txPr>
        <c:crossAx val="885612432"/>
        <c:crosses val="autoZero"/>
        <c:auto val="1"/>
        <c:lblAlgn val="ctr"/>
        <c:lblOffset val="100"/>
        <c:noMultiLvlLbl val="0"/>
      </c:catAx>
      <c:valAx>
        <c:axId val="885612432"/>
        <c:scaling>
          <c:orientation val="minMax"/>
        </c:scaling>
        <c:delete val="1"/>
        <c:axPos val="l"/>
        <c:numFmt formatCode="&quot;$&quot;0.0,,&quot;M&quot;" sourceLinked="1"/>
        <c:majorTickMark val="none"/>
        <c:minorTickMark val="none"/>
        <c:tickLblPos val="nextTo"/>
        <c:crossAx val="885617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[Toy Sales.xlsx]Measures!PivotTable4</c:name>
    <c:fmtId val="1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argeo"/>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3333333333333328"/>
              <c:y val="-0.10379248042024956"/>
            </c:manualLayout>
          </c:layout>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argeo"/>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5555555555555556"/>
              <c:y val="7.9840369554038098E-3"/>
            </c:manualLayout>
          </c:layout>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argeo"/>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4444444444444449"/>
              <c:y val="6.3872295643230478E-2"/>
            </c:manualLayout>
          </c:layout>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argeo"/>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12222222222222219"/>
              <c:y val="-9.5808443464845752E-2"/>
            </c:manualLayout>
          </c:layout>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argeo"/>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784529703870114"/>
          <c:y val="0.20608353979685673"/>
          <c:w val="0.33350608182287461"/>
          <c:h val="0.74318378742347135"/>
        </c:manualLayout>
      </c:layout>
      <c:doughnutChart>
        <c:varyColors val="1"/>
        <c:ser>
          <c:idx val="0"/>
          <c:order val="0"/>
          <c:tx>
            <c:strRef>
              <c:f>Measures!$B$43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191-4AE6-A731-643F88E5685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191-4AE6-A731-643F88E5685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191-4AE6-A731-643F88E5685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191-4AE6-A731-643F88E56851}"/>
              </c:ext>
            </c:extLst>
          </c:dPt>
          <c:dLbls>
            <c:dLbl>
              <c:idx val="0"/>
              <c:layout>
                <c:manualLayout>
                  <c:x val="0.13333333333333328"/>
                  <c:y val="-0.1037924804202495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191-4AE6-A731-643F88E56851}"/>
                </c:ext>
              </c:extLst>
            </c:dLbl>
            <c:dLbl>
              <c:idx val="1"/>
              <c:layout>
                <c:manualLayout>
                  <c:x val="0.15555555555555556"/>
                  <c:y val="7.9840369554038098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191-4AE6-A731-643F88E56851}"/>
                </c:ext>
              </c:extLst>
            </c:dLbl>
            <c:dLbl>
              <c:idx val="2"/>
              <c:layout>
                <c:manualLayout>
                  <c:x val="-0.14444444444444449"/>
                  <c:y val="6.387229564323047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191-4AE6-A731-643F88E56851}"/>
                </c:ext>
              </c:extLst>
            </c:dLbl>
            <c:dLbl>
              <c:idx val="3"/>
              <c:layout>
                <c:manualLayout>
                  <c:x val="-0.12222222222222219"/>
                  <c:y val="-9.58084434648457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191-4AE6-A731-643F88E56851}"/>
                </c:ext>
              </c:extLst>
            </c:dLbl>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argeo"/>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Measures!$A$44:$A$47</c:f>
              <c:strCache>
                <c:ptCount val="4"/>
                <c:pt idx="0">
                  <c:v>Airport</c:v>
                </c:pt>
                <c:pt idx="1">
                  <c:v>Commercial</c:v>
                </c:pt>
                <c:pt idx="2">
                  <c:v>Downtown</c:v>
                </c:pt>
                <c:pt idx="3">
                  <c:v>Residential</c:v>
                </c:pt>
              </c:strCache>
            </c:strRef>
          </c:cat>
          <c:val>
            <c:numRef>
              <c:f>Measures!$B$44:$B$47</c:f>
              <c:numCache>
                <c:formatCode>"$"0.00,,"M"</c:formatCode>
                <c:ptCount val="4"/>
                <c:pt idx="0">
                  <c:v>1289722.5799999875</c:v>
                </c:pt>
                <c:pt idx="1">
                  <c:v>3279139.5200000294</c:v>
                </c:pt>
                <c:pt idx="2">
                  <c:v>8219596.2700000405</c:v>
                </c:pt>
                <c:pt idx="3">
                  <c:v>1656113.9799999925</c:v>
                </c:pt>
              </c:numCache>
            </c:numRef>
          </c:val>
          <c:extLst>
            <c:ext xmlns:c16="http://schemas.microsoft.com/office/drawing/2014/chart" uri="{C3380CC4-5D6E-409C-BE32-E72D297353CC}">
              <c16:uniqueId val="{00000008-8191-4AE6-A731-643F88E56851}"/>
            </c:ext>
          </c:extLst>
        </c:ser>
        <c:dLbls>
          <c:showLegendKey val="0"/>
          <c:showVal val="0"/>
          <c:showCatName val="0"/>
          <c:showSerName val="0"/>
          <c:showPercent val="0"/>
          <c:showBubbleSize val="0"/>
          <c:showLeaderLines val="1"/>
        </c:dLbls>
        <c:firstSliceAng val="0"/>
        <c:holeSize val="70"/>
      </c:doughnutChart>
      <c:spPr>
        <a:noFill/>
        <a:ln>
          <a:noFill/>
        </a:ln>
        <a:effectLst/>
      </c:spPr>
    </c:plotArea>
    <c:legend>
      <c:legendPos val="t"/>
      <c:layout>
        <c:manualLayout>
          <c:xMode val="edge"/>
          <c:yMode val="edge"/>
          <c:x val="8.2426040235275305E-2"/>
          <c:y val="0"/>
          <c:w val="0.84253451698039128"/>
          <c:h val="0.13888995099961179"/>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argeo"/>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ysClr val="windowText" lastClr="000000"/>
          </a:solidFill>
          <a:latin typeface="Sargeo"/>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[Toy Sales.xlsx]Measures!PivotTable14</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Measures!$J$8</c:f>
              <c:strCache>
                <c:ptCount val="1"/>
                <c:pt idx="0">
                  <c:v>Total</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Measures!$I$9:$I$12</c:f>
              <c:strCache>
                <c:ptCount val="4"/>
                <c:pt idx="0">
                  <c:v>Q1</c:v>
                </c:pt>
                <c:pt idx="1">
                  <c:v>Q2</c:v>
                </c:pt>
                <c:pt idx="2">
                  <c:v>Q3</c:v>
                </c:pt>
                <c:pt idx="3">
                  <c:v>Q4</c:v>
                </c:pt>
              </c:strCache>
            </c:strRef>
          </c:cat>
          <c:val>
            <c:numRef>
              <c:f>Measures!$J$9:$J$12</c:f>
              <c:numCache>
                <c:formatCode>"$"0.0,,"M"</c:formatCode>
                <c:ptCount val="4"/>
                <c:pt idx="0">
                  <c:v>4026735.8000000282</c:v>
                </c:pt>
                <c:pt idx="1">
                  <c:v>4476732.9100000151</c:v>
                </c:pt>
                <c:pt idx="2">
                  <c:v>3778721.4100000202</c:v>
                </c:pt>
                <c:pt idx="3">
                  <c:v>2162382.2300000074</c:v>
                </c:pt>
              </c:numCache>
            </c:numRef>
          </c:val>
          <c:extLst>
            <c:ext xmlns:c16="http://schemas.microsoft.com/office/drawing/2014/chart" uri="{C3380CC4-5D6E-409C-BE32-E72D297353CC}">
              <c16:uniqueId val="{00000000-895C-476A-B164-28C855B30189}"/>
            </c:ext>
          </c:extLst>
        </c:ser>
        <c:dLbls>
          <c:dLblPos val="outEnd"/>
          <c:showLegendKey val="0"/>
          <c:showVal val="1"/>
          <c:showCatName val="0"/>
          <c:showSerName val="0"/>
          <c:showPercent val="0"/>
          <c:showBubbleSize val="0"/>
        </c:dLbls>
        <c:gapWidth val="75"/>
        <c:overlap val="-27"/>
        <c:axId val="806065504"/>
        <c:axId val="806070184"/>
      </c:barChart>
      <c:catAx>
        <c:axId val="806065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806070184"/>
        <c:crosses val="autoZero"/>
        <c:auto val="1"/>
        <c:lblAlgn val="ctr"/>
        <c:lblOffset val="100"/>
        <c:noMultiLvlLbl val="0"/>
      </c:catAx>
      <c:valAx>
        <c:axId val="806070184"/>
        <c:scaling>
          <c:orientation val="minMax"/>
        </c:scaling>
        <c:delete val="1"/>
        <c:axPos val="l"/>
        <c:numFmt formatCode="&quot;$&quot;0.0,,&quot;M&quot;" sourceLinked="1"/>
        <c:majorTickMark val="none"/>
        <c:minorTickMark val="none"/>
        <c:tickLblPos val="nextTo"/>
        <c:crossAx val="806065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[Toy Sales.xlsx]Measures!PivotTable4</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argeo"/>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3333333333333328"/>
              <c:y val="-0.10379248042024956"/>
            </c:manualLayout>
          </c:layout>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argeo"/>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5555555555555556"/>
              <c:y val="7.9840369554038098E-3"/>
            </c:manualLayout>
          </c:layout>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argeo"/>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4444444444444449"/>
              <c:y val="6.3872295643230478E-2"/>
            </c:manualLayout>
          </c:layout>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argeo"/>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12222222222222219"/>
              <c:y val="-9.5808443464845752E-2"/>
            </c:manualLayout>
          </c:layout>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argeo"/>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argeo"/>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0.13333333333333328"/>
              <c:y val="-0.10379248042024956"/>
            </c:manualLayout>
          </c:layout>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argeo"/>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15555555555555556"/>
              <c:y val="7.9840369554038098E-3"/>
            </c:manualLayout>
          </c:layout>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argeo"/>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14444444444444449"/>
              <c:y val="6.3872295643230478E-2"/>
            </c:manualLayout>
          </c:layout>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argeo"/>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0.12222222222222219"/>
              <c:y val="-9.5808443464845752E-2"/>
            </c:manualLayout>
          </c:layout>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argeo"/>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argeo"/>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0.13333333333333328"/>
              <c:y val="-0.10379248042024956"/>
            </c:manualLayout>
          </c:layout>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argeo"/>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dLbl>
          <c:idx val="0"/>
          <c:layout>
            <c:manualLayout>
              <c:x val="0.15555555555555556"/>
              <c:y val="7.9840369554038098E-3"/>
            </c:manualLayout>
          </c:layout>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argeo"/>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dLbl>
          <c:idx val="0"/>
          <c:layout>
            <c:manualLayout>
              <c:x val="-0.14444444444444449"/>
              <c:y val="6.3872295643230478E-2"/>
            </c:manualLayout>
          </c:layout>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argeo"/>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dLbl>
          <c:idx val="0"/>
          <c:layout>
            <c:manualLayout>
              <c:x val="-0.12222222222222219"/>
              <c:y val="-9.5808443464845752E-2"/>
            </c:manualLayout>
          </c:layout>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argeo"/>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078156897054537"/>
          <c:y val="0.25767316244560484"/>
          <c:w val="0.32436278798483525"/>
          <c:h val="0.69922561128175853"/>
        </c:manualLayout>
      </c:layout>
      <c:doughnutChart>
        <c:varyColors val="1"/>
        <c:ser>
          <c:idx val="0"/>
          <c:order val="0"/>
          <c:tx>
            <c:strRef>
              <c:f>Measures!$B$43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CD6-451C-BCBF-5447ED22B8E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CD6-451C-BCBF-5447ED22B8E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CD6-451C-BCBF-5447ED22B8E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CD6-451C-BCBF-5447ED22B8E0}"/>
              </c:ext>
            </c:extLst>
          </c:dPt>
          <c:dLbls>
            <c:dLbl>
              <c:idx val="0"/>
              <c:layout>
                <c:manualLayout>
                  <c:x val="0.13333333333333328"/>
                  <c:y val="-0.1037924804202495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CD6-451C-BCBF-5447ED22B8E0}"/>
                </c:ext>
              </c:extLst>
            </c:dLbl>
            <c:dLbl>
              <c:idx val="1"/>
              <c:layout>
                <c:manualLayout>
                  <c:x val="0.15555555555555556"/>
                  <c:y val="7.9840369554038098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CD6-451C-BCBF-5447ED22B8E0}"/>
                </c:ext>
              </c:extLst>
            </c:dLbl>
            <c:dLbl>
              <c:idx val="2"/>
              <c:layout>
                <c:manualLayout>
                  <c:x val="-0.14444444444444449"/>
                  <c:y val="6.387229564323047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CD6-451C-BCBF-5447ED22B8E0}"/>
                </c:ext>
              </c:extLst>
            </c:dLbl>
            <c:dLbl>
              <c:idx val="3"/>
              <c:layout>
                <c:manualLayout>
                  <c:x val="-0.12222222222222219"/>
                  <c:y val="-9.58084434648457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CD6-451C-BCBF-5447ED22B8E0}"/>
                </c:ext>
              </c:extLst>
            </c:dLbl>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argeo"/>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Measures!$A$44:$A$47</c:f>
              <c:strCache>
                <c:ptCount val="4"/>
                <c:pt idx="0">
                  <c:v>Airport</c:v>
                </c:pt>
                <c:pt idx="1">
                  <c:v>Commercial</c:v>
                </c:pt>
                <c:pt idx="2">
                  <c:v>Downtown</c:v>
                </c:pt>
                <c:pt idx="3">
                  <c:v>Residential</c:v>
                </c:pt>
              </c:strCache>
            </c:strRef>
          </c:cat>
          <c:val>
            <c:numRef>
              <c:f>Measures!$B$44:$B$47</c:f>
              <c:numCache>
                <c:formatCode>"$"0.00,,"M"</c:formatCode>
                <c:ptCount val="4"/>
                <c:pt idx="0">
                  <c:v>1289722.5799999875</c:v>
                </c:pt>
                <c:pt idx="1">
                  <c:v>3279139.5200000294</c:v>
                </c:pt>
                <c:pt idx="2">
                  <c:v>8219596.2700000405</c:v>
                </c:pt>
                <c:pt idx="3">
                  <c:v>1656113.9799999925</c:v>
                </c:pt>
              </c:numCache>
            </c:numRef>
          </c:val>
          <c:extLst>
            <c:ext xmlns:c16="http://schemas.microsoft.com/office/drawing/2014/chart" uri="{C3380CC4-5D6E-409C-BE32-E72D297353CC}">
              <c16:uniqueId val="{00000008-8CD6-451C-BCBF-5447ED22B8E0}"/>
            </c:ext>
          </c:extLst>
        </c:ser>
        <c:dLbls>
          <c:showLegendKey val="0"/>
          <c:showVal val="0"/>
          <c:showCatName val="0"/>
          <c:showSerName val="0"/>
          <c:showPercent val="0"/>
          <c:showBubbleSize val="0"/>
          <c:showLeaderLines val="1"/>
        </c:dLbls>
        <c:firstSliceAng val="0"/>
        <c:holeSize val="70"/>
      </c:doughnutChart>
      <c:spPr>
        <a:noFill/>
        <a:ln>
          <a:noFill/>
        </a:ln>
        <a:effectLst/>
      </c:spPr>
    </c:plotArea>
    <c:legend>
      <c:legendPos val="t"/>
      <c:layout>
        <c:manualLayout>
          <c:xMode val="edge"/>
          <c:yMode val="edge"/>
          <c:x val="8.1266258384368614E-2"/>
          <c:y val="1.4248227876657759E-4"/>
          <c:w val="0.84487489063867016"/>
          <c:h val="0.1347315666189301"/>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Sargeo"/>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ysClr val="windowText" lastClr="000000"/>
          </a:solidFill>
          <a:latin typeface="Sargeo"/>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[Toy Sales.xlsx]Measures!PivotTable16</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2671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rgbClr val="F2A16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8197662792150983"/>
          <c:y val="7.5601415483624479E-2"/>
          <c:w val="0.59950485355997163"/>
          <c:h val="0.84879716903275104"/>
        </c:manualLayout>
      </c:layout>
      <c:barChart>
        <c:barDir val="bar"/>
        <c:grouping val="clustered"/>
        <c:varyColors val="0"/>
        <c:ser>
          <c:idx val="0"/>
          <c:order val="0"/>
          <c:tx>
            <c:strRef>
              <c:f>Measures!$N$16</c:f>
              <c:strCache>
                <c:ptCount val="1"/>
                <c:pt idx="0">
                  <c:v>Total</c:v>
                </c:pt>
              </c:strCache>
            </c:strRef>
          </c:tx>
          <c:spPr>
            <a:solidFill>
              <a:srgbClr val="F2A16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Measures!$M$17:$M$22</c:f>
              <c:strCache>
                <c:ptCount val="5"/>
                <c:pt idx="0">
                  <c:v>Maven Toys Monterrey 2</c:v>
                </c:pt>
                <c:pt idx="1">
                  <c:v>Maven Toys Toluca 1</c:v>
                </c:pt>
                <c:pt idx="2">
                  <c:v>Maven Toys Ciudad de Mexico 1</c:v>
                </c:pt>
                <c:pt idx="3">
                  <c:v>Maven Toys Guadalajara 3</c:v>
                </c:pt>
                <c:pt idx="4">
                  <c:v>Maven Toys Ciudad de Mexico 2</c:v>
                </c:pt>
              </c:strCache>
            </c:strRef>
          </c:cat>
          <c:val>
            <c:numRef>
              <c:f>Measures!$N$17:$N$22</c:f>
              <c:numCache>
                <c:formatCode>0.0,"K"</c:formatCode>
                <c:ptCount val="5"/>
                <c:pt idx="0">
                  <c:v>372998.82</c:v>
                </c:pt>
                <c:pt idx="1">
                  <c:v>411157.31999999919</c:v>
                </c:pt>
                <c:pt idx="2">
                  <c:v>433556.20999999985</c:v>
                </c:pt>
                <c:pt idx="3">
                  <c:v>449354.90999999933</c:v>
                </c:pt>
                <c:pt idx="4">
                  <c:v>554553.43000000215</c:v>
                </c:pt>
              </c:numCache>
            </c:numRef>
          </c:val>
          <c:extLst>
            <c:ext xmlns:c16="http://schemas.microsoft.com/office/drawing/2014/chart" uri="{C3380CC4-5D6E-409C-BE32-E72D297353CC}">
              <c16:uniqueId val="{00000003-13A3-434F-AFF3-636D2582A41A}"/>
            </c:ext>
          </c:extLst>
        </c:ser>
        <c:dLbls>
          <c:dLblPos val="outEnd"/>
          <c:showLegendKey val="0"/>
          <c:showVal val="1"/>
          <c:showCatName val="0"/>
          <c:showSerName val="0"/>
          <c:showPercent val="0"/>
          <c:showBubbleSize val="0"/>
        </c:dLbls>
        <c:gapWidth val="82"/>
        <c:axId val="1380200856"/>
        <c:axId val="1380201576"/>
      </c:barChart>
      <c:catAx>
        <c:axId val="1380200856"/>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crossAx val="1380201576"/>
        <c:crosses val="autoZero"/>
        <c:auto val="1"/>
        <c:lblAlgn val="ctr"/>
        <c:lblOffset val="100"/>
        <c:noMultiLvlLbl val="0"/>
      </c:catAx>
      <c:valAx>
        <c:axId val="1380201576"/>
        <c:scaling>
          <c:orientation val="minMax"/>
        </c:scaling>
        <c:delete val="1"/>
        <c:axPos val="b"/>
        <c:numFmt formatCode="0.0,&quot;K&quot;" sourceLinked="1"/>
        <c:majorTickMark val="none"/>
        <c:minorTickMark val="none"/>
        <c:tickLblPos val="nextTo"/>
        <c:crossAx val="1380200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[Toy Sales.xlsx]Measures!PivotTable17</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0925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2595107611548555"/>
          <c:y val="7.8431372549019607E-2"/>
          <c:w val="0.56071559055118114"/>
          <c:h val="0.84313725490196079"/>
        </c:manualLayout>
      </c:layout>
      <c:barChart>
        <c:barDir val="bar"/>
        <c:grouping val="clustered"/>
        <c:varyColors val="0"/>
        <c:ser>
          <c:idx val="0"/>
          <c:order val="0"/>
          <c:tx>
            <c:strRef>
              <c:f>Measures!$M$36</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Measures!$L$37:$L$42</c:f>
              <c:strCache>
                <c:ptCount val="5"/>
                <c:pt idx="0">
                  <c:v>Maven Toys Toluca 1</c:v>
                </c:pt>
                <c:pt idx="1">
                  <c:v>Maven Toys Monterrey 2</c:v>
                </c:pt>
                <c:pt idx="2">
                  <c:v>Maven Toys Ciudad de Mexico 1</c:v>
                </c:pt>
                <c:pt idx="3">
                  <c:v>Maven Toys Guadalajara 3</c:v>
                </c:pt>
                <c:pt idx="4">
                  <c:v>Maven Toys Ciudad de Mexico 2</c:v>
                </c:pt>
              </c:strCache>
            </c:strRef>
          </c:cat>
          <c:val>
            <c:numRef>
              <c:f>Measures!$M$37:$M$42</c:f>
              <c:numCache>
                <c:formatCode>0.0,"K"</c:formatCode>
                <c:ptCount val="5"/>
                <c:pt idx="0">
                  <c:v>104612</c:v>
                </c:pt>
                <c:pt idx="1">
                  <c:v>106783</c:v>
                </c:pt>
                <c:pt idx="2">
                  <c:v>111296</c:v>
                </c:pt>
                <c:pt idx="3">
                  <c:v>121571</c:v>
                </c:pt>
                <c:pt idx="4">
                  <c:v>169856</c:v>
                </c:pt>
              </c:numCache>
            </c:numRef>
          </c:val>
          <c:extLst>
            <c:ext xmlns:c16="http://schemas.microsoft.com/office/drawing/2014/chart" uri="{C3380CC4-5D6E-409C-BE32-E72D297353CC}">
              <c16:uniqueId val="{00000001-8360-4642-B56A-2CCABA6EDA30}"/>
            </c:ext>
          </c:extLst>
        </c:ser>
        <c:dLbls>
          <c:dLblPos val="outEnd"/>
          <c:showLegendKey val="0"/>
          <c:showVal val="1"/>
          <c:showCatName val="0"/>
          <c:showSerName val="0"/>
          <c:showPercent val="0"/>
          <c:showBubbleSize val="0"/>
        </c:dLbls>
        <c:gapWidth val="80"/>
        <c:axId val="666071120"/>
        <c:axId val="666079760"/>
      </c:barChart>
      <c:catAx>
        <c:axId val="666071120"/>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Segoe UI" panose="020B0502040204020203" pitchFamily="34" charset="0"/>
                <a:ea typeface="+mn-ea"/>
                <a:cs typeface="Segoe UI" panose="020B0502040204020203" pitchFamily="34" charset="0"/>
              </a:defRPr>
            </a:pPr>
            <a:endParaRPr lang="en-US"/>
          </a:p>
        </c:txPr>
        <c:crossAx val="666079760"/>
        <c:crosses val="autoZero"/>
        <c:auto val="1"/>
        <c:lblAlgn val="ctr"/>
        <c:lblOffset val="100"/>
        <c:noMultiLvlLbl val="0"/>
      </c:catAx>
      <c:valAx>
        <c:axId val="666079760"/>
        <c:scaling>
          <c:orientation val="minMax"/>
        </c:scaling>
        <c:delete val="1"/>
        <c:axPos val="b"/>
        <c:numFmt formatCode="0.0,&quot;K&quot;" sourceLinked="1"/>
        <c:majorTickMark val="none"/>
        <c:minorTickMark val="none"/>
        <c:tickLblPos val="nextTo"/>
        <c:crossAx val="666071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33867037503367"/>
          <c:y val="3.2407407407407406E-2"/>
          <c:w val="0.82061325866486257"/>
          <c:h val="0.8416746864975212"/>
        </c:manualLayout>
      </c:layout>
      <c:scatterChart>
        <c:scatterStyle val="smoothMarker"/>
        <c:varyColors val="0"/>
        <c:ser>
          <c:idx val="0"/>
          <c:order val="0"/>
          <c:spPr>
            <a:ln w="19050" cap="rnd">
              <a:solidFill>
                <a:schemeClr val="accent2">
                  <a:lumMod val="40000"/>
                  <a:lumOff val="60000"/>
                </a:schemeClr>
              </a:solidFill>
              <a:round/>
            </a:ln>
            <a:effectLst/>
          </c:spPr>
          <c:marker>
            <c:symbol val="circle"/>
            <c:size val="5"/>
            <c:spPr>
              <a:solidFill>
                <a:schemeClr val="accent2">
                  <a:lumMod val="75000"/>
                </a:schemeClr>
              </a:solidFill>
              <a:ln w="9525">
                <a:solidFill>
                  <a:schemeClr val="accent1"/>
                </a:solidFill>
              </a:ln>
              <a:effectLst/>
            </c:spPr>
          </c:marker>
          <c:xVal>
            <c:numRef>
              <c:f>Measures!$L$50:$L$69</c:f>
              <c:numCache>
                <c:formatCode>General</c:formatCode>
                <c:ptCount val="20"/>
                <c:pt idx="1">
                  <c:v>10</c:v>
                </c:pt>
                <c:pt idx="2">
                  <c:v>11</c:v>
                </c:pt>
                <c:pt idx="3">
                  <c:v>12</c:v>
                </c:pt>
                <c:pt idx="4">
                  <c:v>13</c:v>
                </c:pt>
                <c:pt idx="5">
                  <c:v>14</c:v>
                </c:pt>
                <c:pt idx="6">
                  <c:v>15</c:v>
                </c:pt>
                <c:pt idx="7">
                  <c:v>16</c:v>
                </c:pt>
                <c:pt idx="8">
                  <c:v>17</c:v>
                </c:pt>
                <c:pt idx="9">
                  <c:v>18</c:v>
                </c:pt>
                <c:pt idx="10">
                  <c:v>19</c:v>
                </c:pt>
                <c:pt idx="11">
                  <c:v>20</c:v>
                </c:pt>
                <c:pt idx="12">
                  <c:v>21</c:v>
                </c:pt>
                <c:pt idx="13">
                  <c:v>22</c:v>
                </c:pt>
                <c:pt idx="14">
                  <c:v>23</c:v>
                </c:pt>
                <c:pt idx="15">
                  <c:v>25</c:v>
                </c:pt>
                <c:pt idx="16">
                  <c:v>26</c:v>
                </c:pt>
                <c:pt idx="17">
                  <c:v>27</c:v>
                </c:pt>
                <c:pt idx="18">
                  <c:v>31</c:v>
                </c:pt>
                <c:pt idx="19">
                  <c:v>34</c:v>
                </c:pt>
              </c:numCache>
            </c:numRef>
          </c:xVal>
          <c:yVal>
            <c:numRef>
              <c:f>Measures!$M$50:$M$69</c:f>
              <c:numCache>
                <c:formatCode>"$"0.0,,"M"</c:formatCode>
                <c:ptCount val="20"/>
                <c:pt idx="1">
                  <c:v>776479.53999999934</c:v>
                </c:pt>
                <c:pt idx="2">
                  <c:v>997497.84999999765</c:v>
                </c:pt>
                <c:pt idx="3">
                  <c:v>1993528.1299999882</c:v>
                </c:pt>
                <c:pt idx="4">
                  <c:v>1397049.3399999915</c:v>
                </c:pt>
                <c:pt idx="5">
                  <c:v>789668.61000000138</c:v>
                </c:pt>
                <c:pt idx="6">
                  <c:v>997784.5099999985</c:v>
                </c:pt>
                <c:pt idx="7">
                  <c:v>1509945.899999992</c:v>
                </c:pt>
                <c:pt idx="8">
                  <c:v>507581.18000000028</c:v>
                </c:pt>
                <c:pt idx="9">
                  <c:v>490631.5899999995</c:v>
                </c:pt>
                <c:pt idx="10">
                  <c:v>1218161.8399999924</c:v>
                </c:pt>
                <c:pt idx="11">
                  <c:v>551075.77999999956</c:v>
                </c:pt>
                <c:pt idx="12">
                  <c:v>533373.70000000077</c:v>
                </c:pt>
                <c:pt idx="13">
                  <c:v>671232.36000000022</c:v>
                </c:pt>
                <c:pt idx="14">
                  <c:v>667018.23999999883</c:v>
                </c:pt>
                <c:pt idx="15">
                  <c:v>210897.83000000022</c:v>
                </c:pt>
                <c:pt idx="16">
                  <c:v>330408.89999999997</c:v>
                </c:pt>
                <c:pt idx="17">
                  <c:v>262435.02000000014</c:v>
                </c:pt>
                <c:pt idx="18">
                  <c:v>277959.13999999996</c:v>
                </c:pt>
                <c:pt idx="19">
                  <c:v>261842.88999999998</c:v>
                </c:pt>
              </c:numCache>
            </c:numRef>
          </c:yVal>
          <c:smooth val="1"/>
          <c:extLst>
            <c:ext xmlns:c16="http://schemas.microsoft.com/office/drawing/2014/chart" uri="{C3380CC4-5D6E-409C-BE32-E72D297353CC}">
              <c16:uniqueId val="{00000000-61EE-461D-B0B8-58D4AD69D24F}"/>
            </c:ext>
          </c:extLst>
        </c:ser>
        <c:dLbls>
          <c:showLegendKey val="0"/>
          <c:showVal val="0"/>
          <c:showCatName val="0"/>
          <c:showSerName val="0"/>
          <c:showPercent val="0"/>
          <c:showBubbleSize val="0"/>
        </c:dLbls>
        <c:axId val="700975488"/>
        <c:axId val="700976568"/>
      </c:scatterChart>
      <c:valAx>
        <c:axId val="700975488"/>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0976568"/>
        <c:crosses val="autoZero"/>
        <c:crossBetween val="midCat"/>
      </c:valAx>
      <c:valAx>
        <c:axId val="700976568"/>
        <c:scaling>
          <c:orientation val="minMax"/>
        </c:scaling>
        <c:delete val="0"/>
        <c:axPos val="l"/>
        <c:numFmt formatCode="&quot;$&quot;0.0,,&quot;M&quot;"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097548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01-865D-41EA-937B-E6E5652F8DB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65D-41EA-937B-E6E5652F8DB5}"/>
              </c:ext>
            </c:extLst>
          </c:dPt>
          <c:dLbls>
            <c:dLbl>
              <c:idx val="0"/>
              <c:layout>
                <c:manualLayout>
                  <c:x val="0.15384615384615372"/>
                  <c:y val="-2.739726027397264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65D-41EA-937B-E6E5652F8DB5}"/>
                </c:ext>
              </c:extLst>
            </c:dLbl>
            <c:dLbl>
              <c:idx val="1"/>
              <c:layout>
                <c:manualLayout>
                  <c:x val="-0.15384615384615388"/>
                  <c:y val="4.566210045662100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65D-41EA-937B-E6E5652F8DB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Measures!$D$71:$D$72</c:f>
              <c:strCache>
                <c:ptCount val="2"/>
                <c:pt idx="0">
                  <c:v>New</c:v>
                </c:pt>
                <c:pt idx="1">
                  <c:v>Old</c:v>
                </c:pt>
              </c:strCache>
            </c:strRef>
          </c:cat>
          <c:val>
            <c:numRef>
              <c:f>Measures!$E$71:$E$72</c:f>
              <c:numCache>
                <c:formatCode>"$"0.00,,"M"</c:formatCode>
                <c:ptCount val="2"/>
                <c:pt idx="0">
                  <c:v>5954223.4700000649</c:v>
                </c:pt>
                <c:pt idx="1">
                  <c:v>8490348.8800000679</c:v>
                </c:pt>
              </c:numCache>
            </c:numRef>
          </c:val>
          <c:extLst>
            <c:ext xmlns:c16="http://schemas.microsoft.com/office/drawing/2014/chart" uri="{C3380CC4-5D6E-409C-BE32-E72D297353CC}">
              <c16:uniqueId val="{00000004-865D-41EA-937B-E6E5652F8DB5}"/>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[Toy Sales.xlsx]Measures!PivotTable11</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Segoe "/>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Measures!$B$77</c:f>
              <c:strCache>
                <c:ptCount val="1"/>
                <c:pt idx="0">
                  <c:v>Total</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Segoe "/>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Measures!$A$78:$A$83</c:f>
              <c:strCache>
                <c:ptCount val="5"/>
                <c:pt idx="0">
                  <c:v>Sports &amp; Outdoors</c:v>
                </c:pt>
                <c:pt idx="1">
                  <c:v>Games</c:v>
                </c:pt>
                <c:pt idx="2">
                  <c:v>Electronics</c:v>
                </c:pt>
                <c:pt idx="3">
                  <c:v>Art &amp; Crafts</c:v>
                </c:pt>
                <c:pt idx="4">
                  <c:v>Toys</c:v>
                </c:pt>
              </c:strCache>
            </c:strRef>
          </c:cat>
          <c:val>
            <c:numRef>
              <c:f>Measures!$B$78:$B$83</c:f>
              <c:numCache>
                <c:formatCode>"$"0.0,,"M"</c:formatCode>
                <c:ptCount val="5"/>
                <c:pt idx="0">
                  <c:v>2172359.5700000157</c:v>
                </c:pt>
                <c:pt idx="1">
                  <c:v>2226836.2700000023</c:v>
                </c:pt>
                <c:pt idx="2">
                  <c:v>2246771.2500000065</c:v>
                </c:pt>
                <c:pt idx="3">
                  <c:v>2705364.2600000002</c:v>
                </c:pt>
                <c:pt idx="4">
                  <c:v>5093241.0000000615</c:v>
                </c:pt>
              </c:numCache>
            </c:numRef>
          </c:val>
          <c:extLst>
            <c:ext xmlns:c16="http://schemas.microsoft.com/office/drawing/2014/chart" uri="{C3380CC4-5D6E-409C-BE32-E72D297353CC}">
              <c16:uniqueId val="{00000000-53EA-4FC9-AA90-40875F194EDE}"/>
            </c:ext>
          </c:extLst>
        </c:ser>
        <c:dLbls>
          <c:dLblPos val="outEnd"/>
          <c:showLegendKey val="0"/>
          <c:showVal val="1"/>
          <c:showCatName val="0"/>
          <c:showSerName val="0"/>
          <c:showPercent val="0"/>
          <c:showBubbleSize val="0"/>
        </c:dLbls>
        <c:gapWidth val="65"/>
        <c:axId val="704959776"/>
        <c:axId val="574136688"/>
      </c:barChart>
      <c:catAx>
        <c:axId val="7049597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Segoe "/>
                <a:ea typeface="+mn-ea"/>
                <a:cs typeface="+mn-cs"/>
              </a:defRPr>
            </a:pPr>
            <a:endParaRPr lang="en-US"/>
          </a:p>
        </c:txPr>
        <c:crossAx val="574136688"/>
        <c:crosses val="autoZero"/>
        <c:auto val="1"/>
        <c:lblAlgn val="ctr"/>
        <c:lblOffset val="100"/>
        <c:noMultiLvlLbl val="0"/>
      </c:catAx>
      <c:valAx>
        <c:axId val="574136688"/>
        <c:scaling>
          <c:orientation val="minMax"/>
        </c:scaling>
        <c:delete val="1"/>
        <c:axPos val="b"/>
        <c:numFmt formatCode="&quot;$&quot;0.0,,&quot;M&quot;" sourceLinked="1"/>
        <c:majorTickMark val="none"/>
        <c:minorTickMark val="none"/>
        <c:tickLblPos val="nextTo"/>
        <c:crossAx val="704959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[Toy Sales.xlsx]Measures!PivotTable12</c:name>
    <c:fmtId val="2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Measures!$B$90</c:f>
              <c:strCache>
                <c:ptCount val="1"/>
                <c:pt idx="0">
                  <c:v>Average Price:</c:v>
                </c:pt>
              </c:strCache>
            </c:strRef>
          </c:tx>
          <c:spPr>
            <a:solidFill>
              <a:schemeClr val="accent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Measures!$A$91:$A$96</c:f>
              <c:strCache>
                <c:ptCount val="5"/>
                <c:pt idx="0">
                  <c:v>Art &amp; Crafts</c:v>
                </c:pt>
                <c:pt idx="1">
                  <c:v>Electronics</c:v>
                </c:pt>
                <c:pt idx="2">
                  <c:v>Games</c:v>
                </c:pt>
                <c:pt idx="3">
                  <c:v>Sports &amp; Outdoors</c:v>
                </c:pt>
                <c:pt idx="4">
                  <c:v>Toys</c:v>
                </c:pt>
              </c:strCache>
            </c:strRef>
          </c:cat>
          <c:val>
            <c:numRef>
              <c:f>Measures!$B$91:$B$96</c:f>
              <c:numCache>
                <c:formatCode>"$"0.0\ </c:formatCode>
                <c:ptCount val="5"/>
                <c:pt idx="0">
                  <c:v>13.115</c:v>
                </c:pt>
                <c:pt idx="1">
                  <c:v>20.656666666666666</c:v>
                </c:pt>
                <c:pt idx="2">
                  <c:v>12.365</c:v>
                </c:pt>
                <c:pt idx="3">
                  <c:v>15.275714285714287</c:v>
                </c:pt>
                <c:pt idx="4">
                  <c:v>15.99</c:v>
                </c:pt>
              </c:numCache>
            </c:numRef>
          </c:val>
          <c:extLst>
            <c:ext xmlns:c16="http://schemas.microsoft.com/office/drawing/2014/chart" uri="{C3380CC4-5D6E-409C-BE32-E72D297353CC}">
              <c16:uniqueId val="{00000000-925E-43DC-93B7-C9D6D77B66E5}"/>
            </c:ext>
          </c:extLst>
        </c:ser>
        <c:ser>
          <c:idx val="1"/>
          <c:order val="1"/>
          <c:tx>
            <c:strRef>
              <c:f>Measures!$C$90</c:f>
              <c:strCache>
                <c:ptCount val="1"/>
                <c:pt idx="0">
                  <c:v>Average Cost: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Measures!$A$91:$A$96</c:f>
              <c:strCache>
                <c:ptCount val="5"/>
                <c:pt idx="0">
                  <c:v>Art &amp; Crafts</c:v>
                </c:pt>
                <c:pt idx="1">
                  <c:v>Electronics</c:v>
                </c:pt>
                <c:pt idx="2">
                  <c:v>Games</c:v>
                </c:pt>
                <c:pt idx="3">
                  <c:v>Sports &amp; Outdoors</c:v>
                </c:pt>
                <c:pt idx="4">
                  <c:v>Toys</c:v>
                </c:pt>
              </c:strCache>
            </c:strRef>
          </c:cat>
          <c:val>
            <c:numRef>
              <c:f>Measures!$C$91:$C$96</c:f>
              <c:numCache>
                <c:formatCode>"$"0.0\ </c:formatCode>
                <c:ptCount val="5"/>
                <c:pt idx="0">
                  <c:v>8.99</c:v>
                </c:pt>
                <c:pt idx="1">
                  <c:v>14.323333333333332</c:v>
                </c:pt>
                <c:pt idx="2">
                  <c:v>8.3650000000000002</c:v>
                </c:pt>
                <c:pt idx="3">
                  <c:v>10.275714285714287</c:v>
                </c:pt>
                <c:pt idx="4">
                  <c:v>11.656666666666666</c:v>
                </c:pt>
              </c:numCache>
            </c:numRef>
          </c:val>
          <c:extLst>
            <c:ext xmlns:c16="http://schemas.microsoft.com/office/drawing/2014/chart" uri="{C3380CC4-5D6E-409C-BE32-E72D297353CC}">
              <c16:uniqueId val="{00000001-925E-43DC-93B7-C9D6D77B66E5}"/>
            </c:ext>
          </c:extLst>
        </c:ser>
        <c:dLbls>
          <c:dLblPos val="outEnd"/>
          <c:showLegendKey val="0"/>
          <c:showVal val="1"/>
          <c:showCatName val="0"/>
          <c:showSerName val="0"/>
          <c:showPercent val="0"/>
          <c:showBubbleSize val="0"/>
        </c:dLbls>
        <c:gapWidth val="75"/>
        <c:overlap val="-27"/>
        <c:axId val="779078424"/>
        <c:axId val="779077704"/>
      </c:barChart>
      <c:catAx>
        <c:axId val="779078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Segoe "/>
                <a:ea typeface="+mn-ea"/>
                <a:cs typeface="+mn-cs"/>
              </a:defRPr>
            </a:pPr>
            <a:endParaRPr lang="en-US"/>
          </a:p>
        </c:txPr>
        <c:crossAx val="779077704"/>
        <c:crosses val="autoZero"/>
        <c:auto val="1"/>
        <c:lblAlgn val="ctr"/>
        <c:lblOffset val="100"/>
        <c:noMultiLvlLbl val="0"/>
      </c:catAx>
      <c:valAx>
        <c:axId val="779077704"/>
        <c:scaling>
          <c:orientation val="minMax"/>
        </c:scaling>
        <c:delete val="1"/>
        <c:axPos val="l"/>
        <c:numFmt formatCode="&quot;$&quot;0.0\ " sourceLinked="1"/>
        <c:majorTickMark val="none"/>
        <c:minorTickMark val="none"/>
        <c:tickLblPos val="nextTo"/>
        <c:crossAx val="779078424"/>
        <c:crosses val="autoZero"/>
        <c:crossBetween val="between"/>
      </c:valAx>
      <c:spPr>
        <a:noFill/>
        <a:ln>
          <a:noFill/>
        </a:ln>
        <a:effectLst/>
      </c:spPr>
    </c:plotArea>
    <c:legend>
      <c:legendPos val="t"/>
      <c:layout>
        <c:manualLayout>
          <c:xMode val="edge"/>
          <c:yMode val="edge"/>
          <c:x val="0.22308869707919776"/>
          <c:y val="4.1237113402061855E-2"/>
          <c:w val="0.52977450964921968"/>
          <c:h val="0.115980193197499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2">
                  <a:lumMod val="75000"/>
                </a:schemeClr>
              </a:solidFill>
              <a:ln w="9525">
                <a:solidFill>
                  <a:schemeClr val="accent1"/>
                </a:solidFill>
              </a:ln>
              <a:effectLst/>
            </c:spPr>
          </c:marker>
          <c:xVal>
            <c:numRef>
              <c:f>Measures!$F$101:$F$135</c:f>
              <c:numCache>
                <c:formatCode>0.0,"K"</c:formatCode>
                <c:ptCount val="35"/>
                <c:pt idx="0">
                  <c:v>57958</c:v>
                </c:pt>
                <c:pt idx="1">
                  <c:v>39089</c:v>
                </c:pt>
                <c:pt idx="2">
                  <c:v>91663</c:v>
                </c:pt>
                <c:pt idx="3">
                  <c:v>3829</c:v>
                </c:pt>
                <c:pt idx="4">
                  <c:v>4471</c:v>
                </c:pt>
                <c:pt idx="5">
                  <c:v>104368</c:v>
                </c:pt>
                <c:pt idx="6">
                  <c:v>31588</c:v>
                </c:pt>
                <c:pt idx="7">
                  <c:v>84034</c:v>
                </c:pt>
                <c:pt idx="8">
                  <c:v>38236</c:v>
                </c:pt>
                <c:pt idx="9">
                  <c:v>29012</c:v>
                </c:pt>
                <c:pt idx="10">
                  <c:v>12168</c:v>
                </c:pt>
                <c:pt idx="11">
                  <c:v>7620</c:v>
                </c:pt>
                <c:pt idx="12">
                  <c:v>17958</c:v>
                </c:pt>
                <c:pt idx="13">
                  <c:v>37518</c:v>
                </c:pt>
                <c:pt idx="14">
                  <c:v>22659</c:v>
                </c:pt>
                <c:pt idx="15">
                  <c:v>13054</c:v>
                </c:pt>
                <c:pt idx="16">
                  <c:v>24433</c:v>
                </c:pt>
                <c:pt idx="17">
                  <c:v>59737</c:v>
                </c:pt>
                <c:pt idx="18">
                  <c:v>60598</c:v>
                </c:pt>
                <c:pt idx="19">
                  <c:v>2647</c:v>
                </c:pt>
                <c:pt idx="20">
                  <c:v>33604</c:v>
                </c:pt>
                <c:pt idx="21">
                  <c:v>3385</c:v>
                </c:pt>
                <c:pt idx="22">
                  <c:v>8605</c:v>
                </c:pt>
                <c:pt idx="23">
                  <c:v>26543</c:v>
                </c:pt>
                <c:pt idx="24">
                  <c:v>103128</c:v>
                </c:pt>
                <c:pt idx="25">
                  <c:v>6298</c:v>
                </c:pt>
                <c:pt idx="26">
                  <c:v>23128</c:v>
                </c:pt>
                <c:pt idx="27">
                  <c:v>4158</c:v>
                </c:pt>
                <c:pt idx="28">
                  <c:v>5488</c:v>
                </c:pt>
                <c:pt idx="29">
                  <c:v>45672</c:v>
                </c:pt>
                <c:pt idx="30">
                  <c:v>60248</c:v>
                </c:pt>
                <c:pt idx="31">
                  <c:v>6793</c:v>
                </c:pt>
                <c:pt idx="32">
                  <c:v>6416</c:v>
                </c:pt>
                <c:pt idx="33">
                  <c:v>11749</c:v>
                </c:pt>
                <c:pt idx="34">
                  <c:v>2710</c:v>
                </c:pt>
              </c:numCache>
            </c:numRef>
          </c:xVal>
          <c:yVal>
            <c:numRef>
              <c:f>Measures!$G$101:$G$135</c:f>
              <c:numCache>
                <c:formatCode>"$"0.0,,"M"</c:formatCode>
                <c:ptCount val="35"/>
                <c:pt idx="0">
                  <c:v>926748.41999999795</c:v>
                </c:pt>
                <c:pt idx="1">
                  <c:v>507766.11000000028</c:v>
                </c:pt>
                <c:pt idx="2">
                  <c:v>365735.37</c:v>
                </c:pt>
                <c:pt idx="3">
                  <c:v>49738.71000000021</c:v>
                </c:pt>
                <c:pt idx="4">
                  <c:v>44665.290000000074</c:v>
                </c:pt>
                <c:pt idx="5">
                  <c:v>1564476.3199999956</c:v>
                </c:pt>
                <c:pt idx="6">
                  <c:v>505092.12000000005</c:v>
                </c:pt>
                <c:pt idx="7">
                  <c:v>587397.66000000178</c:v>
                </c:pt>
                <c:pt idx="8">
                  <c:v>420213.63999999984</c:v>
                </c:pt>
                <c:pt idx="9">
                  <c:v>434889.88000000035</c:v>
                </c:pt>
                <c:pt idx="10">
                  <c:v>255406.31999999986</c:v>
                </c:pt>
                <c:pt idx="11">
                  <c:v>91363.799999999988</c:v>
                </c:pt>
                <c:pt idx="12">
                  <c:v>376938.42000000103</c:v>
                </c:pt>
                <c:pt idx="13">
                  <c:v>412322.82</c:v>
                </c:pt>
                <c:pt idx="14">
                  <c:v>135727.4099999998</c:v>
                </c:pt>
                <c:pt idx="15">
                  <c:v>130409.46000000017</c:v>
                </c:pt>
                <c:pt idx="16">
                  <c:v>488415.67000000126</c:v>
                </c:pt>
                <c:pt idx="17">
                  <c:v>2388882.6300000013</c:v>
                </c:pt>
                <c:pt idx="18">
                  <c:v>968962.02000000095</c:v>
                </c:pt>
                <c:pt idx="19">
                  <c:v>66148.53</c:v>
                </c:pt>
                <c:pt idx="20">
                  <c:v>335703.95999999926</c:v>
                </c:pt>
                <c:pt idx="21">
                  <c:v>67666.150000000067</c:v>
                </c:pt>
                <c:pt idx="22">
                  <c:v>85963.950000000041</c:v>
                </c:pt>
                <c:pt idx="23">
                  <c:v>530594.56999999925</c:v>
                </c:pt>
                <c:pt idx="24">
                  <c:v>308352.71999999916</c:v>
                </c:pt>
                <c:pt idx="25">
                  <c:v>157387.01999999999</c:v>
                </c:pt>
                <c:pt idx="26">
                  <c:v>115408.7200000002</c:v>
                </c:pt>
                <c:pt idx="27">
                  <c:v>45696.42</c:v>
                </c:pt>
                <c:pt idx="28">
                  <c:v>109705.11999999984</c:v>
                </c:pt>
                <c:pt idx="29">
                  <c:v>912983.27999999654</c:v>
                </c:pt>
                <c:pt idx="30">
                  <c:v>541629.52000000223</c:v>
                </c:pt>
                <c:pt idx="31">
                  <c:v>101827.07000000007</c:v>
                </c:pt>
                <c:pt idx="32">
                  <c:v>83343.840000000127</c:v>
                </c:pt>
                <c:pt idx="33">
                  <c:v>305356.51000000047</c:v>
                </c:pt>
                <c:pt idx="34">
                  <c:v>21652.900000000031</c:v>
                </c:pt>
              </c:numCache>
            </c:numRef>
          </c:yVal>
          <c:smooth val="0"/>
          <c:extLst>
            <c:ext xmlns:c16="http://schemas.microsoft.com/office/drawing/2014/chart" uri="{C3380CC4-5D6E-409C-BE32-E72D297353CC}">
              <c16:uniqueId val="{00000000-E8A9-4ABB-AE3D-76901ADAE260}"/>
            </c:ext>
          </c:extLst>
        </c:ser>
        <c:dLbls>
          <c:showLegendKey val="0"/>
          <c:showVal val="0"/>
          <c:showCatName val="0"/>
          <c:showSerName val="0"/>
          <c:showPercent val="0"/>
          <c:showBubbleSize val="0"/>
        </c:dLbls>
        <c:axId val="881321528"/>
        <c:axId val="881318648"/>
      </c:scatterChart>
      <c:valAx>
        <c:axId val="8813215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Units</a:t>
                </a:r>
                <a:r>
                  <a:rPr lang="en-US" baseline="0"/>
                  <a:t> Sold</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quot;K&quot;"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1318648"/>
        <c:crosses val="autoZero"/>
        <c:crossBetween val="midCat"/>
      </c:valAx>
      <c:valAx>
        <c:axId val="88131864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quot;M&quot;"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132152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[Toy Sales.xlsx]Measures!PivotTable22</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Measures!$B$139</c:f>
              <c:strCache>
                <c:ptCount val="1"/>
                <c:pt idx="0">
                  <c:v>Total</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Measures!$A$140:$A$143</c:f>
              <c:strCache>
                <c:ptCount val="3"/>
                <c:pt idx="0">
                  <c:v>$10-$25</c:v>
                </c:pt>
                <c:pt idx="1">
                  <c:v>$25-$50</c:v>
                </c:pt>
                <c:pt idx="2">
                  <c:v>Under $10</c:v>
                </c:pt>
              </c:strCache>
            </c:strRef>
          </c:cat>
          <c:val>
            <c:numRef>
              <c:f>Measures!$B$140:$B$143</c:f>
              <c:numCache>
                <c:formatCode>General</c:formatCode>
                <c:ptCount val="3"/>
                <c:pt idx="0">
                  <c:v>22</c:v>
                </c:pt>
                <c:pt idx="1">
                  <c:v>2</c:v>
                </c:pt>
                <c:pt idx="2">
                  <c:v>11</c:v>
                </c:pt>
              </c:numCache>
            </c:numRef>
          </c:val>
          <c:extLst>
            <c:ext xmlns:c16="http://schemas.microsoft.com/office/drawing/2014/chart" uri="{C3380CC4-5D6E-409C-BE32-E72D297353CC}">
              <c16:uniqueId val="{00000000-77AF-4EE5-A06F-32AE68EE289B}"/>
            </c:ext>
          </c:extLst>
        </c:ser>
        <c:dLbls>
          <c:showLegendKey val="0"/>
          <c:showVal val="0"/>
          <c:showCatName val="0"/>
          <c:showSerName val="0"/>
          <c:showPercent val="0"/>
          <c:showBubbleSize val="0"/>
        </c:dLbls>
        <c:gapWidth val="75"/>
        <c:overlap val="-27"/>
        <c:axId val="884067712"/>
        <c:axId val="884068792"/>
      </c:barChart>
      <c:catAx>
        <c:axId val="884067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4068792"/>
        <c:crosses val="autoZero"/>
        <c:auto val="1"/>
        <c:lblAlgn val="ctr"/>
        <c:lblOffset val="100"/>
        <c:noMultiLvlLbl val="0"/>
      </c:catAx>
      <c:valAx>
        <c:axId val="884068792"/>
        <c:scaling>
          <c:orientation val="minMax"/>
        </c:scaling>
        <c:delete val="1"/>
        <c:axPos val="l"/>
        <c:numFmt formatCode="General" sourceLinked="1"/>
        <c:majorTickMark val="none"/>
        <c:minorTickMark val="none"/>
        <c:tickLblPos val="nextTo"/>
        <c:crossAx val="884067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[Toy Sales.xlsx]Measures!PivotTable8</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Measures!$C$157</c:f>
              <c:strCache>
                <c:ptCount val="1"/>
                <c:pt idx="0">
                  <c:v>Total</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Measures!$B$158:$B$163</c:f>
              <c:strCache>
                <c:ptCount val="5"/>
                <c:pt idx="0">
                  <c:v>Electronics</c:v>
                </c:pt>
                <c:pt idx="1">
                  <c:v>Games</c:v>
                </c:pt>
                <c:pt idx="2">
                  <c:v>Sports &amp; Outdoors</c:v>
                </c:pt>
                <c:pt idx="3">
                  <c:v>Art &amp; Crafts</c:v>
                </c:pt>
                <c:pt idx="4">
                  <c:v>Toys</c:v>
                </c:pt>
              </c:strCache>
            </c:strRef>
          </c:cat>
          <c:val>
            <c:numRef>
              <c:f>Measures!$C$158:$C$163</c:f>
              <c:numCache>
                <c:formatCode>0.0,"K"</c:formatCode>
                <c:ptCount val="5"/>
                <c:pt idx="0">
                  <c:v>30705.819999999982</c:v>
                </c:pt>
                <c:pt idx="1">
                  <c:v>51489.450000000012</c:v>
                </c:pt>
                <c:pt idx="2">
                  <c:v>53077.19000000001</c:v>
                </c:pt>
                <c:pt idx="3">
                  <c:v>65075.650000000023</c:v>
                </c:pt>
                <c:pt idx="4">
                  <c:v>99861.470000000074</c:v>
                </c:pt>
              </c:numCache>
            </c:numRef>
          </c:val>
          <c:extLst>
            <c:ext xmlns:c16="http://schemas.microsoft.com/office/drawing/2014/chart" uri="{C3380CC4-5D6E-409C-BE32-E72D297353CC}">
              <c16:uniqueId val="{00000000-FFCE-48E6-94F3-425158DECAAA}"/>
            </c:ext>
          </c:extLst>
        </c:ser>
        <c:dLbls>
          <c:dLblPos val="outEnd"/>
          <c:showLegendKey val="0"/>
          <c:showVal val="1"/>
          <c:showCatName val="0"/>
          <c:showSerName val="0"/>
          <c:showPercent val="0"/>
          <c:showBubbleSize val="0"/>
        </c:dLbls>
        <c:gapWidth val="75"/>
        <c:axId val="691992240"/>
        <c:axId val="692000160"/>
      </c:barChart>
      <c:catAx>
        <c:axId val="6919922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000160"/>
        <c:crosses val="autoZero"/>
        <c:auto val="1"/>
        <c:lblAlgn val="ctr"/>
        <c:lblOffset val="100"/>
        <c:noMultiLvlLbl val="0"/>
      </c:catAx>
      <c:valAx>
        <c:axId val="692000160"/>
        <c:scaling>
          <c:orientation val="minMax"/>
        </c:scaling>
        <c:delete val="1"/>
        <c:axPos val="b"/>
        <c:numFmt formatCode="0.0,&quot;K&quot;" sourceLinked="1"/>
        <c:majorTickMark val="none"/>
        <c:minorTickMark val="none"/>
        <c:tickLblPos val="nextTo"/>
        <c:crossAx val="691992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[Toy Sales.xlsx]Measures!PivotTable5</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2A16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2A16A"/>
          </a:solidFill>
          <a:ln>
            <a:noFill/>
          </a:ln>
          <a:effectLst/>
        </c:spPr>
      </c:pivotFmt>
    </c:pivotFmts>
    <c:plotArea>
      <c:layout>
        <c:manualLayout>
          <c:layoutTarget val="inner"/>
          <c:xMode val="edge"/>
          <c:yMode val="edge"/>
          <c:x val="0.39209006206199787"/>
          <c:y val="5.128202169996729E-2"/>
          <c:w val="0.57803892639692955"/>
          <c:h val="0.8681319442000841"/>
        </c:manualLayout>
      </c:layout>
      <c:barChart>
        <c:barDir val="bar"/>
        <c:grouping val="clustered"/>
        <c:varyColors val="0"/>
        <c:ser>
          <c:idx val="0"/>
          <c:order val="0"/>
          <c:tx>
            <c:strRef>
              <c:f>Measures!$Q$5</c:f>
              <c:strCache>
                <c:ptCount val="1"/>
                <c:pt idx="0">
                  <c:v>Total</c:v>
                </c:pt>
              </c:strCache>
            </c:strRef>
          </c:tx>
          <c:spPr>
            <a:solidFill>
              <a:srgbClr val="F2A16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Measures!$P$6:$P$11</c:f>
              <c:strCache>
                <c:ptCount val="5"/>
                <c:pt idx="0">
                  <c:v>Maven Toys Ciudad de Mexico 1</c:v>
                </c:pt>
                <c:pt idx="1">
                  <c:v>Maven Toys Guadalajara 3</c:v>
                </c:pt>
                <c:pt idx="2">
                  <c:v>Maven Toys Monterrey 2</c:v>
                </c:pt>
                <c:pt idx="3">
                  <c:v>Maven Toys Toluca 1</c:v>
                </c:pt>
                <c:pt idx="4">
                  <c:v>Maven Toys Ciudad de Mexico 2</c:v>
                </c:pt>
              </c:strCache>
            </c:strRef>
          </c:cat>
          <c:val>
            <c:numRef>
              <c:f>Measures!$Q$6:$Q$11</c:f>
              <c:numCache>
                <c:formatCode>"$"0.0,"K"</c:formatCode>
                <c:ptCount val="5"/>
                <c:pt idx="0">
                  <c:v>5883.2099999999982</c:v>
                </c:pt>
                <c:pt idx="1">
                  <c:v>5911.96</c:v>
                </c:pt>
                <c:pt idx="2">
                  <c:v>5960.42</c:v>
                </c:pt>
                <c:pt idx="3">
                  <c:v>6917.9400000000014</c:v>
                </c:pt>
                <c:pt idx="4">
                  <c:v>8917.8499999999967</c:v>
                </c:pt>
              </c:numCache>
            </c:numRef>
          </c:val>
          <c:extLst>
            <c:ext xmlns:c16="http://schemas.microsoft.com/office/drawing/2014/chart" uri="{C3380CC4-5D6E-409C-BE32-E72D297353CC}">
              <c16:uniqueId val="{00000000-4910-475F-A901-830131FB0960}"/>
            </c:ext>
          </c:extLst>
        </c:ser>
        <c:dLbls>
          <c:dLblPos val="outEnd"/>
          <c:showLegendKey val="0"/>
          <c:showVal val="1"/>
          <c:showCatName val="0"/>
          <c:showSerName val="0"/>
          <c:showPercent val="0"/>
          <c:showBubbleSize val="0"/>
        </c:dLbls>
        <c:gapWidth val="82"/>
        <c:axId val="1299958120"/>
        <c:axId val="1299957040"/>
      </c:barChart>
      <c:catAx>
        <c:axId val="12999581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1299957040"/>
        <c:crosses val="autoZero"/>
        <c:auto val="1"/>
        <c:lblAlgn val="ctr"/>
        <c:lblOffset val="100"/>
        <c:noMultiLvlLbl val="0"/>
      </c:catAx>
      <c:valAx>
        <c:axId val="1299957040"/>
        <c:scaling>
          <c:orientation val="minMax"/>
        </c:scaling>
        <c:delete val="1"/>
        <c:axPos val="b"/>
        <c:numFmt formatCode="&quot;$&quot;0.0,&quot;K&quot;" sourceLinked="1"/>
        <c:majorTickMark val="none"/>
        <c:minorTickMark val="none"/>
        <c:tickLblPos val="nextTo"/>
        <c:crossAx val="1299958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[Toy Sales.xlsx]Measures!PivotTable19</c:name>
    <c:fmtId val="1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8.9136490250696379E-2"/>
              <c:y val="1.70940170940170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1142061281337047"/>
              <c:y val="-5.1282051282051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9.2850510677808792E-2"/>
              <c:y val="-0.162393162393162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Measures!$U$7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31E-47A9-BE4F-3D8B8E817BE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31E-47A9-BE4F-3D8B8E817BE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31E-47A9-BE4F-3D8B8E817BE6}"/>
              </c:ext>
            </c:extLst>
          </c:dPt>
          <c:dLbls>
            <c:dLbl>
              <c:idx val="0"/>
              <c:layout>
                <c:manualLayout>
                  <c:x val="8.9136490250696379E-2"/>
                  <c:y val="1.709401709401701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31E-47A9-BE4F-3D8B8E817BE6}"/>
                </c:ext>
              </c:extLst>
            </c:dLbl>
            <c:dLbl>
              <c:idx val="1"/>
              <c:layout>
                <c:manualLayout>
                  <c:x val="-0.11142061281337047"/>
                  <c:y val="-5.12820512820512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31E-47A9-BE4F-3D8B8E817BE6}"/>
                </c:ext>
              </c:extLst>
            </c:dLbl>
            <c:dLbl>
              <c:idx val="2"/>
              <c:layout>
                <c:manualLayout>
                  <c:x val="-9.2850510677808792E-2"/>
                  <c:y val="-0.162393162393162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31E-47A9-BE4F-3D8B8E817BE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Measures!$T$8:$T$11</c:f>
              <c:strCache>
                <c:ptCount val="3"/>
                <c:pt idx="0">
                  <c:v>In Stock</c:v>
                </c:pt>
                <c:pt idx="1">
                  <c:v>Low Stock</c:v>
                </c:pt>
                <c:pt idx="2">
                  <c:v>Out of Stock</c:v>
                </c:pt>
              </c:strCache>
            </c:strRef>
          </c:cat>
          <c:val>
            <c:numRef>
              <c:f>Measures!$U$8:$U$11</c:f>
              <c:numCache>
                <c:formatCode>General</c:formatCode>
                <c:ptCount val="3"/>
                <c:pt idx="0">
                  <c:v>990</c:v>
                </c:pt>
                <c:pt idx="1">
                  <c:v>526</c:v>
                </c:pt>
                <c:pt idx="2">
                  <c:v>77</c:v>
                </c:pt>
              </c:numCache>
            </c:numRef>
          </c:val>
          <c:extLst>
            <c:ext xmlns:c16="http://schemas.microsoft.com/office/drawing/2014/chart" uri="{C3380CC4-5D6E-409C-BE32-E72D297353CC}">
              <c16:uniqueId val="{00000006-831E-47A9-BE4F-3D8B8E817BE6}"/>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[Toy Sales.xlsx]Measures!PivotTable20</c:name>
    <c:fmtId val="2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Measures!$Y$11:$Y$12</c:f>
              <c:strCache>
                <c:ptCount val="1"/>
                <c:pt idx="0">
                  <c:v>Restock Now</c:v>
                </c:pt>
              </c:strCache>
            </c:strRef>
          </c:tx>
          <c:spPr>
            <a:solidFill>
              <a:schemeClr val="accent1"/>
            </a:solidFill>
            <a:ln>
              <a:noFill/>
            </a:ln>
            <a:effectLst/>
          </c:spPr>
          <c:invertIfNegative val="0"/>
          <c:cat>
            <c:strRef>
              <c:f>Measures!$X$13:$X$18</c:f>
              <c:strCache>
                <c:ptCount val="5"/>
                <c:pt idx="0">
                  <c:v>Splash Balls</c:v>
                </c:pt>
                <c:pt idx="1">
                  <c:v>Dino Egg</c:v>
                </c:pt>
                <c:pt idx="2">
                  <c:v>Colorbuds</c:v>
                </c:pt>
                <c:pt idx="3">
                  <c:v>Barrel O' Slime</c:v>
                </c:pt>
                <c:pt idx="4">
                  <c:v>Action Figure</c:v>
                </c:pt>
              </c:strCache>
            </c:strRef>
          </c:cat>
          <c:val>
            <c:numRef>
              <c:f>Measures!$Y$13:$Y$18</c:f>
              <c:numCache>
                <c:formatCode>General</c:formatCode>
                <c:ptCount val="5"/>
                <c:pt idx="0">
                  <c:v>16997</c:v>
                </c:pt>
                <c:pt idx="1">
                  <c:v>19913</c:v>
                </c:pt>
                <c:pt idx="2">
                  <c:v>21996</c:v>
                </c:pt>
                <c:pt idx="3">
                  <c:v>23138</c:v>
                </c:pt>
                <c:pt idx="4">
                  <c:v>23268</c:v>
                </c:pt>
              </c:numCache>
            </c:numRef>
          </c:val>
          <c:extLst>
            <c:ext xmlns:c16="http://schemas.microsoft.com/office/drawing/2014/chart" uri="{C3380CC4-5D6E-409C-BE32-E72D297353CC}">
              <c16:uniqueId val="{00000000-F594-4590-B15C-7EC884F5EB26}"/>
            </c:ext>
          </c:extLst>
        </c:ser>
        <c:dLbls>
          <c:showLegendKey val="0"/>
          <c:showVal val="0"/>
          <c:showCatName val="0"/>
          <c:showSerName val="0"/>
          <c:showPercent val="0"/>
          <c:showBubbleSize val="0"/>
        </c:dLbls>
        <c:gapWidth val="182"/>
        <c:axId val="1298474112"/>
        <c:axId val="1298463672"/>
      </c:barChart>
      <c:catAx>
        <c:axId val="12984741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8463672"/>
        <c:crosses val="autoZero"/>
        <c:auto val="1"/>
        <c:lblAlgn val="ctr"/>
        <c:lblOffset val="100"/>
        <c:noMultiLvlLbl val="0"/>
      </c:catAx>
      <c:valAx>
        <c:axId val="1298463672"/>
        <c:scaling>
          <c:orientation val="minMax"/>
        </c:scaling>
        <c:delete val="1"/>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Unit Sold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298474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[Toy Sales.xlsx]Measures!PivotTable2</c:name>
    <c:fmtId val="0"/>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Measures!$B$11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Measures!$A$12:$A$23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Measures!$B$12:$B$23</c:f>
              <c:numCache>
                <c:formatCode>"$"0.0,,"M"</c:formatCode>
                <c:ptCount val="12"/>
                <c:pt idx="0">
                  <c:v>1289751.1299999913</c:v>
                </c:pt>
                <c:pt idx="1">
                  <c:v>1263983.8399999938</c:v>
                </c:pt>
                <c:pt idx="2">
                  <c:v>1473000.8299999938</c:v>
                </c:pt>
                <c:pt idx="3">
                  <c:v>1508764.0499999877</c:v>
                </c:pt>
                <c:pt idx="4">
                  <c:v>1497689.3899999948</c:v>
                </c:pt>
                <c:pt idx="5">
                  <c:v>1470279.4699999925</c:v>
                </c:pt>
                <c:pt idx="6">
                  <c:v>1384383.089999994</c:v>
                </c:pt>
                <c:pt idx="7">
                  <c:v>1150299.7999999966</c:v>
                </c:pt>
                <c:pt idx="8">
                  <c:v>1244038.5199999965</c:v>
                </c:pt>
                <c:pt idx="9">
                  <c:v>623874.38999999943</c:v>
                </c:pt>
                <c:pt idx="10">
                  <c:v>661304.1500000013</c:v>
                </c:pt>
                <c:pt idx="11">
                  <c:v>877203.69000000088</c:v>
                </c:pt>
              </c:numCache>
            </c:numRef>
          </c:val>
          <c:smooth val="0"/>
          <c:extLst>
            <c:ext xmlns:c16="http://schemas.microsoft.com/office/drawing/2014/chart" uri="{C3380CC4-5D6E-409C-BE32-E72D297353CC}">
              <c16:uniqueId val="{00000000-64BD-48F8-9BB5-86AA3AF49606}"/>
            </c:ext>
          </c:extLst>
        </c:ser>
        <c:dLbls>
          <c:showLegendKey val="0"/>
          <c:showVal val="0"/>
          <c:showCatName val="0"/>
          <c:showSerName val="0"/>
          <c:showPercent val="0"/>
          <c:showBubbleSize val="0"/>
        </c:dLbls>
        <c:marker val="1"/>
        <c:smooth val="0"/>
        <c:axId val="749732664"/>
        <c:axId val="749734104"/>
      </c:lineChart>
      <c:catAx>
        <c:axId val="749732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9734104"/>
        <c:crosses val="autoZero"/>
        <c:auto val="1"/>
        <c:lblAlgn val="ctr"/>
        <c:lblOffset val="100"/>
        <c:noMultiLvlLbl val="0"/>
      </c:catAx>
      <c:valAx>
        <c:axId val="749734104"/>
        <c:scaling>
          <c:orientation val="minMax"/>
        </c:scaling>
        <c:delete val="0"/>
        <c:axPos val="l"/>
        <c:numFmt formatCode="&quot;$&quot;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9732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[Toy Sales.xlsx]Measures!PivotTable3</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2439500108358"/>
          <c:y val="6.0277275467148887E-2"/>
          <c:w val="0.81080209010570925"/>
          <c:h val="0.62972334154433229"/>
        </c:manualLayout>
      </c:layout>
      <c:barChart>
        <c:barDir val="col"/>
        <c:grouping val="clustered"/>
        <c:varyColors val="0"/>
        <c:ser>
          <c:idx val="0"/>
          <c:order val="0"/>
          <c:tx>
            <c:strRef>
              <c:f>Measures!$B$30</c:f>
              <c:strCache>
                <c:ptCount val="1"/>
                <c:pt idx="0">
                  <c:v>Total</c:v>
                </c:pt>
              </c:strCache>
            </c:strRef>
          </c:tx>
          <c:spPr>
            <a:solidFill>
              <a:schemeClr val="accent1"/>
            </a:solidFill>
            <a:ln>
              <a:noFill/>
            </a:ln>
            <a:effectLst/>
          </c:spPr>
          <c:invertIfNegative val="0"/>
          <c:cat>
            <c:strRef>
              <c:f>Measures!$A$31:$A$37</c:f>
              <c:strCache>
                <c:ptCount val="7"/>
                <c:pt idx="0">
                  <c:v>Friday</c:v>
                </c:pt>
                <c:pt idx="1">
                  <c:v>Monday</c:v>
                </c:pt>
                <c:pt idx="2">
                  <c:v>Saturday</c:v>
                </c:pt>
                <c:pt idx="3">
                  <c:v>Sunday</c:v>
                </c:pt>
                <c:pt idx="4">
                  <c:v>Thursday</c:v>
                </c:pt>
                <c:pt idx="5">
                  <c:v>Tuesday</c:v>
                </c:pt>
                <c:pt idx="6">
                  <c:v>Wednesday</c:v>
                </c:pt>
              </c:strCache>
            </c:strRef>
          </c:cat>
          <c:val>
            <c:numRef>
              <c:f>Measures!$B$31:$B$37</c:f>
              <c:numCache>
                <c:formatCode>"$"0.0,,"M"</c:formatCode>
                <c:ptCount val="7"/>
                <c:pt idx="0">
                  <c:v>2750302.2600000114</c:v>
                </c:pt>
                <c:pt idx="1">
                  <c:v>1531130.0099999967</c:v>
                </c:pt>
                <c:pt idx="2">
                  <c:v>2860193.5100000161</c:v>
                </c:pt>
                <c:pt idx="3">
                  <c:v>1749743.9999999912</c:v>
                </c:pt>
                <c:pt idx="4">
                  <c:v>2183641.7900000028</c:v>
                </c:pt>
                <c:pt idx="5">
                  <c:v>1637492.1899999969</c:v>
                </c:pt>
                <c:pt idx="6">
                  <c:v>1732068.5899999929</c:v>
                </c:pt>
              </c:numCache>
            </c:numRef>
          </c:val>
          <c:extLst>
            <c:ext xmlns:c16="http://schemas.microsoft.com/office/drawing/2014/chart" uri="{C3380CC4-5D6E-409C-BE32-E72D297353CC}">
              <c16:uniqueId val="{00000000-EE16-4F3F-8D28-07F3A8AEA851}"/>
            </c:ext>
          </c:extLst>
        </c:ser>
        <c:dLbls>
          <c:showLegendKey val="0"/>
          <c:showVal val="0"/>
          <c:showCatName val="0"/>
          <c:showSerName val="0"/>
          <c:showPercent val="0"/>
          <c:showBubbleSize val="0"/>
        </c:dLbls>
        <c:gapWidth val="219"/>
        <c:overlap val="-27"/>
        <c:axId val="885617472"/>
        <c:axId val="885612432"/>
      </c:barChart>
      <c:catAx>
        <c:axId val="885617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5612432"/>
        <c:crosses val="autoZero"/>
        <c:auto val="1"/>
        <c:lblAlgn val="ctr"/>
        <c:lblOffset val="100"/>
        <c:noMultiLvlLbl val="0"/>
      </c:catAx>
      <c:valAx>
        <c:axId val="88561243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5617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[Toy Sales.xlsx]Measures!PivotTable4</c:name>
    <c:fmtId val="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Measures!$B$43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19B-47E4-9251-9593C1A8273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19B-47E4-9251-9593C1A8273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19B-47E4-9251-9593C1A8273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19B-47E4-9251-9593C1A8273B}"/>
              </c:ext>
            </c:extLst>
          </c:dPt>
          <c:cat>
            <c:strRef>
              <c:f>Measures!$A$44:$A$47</c:f>
              <c:strCache>
                <c:ptCount val="4"/>
                <c:pt idx="0">
                  <c:v>Airport</c:v>
                </c:pt>
                <c:pt idx="1">
                  <c:v>Commercial</c:v>
                </c:pt>
                <c:pt idx="2">
                  <c:v>Downtown</c:v>
                </c:pt>
                <c:pt idx="3">
                  <c:v>Residential</c:v>
                </c:pt>
              </c:strCache>
            </c:strRef>
          </c:cat>
          <c:val>
            <c:numRef>
              <c:f>Measures!$B$44:$B$47</c:f>
              <c:numCache>
                <c:formatCode>"$"0.00,,"M"</c:formatCode>
                <c:ptCount val="4"/>
                <c:pt idx="0">
                  <c:v>1289722.5799999875</c:v>
                </c:pt>
                <c:pt idx="1">
                  <c:v>3279139.5200000294</c:v>
                </c:pt>
                <c:pt idx="2">
                  <c:v>8219596.2700000405</c:v>
                </c:pt>
                <c:pt idx="3">
                  <c:v>1656113.9799999925</c:v>
                </c:pt>
              </c:numCache>
            </c:numRef>
          </c:val>
          <c:extLst>
            <c:ext xmlns:c16="http://schemas.microsoft.com/office/drawing/2014/chart" uri="{C3380CC4-5D6E-409C-BE32-E72D297353CC}">
              <c16:uniqueId val="{00000000-5BF2-43D6-88F9-BD40C663FDB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635-4FDB-986F-DA808F08361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635-4FDB-986F-DA808F08361B}"/>
              </c:ext>
            </c:extLst>
          </c:dPt>
          <c:cat>
            <c:strRef>
              <c:f>Measures!$D$71:$D$72</c:f>
              <c:strCache>
                <c:ptCount val="2"/>
                <c:pt idx="0">
                  <c:v>New</c:v>
                </c:pt>
                <c:pt idx="1">
                  <c:v>Old</c:v>
                </c:pt>
              </c:strCache>
            </c:strRef>
          </c:cat>
          <c:val>
            <c:numRef>
              <c:f>Measures!$E$71:$E$72</c:f>
              <c:numCache>
                <c:formatCode>"$"0.00,,"M"</c:formatCode>
                <c:ptCount val="2"/>
                <c:pt idx="0">
                  <c:v>5954223.4700000649</c:v>
                </c:pt>
                <c:pt idx="1">
                  <c:v>8490348.8800000679</c:v>
                </c:pt>
              </c:numCache>
            </c:numRef>
          </c:val>
          <c:extLst>
            <c:ext xmlns:c16="http://schemas.microsoft.com/office/drawing/2014/chart" uri="{C3380CC4-5D6E-409C-BE32-E72D297353CC}">
              <c16:uniqueId val="{00000000-8D57-482A-8410-BACFBAD9740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[Toy Sales.xlsx]Measures!PivotTable11</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Measures!$B$77</c:f>
              <c:strCache>
                <c:ptCount val="1"/>
                <c:pt idx="0">
                  <c:v>Total</c:v>
                </c:pt>
              </c:strCache>
            </c:strRef>
          </c:tx>
          <c:spPr>
            <a:solidFill>
              <a:schemeClr val="accent1"/>
            </a:solidFill>
            <a:ln>
              <a:noFill/>
            </a:ln>
            <a:effectLst/>
          </c:spPr>
          <c:invertIfNegative val="0"/>
          <c:cat>
            <c:strRef>
              <c:f>Measures!$A$78:$A$83</c:f>
              <c:strCache>
                <c:ptCount val="5"/>
                <c:pt idx="0">
                  <c:v>Sports &amp; Outdoors</c:v>
                </c:pt>
                <c:pt idx="1">
                  <c:v>Games</c:v>
                </c:pt>
                <c:pt idx="2">
                  <c:v>Electronics</c:v>
                </c:pt>
                <c:pt idx="3">
                  <c:v>Art &amp; Crafts</c:v>
                </c:pt>
                <c:pt idx="4">
                  <c:v>Toys</c:v>
                </c:pt>
              </c:strCache>
            </c:strRef>
          </c:cat>
          <c:val>
            <c:numRef>
              <c:f>Measures!$B$78:$B$83</c:f>
              <c:numCache>
                <c:formatCode>"$"0.0,,"M"</c:formatCode>
                <c:ptCount val="5"/>
                <c:pt idx="0">
                  <c:v>2172359.5700000157</c:v>
                </c:pt>
                <c:pt idx="1">
                  <c:v>2226836.2700000023</c:v>
                </c:pt>
                <c:pt idx="2">
                  <c:v>2246771.2500000065</c:v>
                </c:pt>
                <c:pt idx="3">
                  <c:v>2705364.2600000002</c:v>
                </c:pt>
                <c:pt idx="4">
                  <c:v>5093241.0000000615</c:v>
                </c:pt>
              </c:numCache>
            </c:numRef>
          </c:val>
          <c:extLst>
            <c:ext xmlns:c16="http://schemas.microsoft.com/office/drawing/2014/chart" uri="{C3380CC4-5D6E-409C-BE32-E72D297353CC}">
              <c16:uniqueId val="{00000000-80FA-4B75-B503-F61877F2530F}"/>
            </c:ext>
          </c:extLst>
        </c:ser>
        <c:dLbls>
          <c:showLegendKey val="0"/>
          <c:showVal val="0"/>
          <c:showCatName val="0"/>
          <c:showSerName val="0"/>
          <c:showPercent val="0"/>
          <c:showBubbleSize val="0"/>
        </c:dLbls>
        <c:gapWidth val="182"/>
        <c:axId val="704959776"/>
        <c:axId val="574136688"/>
      </c:barChart>
      <c:catAx>
        <c:axId val="7049597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4136688"/>
        <c:crosses val="autoZero"/>
        <c:auto val="1"/>
        <c:lblAlgn val="ctr"/>
        <c:lblOffset val="100"/>
        <c:noMultiLvlLbl val="0"/>
      </c:catAx>
      <c:valAx>
        <c:axId val="574136688"/>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4959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[Toy Sales.xlsx]Measures!PivotTable12</c:name>
    <c:fmtId val="1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Measures!$B$90</c:f>
              <c:strCache>
                <c:ptCount val="1"/>
                <c:pt idx="0">
                  <c:v>Average Price: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Measures!$A$91:$A$96</c:f>
              <c:strCache>
                <c:ptCount val="5"/>
                <c:pt idx="0">
                  <c:v>Art &amp; Crafts</c:v>
                </c:pt>
                <c:pt idx="1">
                  <c:v>Electronics</c:v>
                </c:pt>
                <c:pt idx="2">
                  <c:v>Games</c:v>
                </c:pt>
                <c:pt idx="3">
                  <c:v>Sports &amp; Outdoors</c:v>
                </c:pt>
                <c:pt idx="4">
                  <c:v>Toys</c:v>
                </c:pt>
              </c:strCache>
            </c:strRef>
          </c:cat>
          <c:val>
            <c:numRef>
              <c:f>Measures!$B$91:$B$96</c:f>
              <c:numCache>
                <c:formatCode>"$"0.0\ </c:formatCode>
                <c:ptCount val="5"/>
                <c:pt idx="0">
                  <c:v>13.115</c:v>
                </c:pt>
                <c:pt idx="1">
                  <c:v>20.656666666666666</c:v>
                </c:pt>
                <c:pt idx="2">
                  <c:v>12.365</c:v>
                </c:pt>
                <c:pt idx="3">
                  <c:v>15.275714285714287</c:v>
                </c:pt>
                <c:pt idx="4">
                  <c:v>15.99</c:v>
                </c:pt>
              </c:numCache>
            </c:numRef>
          </c:val>
          <c:extLst>
            <c:ext xmlns:c16="http://schemas.microsoft.com/office/drawing/2014/chart" uri="{C3380CC4-5D6E-409C-BE32-E72D297353CC}">
              <c16:uniqueId val="{00000000-A12D-48EA-A723-DF094D451C7A}"/>
            </c:ext>
          </c:extLst>
        </c:ser>
        <c:ser>
          <c:idx val="1"/>
          <c:order val="1"/>
          <c:tx>
            <c:strRef>
              <c:f>Measures!$C$90</c:f>
              <c:strCache>
                <c:ptCount val="1"/>
                <c:pt idx="0">
                  <c:v>Average Cost: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Measures!$A$91:$A$96</c:f>
              <c:strCache>
                <c:ptCount val="5"/>
                <c:pt idx="0">
                  <c:v>Art &amp; Crafts</c:v>
                </c:pt>
                <c:pt idx="1">
                  <c:v>Electronics</c:v>
                </c:pt>
                <c:pt idx="2">
                  <c:v>Games</c:v>
                </c:pt>
                <c:pt idx="3">
                  <c:v>Sports &amp; Outdoors</c:v>
                </c:pt>
                <c:pt idx="4">
                  <c:v>Toys</c:v>
                </c:pt>
              </c:strCache>
            </c:strRef>
          </c:cat>
          <c:val>
            <c:numRef>
              <c:f>Measures!$C$91:$C$96</c:f>
              <c:numCache>
                <c:formatCode>"$"0.0\ </c:formatCode>
                <c:ptCount val="5"/>
                <c:pt idx="0">
                  <c:v>8.99</c:v>
                </c:pt>
                <c:pt idx="1">
                  <c:v>14.323333333333332</c:v>
                </c:pt>
                <c:pt idx="2">
                  <c:v>8.3650000000000002</c:v>
                </c:pt>
                <c:pt idx="3">
                  <c:v>10.275714285714287</c:v>
                </c:pt>
                <c:pt idx="4">
                  <c:v>11.656666666666666</c:v>
                </c:pt>
              </c:numCache>
            </c:numRef>
          </c:val>
          <c:extLst>
            <c:ext xmlns:c16="http://schemas.microsoft.com/office/drawing/2014/chart" uri="{C3380CC4-5D6E-409C-BE32-E72D297353CC}">
              <c16:uniqueId val="{00000001-A12D-48EA-A723-DF094D451C7A}"/>
            </c:ext>
          </c:extLst>
        </c:ser>
        <c:dLbls>
          <c:dLblPos val="outEnd"/>
          <c:showLegendKey val="0"/>
          <c:showVal val="1"/>
          <c:showCatName val="0"/>
          <c:showSerName val="0"/>
          <c:showPercent val="0"/>
          <c:showBubbleSize val="0"/>
        </c:dLbls>
        <c:gapWidth val="219"/>
        <c:overlap val="-27"/>
        <c:axId val="779078424"/>
        <c:axId val="779077704"/>
      </c:barChart>
      <c:catAx>
        <c:axId val="779078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077704"/>
        <c:crosses val="autoZero"/>
        <c:auto val="1"/>
        <c:lblAlgn val="ctr"/>
        <c:lblOffset val="100"/>
        <c:noMultiLvlLbl val="0"/>
      </c:catAx>
      <c:valAx>
        <c:axId val="779077704"/>
        <c:scaling>
          <c:orientation val="minMax"/>
        </c:scaling>
        <c:delete val="1"/>
        <c:axPos val="l"/>
        <c:numFmt formatCode="&quot;$&quot;0.0\ " sourceLinked="1"/>
        <c:majorTickMark val="none"/>
        <c:minorTickMark val="none"/>
        <c:tickLblPos val="nextTo"/>
        <c:crossAx val="77907842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Measures!$F$101:$F$135</c:f>
              <c:numCache>
                <c:formatCode>0.0,"K"</c:formatCode>
                <c:ptCount val="35"/>
                <c:pt idx="0">
                  <c:v>57958</c:v>
                </c:pt>
                <c:pt idx="1">
                  <c:v>39089</c:v>
                </c:pt>
                <c:pt idx="2">
                  <c:v>91663</c:v>
                </c:pt>
                <c:pt idx="3">
                  <c:v>3829</c:v>
                </c:pt>
                <c:pt idx="4">
                  <c:v>4471</c:v>
                </c:pt>
                <c:pt idx="5">
                  <c:v>104368</c:v>
                </c:pt>
                <c:pt idx="6">
                  <c:v>31588</c:v>
                </c:pt>
                <c:pt idx="7">
                  <c:v>84034</c:v>
                </c:pt>
                <c:pt idx="8">
                  <c:v>38236</c:v>
                </c:pt>
                <c:pt idx="9">
                  <c:v>29012</c:v>
                </c:pt>
                <c:pt idx="10">
                  <c:v>12168</c:v>
                </c:pt>
                <c:pt idx="11">
                  <c:v>7620</c:v>
                </c:pt>
                <c:pt idx="12">
                  <c:v>17958</c:v>
                </c:pt>
                <c:pt idx="13">
                  <c:v>37518</c:v>
                </c:pt>
                <c:pt idx="14">
                  <c:v>22659</c:v>
                </c:pt>
                <c:pt idx="15">
                  <c:v>13054</c:v>
                </c:pt>
                <c:pt idx="16">
                  <c:v>24433</c:v>
                </c:pt>
                <c:pt idx="17">
                  <c:v>59737</c:v>
                </c:pt>
                <c:pt idx="18">
                  <c:v>60598</c:v>
                </c:pt>
                <c:pt idx="19">
                  <c:v>2647</c:v>
                </c:pt>
                <c:pt idx="20">
                  <c:v>33604</c:v>
                </c:pt>
                <c:pt idx="21">
                  <c:v>3385</c:v>
                </c:pt>
                <c:pt idx="22">
                  <c:v>8605</c:v>
                </c:pt>
                <c:pt idx="23">
                  <c:v>26543</c:v>
                </c:pt>
                <c:pt idx="24">
                  <c:v>103128</c:v>
                </c:pt>
                <c:pt idx="25">
                  <c:v>6298</c:v>
                </c:pt>
                <c:pt idx="26">
                  <c:v>23128</c:v>
                </c:pt>
                <c:pt idx="27">
                  <c:v>4158</c:v>
                </c:pt>
                <c:pt idx="28">
                  <c:v>5488</c:v>
                </c:pt>
                <c:pt idx="29">
                  <c:v>45672</c:v>
                </c:pt>
                <c:pt idx="30">
                  <c:v>60248</c:v>
                </c:pt>
                <c:pt idx="31">
                  <c:v>6793</c:v>
                </c:pt>
                <c:pt idx="32">
                  <c:v>6416</c:v>
                </c:pt>
                <c:pt idx="33">
                  <c:v>11749</c:v>
                </c:pt>
                <c:pt idx="34">
                  <c:v>2710</c:v>
                </c:pt>
              </c:numCache>
            </c:numRef>
          </c:xVal>
          <c:yVal>
            <c:numRef>
              <c:f>Measures!$G$101:$G$135</c:f>
              <c:numCache>
                <c:formatCode>"$"0.0,,"M"</c:formatCode>
                <c:ptCount val="35"/>
                <c:pt idx="0">
                  <c:v>926748.41999999795</c:v>
                </c:pt>
                <c:pt idx="1">
                  <c:v>507766.11000000028</c:v>
                </c:pt>
                <c:pt idx="2">
                  <c:v>365735.37</c:v>
                </c:pt>
                <c:pt idx="3">
                  <c:v>49738.71000000021</c:v>
                </c:pt>
                <c:pt idx="4">
                  <c:v>44665.290000000074</c:v>
                </c:pt>
                <c:pt idx="5">
                  <c:v>1564476.3199999956</c:v>
                </c:pt>
                <c:pt idx="6">
                  <c:v>505092.12000000005</c:v>
                </c:pt>
                <c:pt idx="7">
                  <c:v>587397.66000000178</c:v>
                </c:pt>
                <c:pt idx="8">
                  <c:v>420213.63999999984</c:v>
                </c:pt>
                <c:pt idx="9">
                  <c:v>434889.88000000035</c:v>
                </c:pt>
                <c:pt idx="10">
                  <c:v>255406.31999999986</c:v>
                </c:pt>
                <c:pt idx="11">
                  <c:v>91363.799999999988</c:v>
                </c:pt>
                <c:pt idx="12">
                  <c:v>376938.42000000103</c:v>
                </c:pt>
                <c:pt idx="13">
                  <c:v>412322.82</c:v>
                </c:pt>
                <c:pt idx="14">
                  <c:v>135727.4099999998</c:v>
                </c:pt>
                <c:pt idx="15">
                  <c:v>130409.46000000017</c:v>
                </c:pt>
                <c:pt idx="16">
                  <c:v>488415.67000000126</c:v>
                </c:pt>
                <c:pt idx="17">
                  <c:v>2388882.6300000013</c:v>
                </c:pt>
                <c:pt idx="18">
                  <c:v>968962.02000000095</c:v>
                </c:pt>
                <c:pt idx="19">
                  <c:v>66148.53</c:v>
                </c:pt>
                <c:pt idx="20">
                  <c:v>335703.95999999926</c:v>
                </c:pt>
                <c:pt idx="21">
                  <c:v>67666.150000000067</c:v>
                </c:pt>
                <c:pt idx="22">
                  <c:v>85963.950000000041</c:v>
                </c:pt>
                <c:pt idx="23">
                  <c:v>530594.56999999925</c:v>
                </c:pt>
                <c:pt idx="24">
                  <c:v>308352.71999999916</c:v>
                </c:pt>
                <c:pt idx="25">
                  <c:v>157387.01999999999</c:v>
                </c:pt>
                <c:pt idx="26">
                  <c:v>115408.7200000002</c:v>
                </c:pt>
                <c:pt idx="27">
                  <c:v>45696.42</c:v>
                </c:pt>
                <c:pt idx="28">
                  <c:v>109705.11999999984</c:v>
                </c:pt>
                <c:pt idx="29">
                  <c:v>912983.27999999654</c:v>
                </c:pt>
                <c:pt idx="30">
                  <c:v>541629.52000000223</c:v>
                </c:pt>
                <c:pt idx="31">
                  <c:v>101827.07000000007</c:v>
                </c:pt>
                <c:pt idx="32">
                  <c:v>83343.840000000127</c:v>
                </c:pt>
                <c:pt idx="33">
                  <c:v>305356.51000000047</c:v>
                </c:pt>
                <c:pt idx="34">
                  <c:v>21652.900000000031</c:v>
                </c:pt>
              </c:numCache>
            </c:numRef>
          </c:yVal>
          <c:smooth val="0"/>
          <c:extLst>
            <c:ext xmlns:c16="http://schemas.microsoft.com/office/drawing/2014/chart" uri="{C3380CC4-5D6E-409C-BE32-E72D297353CC}">
              <c16:uniqueId val="{00000000-14B5-40A3-BD6B-EA95DFB20361}"/>
            </c:ext>
          </c:extLst>
        </c:ser>
        <c:dLbls>
          <c:showLegendKey val="0"/>
          <c:showVal val="0"/>
          <c:showCatName val="0"/>
          <c:showSerName val="0"/>
          <c:showPercent val="0"/>
          <c:showBubbleSize val="0"/>
        </c:dLbls>
        <c:axId val="881321528"/>
        <c:axId val="881318648"/>
      </c:scatterChart>
      <c:valAx>
        <c:axId val="881321528"/>
        <c:scaling>
          <c:orientation val="minMax"/>
        </c:scaling>
        <c:delete val="0"/>
        <c:axPos val="b"/>
        <c:majorGridlines>
          <c:spPr>
            <a:ln w="9525" cap="flat" cmpd="sng" algn="ctr">
              <a:solidFill>
                <a:schemeClr val="tx1">
                  <a:lumMod val="15000"/>
                  <a:lumOff val="85000"/>
                </a:schemeClr>
              </a:solidFill>
              <a:round/>
            </a:ln>
            <a:effectLst/>
          </c:spPr>
        </c:majorGridlines>
        <c:numFmt formatCode="0.0,&quot;K&quot;"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1318648"/>
        <c:crosses val="autoZero"/>
        <c:crossBetween val="midCat"/>
      </c:valAx>
      <c:valAx>
        <c:axId val="88131864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M&quot;"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132152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[Toy Sales.xlsx]Measures!PivotTable22</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Measures!$B$139</c:f>
              <c:strCache>
                <c:ptCount val="1"/>
                <c:pt idx="0">
                  <c:v>Total</c:v>
                </c:pt>
              </c:strCache>
            </c:strRef>
          </c:tx>
          <c:spPr>
            <a:solidFill>
              <a:schemeClr val="accent1"/>
            </a:solidFill>
            <a:ln>
              <a:noFill/>
            </a:ln>
            <a:effectLst/>
          </c:spPr>
          <c:invertIfNegative val="0"/>
          <c:cat>
            <c:strRef>
              <c:f>Measures!$A$140:$A$143</c:f>
              <c:strCache>
                <c:ptCount val="3"/>
                <c:pt idx="0">
                  <c:v>$10-$25</c:v>
                </c:pt>
                <c:pt idx="1">
                  <c:v>$25-$50</c:v>
                </c:pt>
                <c:pt idx="2">
                  <c:v>Under $10</c:v>
                </c:pt>
              </c:strCache>
            </c:strRef>
          </c:cat>
          <c:val>
            <c:numRef>
              <c:f>Measures!$B$140:$B$143</c:f>
              <c:numCache>
                <c:formatCode>General</c:formatCode>
                <c:ptCount val="3"/>
                <c:pt idx="0">
                  <c:v>22</c:v>
                </c:pt>
                <c:pt idx="1">
                  <c:v>2</c:v>
                </c:pt>
                <c:pt idx="2">
                  <c:v>11</c:v>
                </c:pt>
              </c:numCache>
            </c:numRef>
          </c:val>
          <c:extLst>
            <c:ext xmlns:c16="http://schemas.microsoft.com/office/drawing/2014/chart" uri="{C3380CC4-5D6E-409C-BE32-E72D297353CC}">
              <c16:uniqueId val="{00000000-00D5-4BEC-95ED-F67D4C5F4A12}"/>
            </c:ext>
          </c:extLst>
        </c:ser>
        <c:dLbls>
          <c:showLegendKey val="0"/>
          <c:showVal val="0"/>
          <c:showCatName val="0"/>
          <c:showSerName val="0"/>
          <c:showPercent val="0"/>
          <c:showBubbleSize val="0"/>
        </c:dLbls>
        <c:gapWidth val="219"/>
        <c:overlap val="-27"/>
        <c:axId val="884067712"/>
        <c:axId val="884068792"/>
      </c:barChart>
      <c:catAx>
        <c:axId val="884067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4068792"/>
        <c:crosses val="autoZero"/>
        <c:auto val="1"/>
        <c:lblAlgn val="ctr"/>
        <c:lblOffset val="100"/>
        <c:noMultiLvlLbl val="0"/>
      </c:catAx>
      <c:valAx>
        <c:axId val="884068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4067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[Toy Sales.xlsx]Measures!PivotTable8</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Measures!$C$157</c:f>
              <c:strCache>
                <c:ptCount val="1"/>
                <c:pt idx="0">
                  <c:v>Total</c:v>
                </c:pt>
              </c:strCache>
            </c:strRef>
          </c:tx>
          <c:spPr>
            <a:solidFill>
              <a:schemeClr val="accent1"/>
            </a:solidFill>
            <a:ln>
              <a:noFill/>
            </a:ln>
            <a:effectLst/>
          </c:spPr>
          <c:invertIfNegative val="0"/>
          <c:cat>
            <c:strRef>
              <c:f>Measures!$B$158:$B$163</c:f>
              <c:strCache>
                <c:ptCount val="5"/>
                <c:pt idx="0">
                  <c:v>Electronics</c:v>
                </c:pt>
                <c:pt idx="1">
                  <c:v>Games</c:v>
                </c:pt>
                <c:pt idx="2">
                  <c:v>Sports &amp; Outdoors</c:v>
                </c:pt>
                <c:pt idx="3">
                  <c:v>Art &amp; Crafts</c:v>
                </c:pt>
                <c:pt idx="4">
                  <c:v>Toys</c:v>
                </c:pt>
              </c:strCache>
            </c:strRef>
          </c:cat>
          <c:val>
            <c:numRef>
              <c:f>Measures!$C$158:$C$163</c:f>
              <c:numCache>
                <c:formatCode>0.0,"K"</c:formatCode>
                <c:ptCount val="5"/>
                <c:pt idx="0">
                  <c:v>30705.819999999982</c:v>
                </c:pt>
                <c:pt idx="1">
                  <c:v>51489.450000000012</c:v>
                </c:pt>
                <c:pt idx="2">
                  <c:v>53077.19000000001</c:v>
                </c:pt>
                <c:pt idx="3">
                  <c:v>65075.650000000023</c:v>
                </c:pt>
                <c:pt idx="4">
                  <c:v>99861.470000000074</c:v>
                </c:pt>
              </c:numCache>
            </c:numRef>
          </c:val>
          <c:extLst>
            <c:ext xmlns:c16="http://schemas.microsoft.com/office/drawing/2014/chart" uri="{C3380CC4-5D6E-409C-BE32-E72D297353CC}">
              <c16:uniqueId val="{00000000-23D3-4A6D-A7A9-3F2AE199A3CC}"/>
            </c:ext>
          </c:extLst>
        </c:ser>
        <c:dLbls>
          <c:showLegendKey val="0"/>
          <c:showVal val="0"/>
          <c:showCatName val="0"/>
          <c:showSerName val="0"/>
          <c:showPercent val="0"/>
          <c:showBubbleSize val="0"/>
        </c:dLbls>
        <c:gapWidth val="182"/>
        <c:axId val="691992240"/>
        <c:axId val="692000160"/>
      </c:barChart>
      <c:catAx>
        <c:axId val="6919922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2000160"/>
        <c:crosses val="autoZero"/>
        <c:auto val="1"/>
        <c:lblAlgn val="ctr"/>
        <c:lblOffset val="100"/>
        <c:noMultiLvlLbl val="0"/>
      </c:catAx>
      <c:valAx>
        <c:axId val="692000160"/>
        <c:scaling>
          <c:orientation val="minMax"/>
        </c:scaling>
        <c:delete val="1"/>
        <c:axPos val="b"/>
        <c:numFmt formatCode="0.0,&quot;K&quot;" sourceLinked="1"/>
        <c:majorTickMark val="none"/>
        <c:minorTickMark val="none"/>
        <c:tickLblPos val="nextTo"/>
        <c:crossAx val="691992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[Toy Sales.xlsx]Measures!PivotTable14</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Measures!$J$8</c:f>
              <c:strCache>
                <c:ptCount val="1"/>
                <c:pt idx="0">
                  <c:v>Total</c:v>
                </c:pt>
              </c:strCache>
            </c:strRef>
          </c:tx>
          <c:spPr>
            <a:solidFill>
              <a:schemeClr val="accent1"/>
            </a:solidFill>
            <a:ln>
              <a:noFill/>
            </a:ln>
            <a:effectLst/>
          </c:spPr>
          <c:invertIfNegative val="0"/>
          <c:cat>
            <c:strRef>
              <c:f>Measures!$I$9:$I$12</c:f>
              <c:strCache>
                <c:ptCount val="4"/>
                <c:pt idx="0">
                  <c:v>Q1</c:v>
                </c:pt>
                <c:pt idx="1">
                  <c:v>Q2</c:v>
                </c:pt>
                <c:pt idx="2">
                  <c:v>Q3</c:v>
                </c:pt>
                <c:pt idx="3">
                  <c:v>Q4</c:v>
                </c:pt>
              </c:strCache>
            </c:strRef>
          </c:cat>
          <c:val>
            <c:numRef>
              <c:f>Measures!$J$9:$J$12</c:f>
              <c:numCache>
                <c:formatCode>"$"0.0,,"M"</c:formatCode>
                <c:ptCount val="4"/>
                <c:pt idx="0">
                  <c:v>4026735.8000000282</c:v>
                </c:pt>
                <c:pt idx="1">
                  <c:v>4476732.9100000151</c:v>
                </c:pt>
                <c:pt idx="2">
                  <c:v>3778721.4100000202</c:v>
                </c:pt>
                <c:pt idx="3">
                  <c:v>2162382.2300000074</c:v>
                </c:pt>
              </c:numCache>
            </c:numRef>
          </c:val>
          <c:extLst>
            <c:ext xmlns:c16="http://schemas.microsoft.com/office/drawing/2014/chart" uri="{C3380CC4-5D6E-409C-BE32-E72D297353CC}">
              <c16:uniqueId val="{00000000-71B9-4D68-BC2A-3CEDA0C81602}"/>
            </c:ext>
          </c:extLst>
        </c:ser>
        <c:dLbls>
          <c:showLegendKey val="0"/>
          <c:showVal val="0"/>
          <c:showCatName val="0"/>
          <c:showSerName val="0"/>
          <c:showPercent val="0"/>
          <c:showBubbleSize val="0"/>
        </c:dLbls>
        <c:gapWidth val="219"/>
        <c:overlap val="-27"/>
        <c:axId val="806065504"/>
        <c:axId val="806070184"/>
      </c:barChart>
      <c:catAx>
        <c:axId val="806065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6070184"/>
        <c:crosses val="autoZero"/>
        <c:auto val="1"/>
        <c:lblAlgn val="ctr"/>
        <c:lblOffset val="100"/>
        <c:noMultiLvlLbl val="0"/>
      </c:catAx>
      <c:valAx>
        <c:axId val="806070184"/>
        <c:scaling>
          <c:orientation val="minMax"/>
        </c:scaling>
        <c:delete val="1"/>
        <c:axPos val="l"/>
        <c:numFmt formatCode="&quot;$&quot;0.0,,&quot;M&quot;" sourceLinked="1"/>
        <c:majorTickMark val="none"/>
        <c:minorTickMark val="none"/>
        <c:tickLblPos val="nextTo"/>
        <c:crossAx val="806065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[Toy Sales.xlsx]Measures!PivotTable16</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Measures!$N$16</c:f>
              <c:strCache>
                <c:ptCount val="1"/>
                <c:pt idx="0">
                  <c:v>Total</c:v>
                </c:pt>
              </c:strCache>
            </c:strRef>
          </c:tx>
          <c:spPr>
            <a:solidFill>
              <a:schemeClr val="accent1"/>
            </a:solidFill>
            <a:ln>
              <a:noFill/>
            </a:ln>
            <a:effectLst/>
          </c:spPr>
          <c:invertIfNegative val="0"/>
          <c:cat>
            <c:strRef>
              <c:f>Measures!$M$17:$M$22</c:f>
              <c:strCache>
                <c:ptCount val="5"/>
                <c:pt idx="0">
                  <c:v>Maven Toys Monterrey 2</c:v>
                </c:pt>
                <c:pt idx="1">
                  <c:v>Maven Toys Toluca 1</c:v>
                </c:pt>
                <c:pt idx="2">
                  <c:v>Maven Toys Ciudad de Mexico 1</c:v>
                </c:pt>
                <c:pt idx="3">
                  <c:v>Maven Toys Guadalajara 3</c:v>
                </c:pt>
                <c:pt idx="4">
                  <c:v>Maven Toys Ciudad de Mexico 2</c:v>
                </c:pt>
              </c:strCache>
            </c:strRef>
          </c:cat>
          <c:val>
            <c:numRef>
              <c:f>Measures!$N$17:$N$22</c:f>
              <c:numCache>
                <c:formatCode>0.0,"K"</c:formatCode>
                <c:ptCount val="5"/>
                <c:pt idx="0">
                  <c:v>372998.82</c:v>
                </c:pt>
                <c:pt idx="1">
                  <c:v>411157.31999999919</c:v>
                </c:pt>
                <c:pt idx="2">
                  <c:v>433556.20999999985</c:v>
                </c:pt>
                <c:pt idx="3">
                  <c:v>449354.90999999933</c:v>
                </c:pt>
                <c:pt idx="4">
                  <c:v>554553.43000000215</c:v>
                </c:pt>
              </c:numCache>
            </c:numRef>
          </c:val>
          <c:extLst>
            <c:ext xmlns:c16="http://schemas.microsoft.com/office/drawing/2014/chart" uri="{C3380CC4-5D6E-409C-BE32-E72D297353CC}">
              <c16:uniqueId val="{00000002-92DC-413C-A2EF-7573E5A59448}"/>
            </c:ext>
          </c:extLst>
        </c:ser>
        <c:dLbls>
          <c:showLegendKey val="0"/>
          <c:showVal val="0"/>
          <c:showCatName val="0"/>
          <c:showSerName val="0"/>
          <c:showPercent val="0"/>
          <c:showBubbleSize val="0"/>
        </c:dLbls>
        <c:gapWidth val="182"/>
        <c:axId val="1380200856"/>
        <c:axId val="1380201576"/>
      </c:barChart>
      <c:catAx>
        <c:axId val="13802008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0201576"/>
        <c:crosses val="autoZero"/>
        <c:auto val="1"/>
        <c:lblAlgn val="ctr"/>
        <c:lblOffset val="100"/>
        <c:noMultiLvlLbl val="0"/>
      </c:catAx>
      <c:valAx>
        <c:axId val="1380201576"/>
        <c:scaling>
          <c:orientation val="minMax"/>
        </c:scaling>
        <c:delete val="0"/>
        <c:axPos val="b"/>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0200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[Toy Sales.xlsx]Measures!PivotTable17</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Measures!$M$36</c:f>
              <c:strCache>
                <c:ptCount val="1"/>
                <c:pt idx="0">
                  <c:v>Total</c:v>
                </c:pt>
              </c:strCache>
            </c:strRef>
          </c:tx>
          <c:spPr>
            <a:solidFill>
              <a:schemeClr val="accent1"/>
            </a:solidFill>
            <a:ln>
              <a:noFill/>
            </a:ln>
            <a:effectLst/>
          </c:spPr>
          <c:invertIfNegative val="0"/>
          <c:cat>
            <c:strRef>
              <c:f>Measures!$L$37:$L$42</c:f>
              <c:strCache>
                <c:ptCount val="5"/>
                <c:pt idx="0">
                  <c:v>Maven Toys Toluca 1</c:v>
                </c:pt>
                <c:pt idx="1">
                  <c:v>Maven Toys Monterrey 2</c:v>
                </c:pt>
                <c:pt idx="2">
                  <c:v>Maven Toys Ciudad de Mexico 1</c:v>
                </c:pt>
                <c:pt idx="3">
                  <c:v>Maven Toys Guadalajara 3</c:v>
                </c:pt>
                <c:pt idx="4">
                  <c:v>Maven Toys Ciudad de Mexico 2</c:v>
                </c:pt>
              </c:strCache>
            </c:strRef>
          </c:cat>
          <c:val>
            <c:numRef>
              <c:f>Measures!$M$37:$M$42</c:f>
              <c:numCache>
                <c:formatCode>0.0,"K"</c:formatCode>
                <c:ptCount val="5"/>
                <c:pt idx="0">
                  <c:v>104612</c:v>
                </c:pt>
                <c:pt idx="1">
                  <c:v>106783</c:v>
                </c:pt>
                <c:pt idx="2">
                  <c:v>111296</c:v>
                </c:pt>
                <c:pt idx="3">
                  <c:v>121571</c:v>
                </c:pt>
                <c:pt idx="4">
                  <c:v>169856</c:v>
                </c:pt>
              </c:numCache>
            </c:numRef>
          </c:val>
          <c:extLst>
            <c:ext xmlns:c16="http://schemas.microsoft.com/office/drawing/2014/chart" uri="{C3380CC4-5D6E-409C-BE32-E72D297353CC}">
              <c16:uniqueId val="{00000002-0670-4D6A-8C17-9F496AF625EB}"/>
            </c:ext>
          </c:extLst>
        </c:ser>
        <c:dLbls>
          <c:showLegendKey val="0"/>
          <c:showVal val="0"/>
          <c:showCatName val="0"/>
          <c:showSerName val="0"/>
          <c:showPercent val="0"/>
          <c:showBubbleSize val="0"/>
        </c:dLbls>
        <c:gapWidth val="182"/>
        <c:axId val="666071120"/>
        <c:axId val="666079760"/>
      </c:barChart>
      <c:catAx>
        <c:axId val="6660711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6079760"/>
        <c:crosses val="autoZero"/>
        <c:auto val="1"/>
        <c:lblAlgn val="ctr"/>
        <c:lblOffset val="100"/>
        <c:noMultiLvlLbl val="0"/>
      </c:catAx>
      <c:valAx>
        <c:axId val="666079760"/>
        <c:scaling>
          <c:orientation val="minMax"/>
        </c:scaling>
        <c:delete val="1"/>
        <c:axPos val="b"/>
        <c:numFmt formatCode="0.0,&quot;K&quot;" sourceLinked="1"/>
        <c:majorTickMark val="none"/>
        <c:minorTickMark val="none"/>
        <c:tickLblPos val="nextTo"/>
        <c:crossAx val="666071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748381452318458"/>
          <c:y val="3.2407407407407406E-2"/>
          <c:w val="0.76651618547681544"/>
          <c:h val="0.8416746864975212"/>
        </c:manualLayout>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Measures!$L$50:$L$69</c:f>
              <c:numCache>
                <c:formatCode>General</c:formatCode>
                <c:ptCount val="20"/>
                <c:pt idx="1">
                  <c:v>10</c:v>
                </c:pt>
                <c:pt idx="2">
                  <c:v>11</c:v>
                </c:pt>
                <c:pt idx="3">
                  <c:v>12</c:v>
                </c:pt>
                <c:pt idx="4">
                  <c:v>13</c:v>
                </c:pt>
                <c:pt idx="5">
                  <c:v>14</c:v>
                </c:pt>
                <c:pt idx="6">
                  <c:v>15</c:v>
                </c:pt>
                <c:pt idx="7">
                  <c:v>16</c:v>
                </c:pt>
                <c:pt idx="8">
                  <c:v>17</c:v>
                </c:pt>
                <c:pt idx="9">
                  <c:v>18</c:v>
                </c:pt>
                <c:pt idx="10">
                  <c:v>19</c:v>
                </c:pt>
                <c:pt idx="11">
                  <c:v>20</c:v>
                </c:pt>
                <c:pt idx="12">
                  <c:v>21</c:v>
                </c:pt>
                <c:pt idx="13">
                  <c:v>22</c:v>
                </c:pt>
                <c:pt idx="14">
                  <c:v>23</c:v>
                </c:pt>
                <c:pt idx="15">
                  <c:v>25</c:v>
                </c:pt>
                <c:pt idx="16">
                  <c:v>26</c:v>
                </c:pt>
                <c:pt idx="17">
                  <c:v>27</c:v>
                </c:pt>
                <c:pt idx="18">
                  <c:v>31</c:v>
                </c:pt>
                <c:pt idx="19">
                  <c:v>34</c:v>
                </c:pt>
              </c:numCache>
            </c:numRef>
          </c:xVal>
          <c:yVal>
            <c:numRef>
              <c:f>Measures!$M$50:$M$69</c:f>
              <c:numCache>
                <c:formatCode>"$"0.0,,"M"</c:formatCode>
                <c:ptCount val="20"/>
                <c:pt idx="1">
                  <c:v>776479.53999999934</c:v>
                </c:pt>
                <c:pt idx="2">
                  <c:v>997497.84999999765</c:v>
                </c:pt>
                <c:pt idx="3">
                  <c:v>1993528.1299999882</c:v>
                </c:pt>
                <c:pt idx="4">
                  <c:v>1397049.3399999915</c:v>
                </c:pt>
                <c:pt idx="5">
                  <c:v>789668.61000000138</c:v>
                </c:pt>
                <c:pt idx="6">
                  <c:v>997784.5099999985</c:v>
                </c:pt>
                <c:pt idx="7">
                  <c:v>1509945.899999992</c:v>
                </c:pt>
                <c:pt idx="8">
                  <c:v>507581.18000000028</c:v>
                </c:pt>
                <c:pt idx="9">
                  <c:v>490631.5899999995</c:v>
                </c:pt>
                <c:pt idx="10">
                  <c:v>1218161.8399999924</c:v>
                </c:pt>
                <c:pt idx="11">
                  <c:v>551075.77999999956</c:v>
                </c:pt>
                <c:pt idx="12">
                  <c:v>533373.70000000077</c:v>
                </c:pt>
                <c:pt idx="13">
                  <c:v>671232.36000000022</c:v>
                </c:pt>
                <c:pt idx="14">
                  <c:v>667018.23999999883</c:v>
                </c:pt>
                <c:pt idx="15">
                  <c:v>210897.83000000022</c:v>
                </c:pt>
                <c:pt idx="16">
                  <c:v>330408.89999999997</c:v>
                </c:pt>
                <c:pt idx="17">
                  <c:v>262435.02000000014</c:v>
                </c:pt>
                <c:pt idx="18">
                  <c:v>277959.13999999996</c:v>
                </c:pt>
                <c:pt idx="19">
                  <c:v>261842.88999999998</c:v>
                </c:pt>
              </c:numCache>
            </c:numRef>
          </c:yVal>
          <c:smooth val="1"/>
          <c:extLst>
            <c:ext xmlns:c16="http://schemas.microsoft.com/office/drawing/2014/chart" uri="{C3380CC4-5D6E-409C-BE32-E72D297353CC}">
              <c16:uniqueId val="{00000000-D4A9-4BF5-B8B8-746891EA1D00}"/>
            </c:ext>
          </c:extLst>
        </c:ser>
        <c:dLbls>
          <c:showLegendKey val="0"/>
          <c:showVal val="0"/>
          <c:showCatName val="0"/>
          <c:showSerName val="0"/>
          <c:showPercent val="0"/>
          <c:showBubbleSize val="0"/>
        </c:dLbls>
        <c:axId val="700975488"/>
        <c:axId val="700976568"/>
      </c:scatterChart>
      <c:valAx>
        <c:axId val="700975488"/>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0976568"/>
        <c:crosses val="autoZero"/>
        <c:crossBetween val="midCat"/>
      </c:valAx>
      <c:valAx>
        <c:axId val="700976568"/>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097548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[Toy Sales.xlsx]Measures!PivotTable5</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5310901858917113"/>
          <c:y val="0.11134307585247043"/>
          <c:w val="0.46238060448629487"/>
          <c:h val="0.76201623022591902"/>
        </c:manualLayout>
      </c:layout>
      <c:barChart>
        <c:barDir val="bar"/>
        <c:grouping val="clustered"/>
        <c:varyColors val="0"/>
        <c:ser>
          <c:idx val="0"/>
          <c:order val="0"/>
          <c:tx>
            <c:strRef>
              <c:f>Measures!$Q$5</c:f>
              <c:strCache>
                <c:ptCount val="1"/>
                <c:pt idx="0">
                  <c:v>Total</c:v>
                </c:pt>
              </c:strCache>
            </c:strRef>
          </c:tx>
          <c:spPr>
            <a:solidFill>
              <a:schemeClr val="accent1"/>
            </a:solidFill>
            <a:ln>
              <a:noFill/>
            </a:ln>
            <a:effectLst/>
          </c:spPr>
          <c:invertIfNegative val="0"/>
          <c:cat>
            <c:strRef>
              <c:f>Measures!$P$6:$P$11</c:f>
              <c:strCache>
                <c:ptCount val="5"/>
                <c:pt idx="0">
                  <c:v>Maven Toys Ciudad de Mexico 1</c:v>
                </c:pt>
                <c:pt idx="1">
                  <c:v>Maven Toys Guadalajara 3</c:v>
                </c:pt>
                <c:pt idx="2">
                  <c:v>Maven Toys Monterrey 2</c:v>
                </c:pt>
                <c:pt idx="3">
                  <c:v>Maven Toys Toluca 1</c:v>
                </c:pt>
                <c:pt idx="4">
                  <c:v>Maven Toys Ciudad de Mexico 2</c:v>
                </c:pt>
              </c:strCache>
            </c:strRef>
          </c:cat>
          <c:val>
            <c:numRef>
              <c:f>Measures!$Q$6:$Q$11</c:f>
              <c:numCache>
                <c:formatCode>"$"0.0,"K"</c:formatCode>
                <c:ptCount val="5"/>
                <c:pt idx="0">
                  <c:v>5883.2099999999982</c:v>
                </c:pt>
                <c:pt idx="1">
                  <c:v>5911.96</c:v>
                </c:pt>
                <c:pt idx="2">
                  <c:v>5960.42</c:v>
                </c:pt>
                <c:pt idx="3">
                  <c:v>6917.9400000000014</c:v>
                </c:pt>
                <c:pt idx="4">
                  <c:v>8917.8499999999967</c:v>
                </c:pt>
              </c:numCache>
            </c:numRef>
          </c:val>
          <c:extLst>
            <c:ext xmlns:c16="http://schemas.microsoft.com/office/drawing/2014/chart" uri="{C3380CC4-5D6E-409C-BE32-E72D297353CC}">
              <c16:uniqueId val="{00000000-13A7-4354-83AC-A16EEEECBF26}"/>
            </c:ext>
          </c:extLst>
        </c:ser>
        <c:dLbls>
          <c:showLegendKey val="0"/>
          <c:showVal val="0"/>
          <c:showCatName val="0"/>
          <c:showSerName val="0"/>
          <c:showPercent val="0"/>
          <c:showBubbleSize val="0"/>
        </c:dLbls>
        <c:gapWidth val="182"/>
        <c:axId val="1299958120"/>
        <c:axId val="1299957040"/>
      </c:barChart>
      <c:catAx>
        <c:axId val="12999581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9957040"/>
        <c:crosses val="autoZero"/>
        <c:auto val="1"/>
        <c:lblAlgn val="ctr"/>
        <c:lblOffset val="100"/>
        <c:noMultiLvlLbl val="0"/>
      </c:catAx>
      <c:valAx>
        <c:axId val="1299957040"/>
        <c:scaling>
          <c:orientation val="minMax"/>
        </c:scaling>
        <c:delete val="0"/>
        <c:axPos val="b"/>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9958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[Toy Sales.xlsx]Measures!PivotTable19</c:name>
    <c:fmtId val="1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Measures!$U$7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10A-48F8-90FB-52EC34659DF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10A-48F8-90FB-52EC34659DF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10A-48F8-90FB-52EC34659DFA}"/>
              </c:ext>
            </c:extLst>
          </c:dPt>
          <c:cat>
            <c:strRef>
              <c:f>Measures!$T$8:$T$11</c:f>
              <c:strCache>
                <c:ptCount val="3"/>
                <c:pt idx="0">
                  <c:v>In Stock</c:v>
                </c:pt>
                <c:pt idx="1">
                  <c:v>Low Stock</c:v>
                </c:pt>
                <c:pt idx="2">
                  <c:v>Out of Stock</c:v>
                </c:pt>
              </c:strCache>
            </c:strRef>
          </c:cat>
          <c:val>
            <c:numRef>
              <c:f>Measures!$U$8:$U$11</c:f>
              <c:numCache>
                <c:formatCode>General</c:formatCode>
                <c:ptCount val="3"/>
                <c:pt idx="0">
                  <c:v>990</c:v>
                </c:pt>
                <c:pt idx="1">
                  <c:v>526</c:v>
                </c:pt>
                <c:pt idx="2">
                  <c:v>77</c:v>
                </c:pt>
              </c:numCache>
            </c:numRef>
          </c:val>
          <c:extLst>
            <c:ext xmlns:c16="http://schemas.microsoft.com/office/drawing/2014/chart" uri="{C3380CC4-5D6E-409C-BE32-E72D297353CC}">
              <c16:uniqueId val="{00000000-A3CD-40C2-904E-0DB849366ED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[Toy Sales.xlsx]Measures!PivotTable20</c:name>
    <c:fmtId val="2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Measures!$Y$11:$Y$12</c:f>
              <c:strCache>
                <c:ptCount val="1"/>
                <c:pt idx="0">
                  <c:v>Restock Now</c:v>
                </c:pt>
              </c:strCache>
            </c:strRef>
          </c:tx>
          <c:spPr>
            <a:solidFill>
              <a:schemeClr val="accent1"/>
            </a:solidFill>
            <a:ln>
              <a:noFill/>
            </a:ln>
            <a:effectLst/>
          </c:spPr>
          <c:invertIfNegative val="0"/>
          <c:cat>
            <c:strRef>
              <c:f>Measures!$X$13:$X$18</c:f>
              <c:strCache>
                <c:ptCount val="5"/>
                <c:pt idx="0">
                  <c:v>Splash Balls</c:v>
                </c:pt>
                <c:pt idx="1">
                  <c:v>Dino Egg</c:v>
                </c:pt>
                <c:pt idx="2">
                  <c:v>Colorbuds</c:v>
                </c:pt>
                <c:pt idx="3">
                  <c:v>Barrel O' Slime</c:v>
                </c:pt>
                <c:pt idx="4">
                  <c:v>Action Figure</c:v>
                </c:pt>
              </c:strCache>
            </c:strRef>
          </c:cat>
          <c:val>
            <c:numRef>
              <c:f>Measures!$Y$13:$Y$18</c:f>
              <c:numCache>
                <c:formatCode>General</c:formatCode>
                <c:ptCount val="5"/>
                <c:pt idx="0">
                  <c:v>16997</c:v>
                </c:pt>
                <c:pt idx="1">
                  <c:v>19913</c:v>
                </c:pt>
                <c:pt idx="2">
                  <c:v>21996</c:v>
                </c:pt>
                <c:pt idx="3">
                  <c:v>23138</c:v>
                </c:pt>
                <c:pt idx="4">
                  <c:v>23268</c:v>
                </c:pt>
              </c:numCache>
            </c:numRef>
          </c:val>
          <c:extLst>
            <c:ext xmlns:c16="http://schemas.microsoft.com/office/drawing/2014/chart" uri="{C3380CC4-5D6E-409C-BE32-E72D297353CC}">
              <c16:uniqueId val="{00000000-D915-4DEF-9626-8552AC205CE5}"/>
            </c:ext>
          </c:extLst>
        </c:ser>
        <c:dLbls>
          <c:showLegendKey val="0"/>
          <c:showVal val="0"/>
          <c:showCatName val="0"/>
          <c:showSerName val="0"/>
          <c:showPercent val="0"/>
          <c:showBubbleSize val="0"/>
        </c:dLbls>
        <c:gapWidth val="182"/>
        <c:axId val="1298474112"/>
        <c:axId val="1298463672"/>
      </c:barChart>
      <c:catAx>
        <c:axId val="12984741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8463672"/>
        <c:crosses val="autoZero"/>
        <c:auto val="1"/>
        <c:lblAlgn val="ctr"/>
        <c:lblOffset val="100"/>
        <c:noMultiLvlLbl val="0"/>
      </c:catAx>
      <c:valAx>
        <c:axId val="12984636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8474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chart" Target="../charts/chart3.xml"/><Relationship Id="rId7" Type="http://schemas.openxmlformats.org/officeDocument/2006/relationships/hyperlink" Target="#'Product Analysis'!A1"/><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hyperlink" Target="#'Inventory '!A1"/><Relationship Id="rId5" Type="http://schemas.openxmlformats.org/officeDocument/2006/relationships/hyperlink" Target="#'Store Performence'!A1"/><Relationship Id="rId4" Type="http://schemas.openxmlformats.org/officeDocument/2006/relationships/hyperlink" Target="#'Executive Overview'!A1"/></Relationships>
</file>

<file path=xl/drawings/_rels/drawing2.xml.rels><?xml version="1.0" encoding="UTF-8" standalone="yes"?>
<Relationships xmlns="http://schemas.openxmlformats.org/package/2006/relationships"><Relationship Id="rId8" Type="http://schemas.openxmlformats.org/officeDocument/2006/relationships/hyperlink" Target="#'Inventory '!A1"/><Relationship Id="rId3" Type="http://schemas.openxmlformats.org/officeDocument/2006/relationships/chart" Target="../charts/chart7.xml"/><Relationship Id="rId7" Type="http://schemas.openxmlformats.org/officeDocument/2006/relationships/hyperlink" Target="#'Store Performence'!A1"/><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hyperlink" Target="#'Executive Overview'!A1"/><Relationship Id="rId5" Type="http://schemas.openxmlformats.org/officeDocument/2006/relationships/chart" Target="../charts/chart9.xml"/><Relationship Id="rId4" Type="http://schemas.openxmlformats.org/officeDocument/2006/relationships/chart" Target="../charts/chart8.xml"/><Relationship Id="rId9" Type="http://schemas.openxmlformats.org/officeDocument/2006/relationships/hyperlink" Target="#'Product Analysis'!A1"/></Relationships>
</file>

<file path=xl/drawings/_rels/drawing3.xml.rels><?xml version="1.0" encoding="UTF-8" standalone="yes"?>
<Relationships xmlns="http://schemas.openxmlformats.org/package/2006/relationships"><Relationship Id="rId8" Type="http://schemas.openxmlformats.org/officeDocument/2006/relationships/hyperlink" Target="#'Product Analysis'!A1"/><Relationship Id="rId3" Type="http://schemas.openxmlformats.org/officeDocument/2006/relationships/chart" Target="../charts/chart12.xml"/><Relationship Id="rId7" Type="http://schemas.openxmlformats.org/officeDocument/2006/relationships/hyperlink" Target="#'Inventory '!A1"/><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hyperlink" Target="#'Store Performence'!A1"/><Relationship Id="rId5" Type="http://schemas.openxmlformats.org/officeDocument/2006/relationships/hyperlink" Target="#'Executive Overview'!A1"/><Relationship Id="rId4" Type="http://schemas.openxmlformats.org/officeDocument/2006/relationships/chart" Target="../charts/chart13.xml"/></Relationships>
</file>

<file path=xl/drawings/_rels/drawing4.xml.rels><?xml version="1.0" encoding="UTF-8" standalone="yes"?>
<Relationships xmlns="http://schemas.openxmlformats.org/package/2006/relationships"><Relationship Id="rId8" Type="http://schemas.openxmlformats.org/officeDocument/2006/relationships/hyperlink" Target="#'Product Analysis'!A1"/><Relationship Id="rId3" Type="http://schemas.openxmlformats.org/officeDocument/2006/relationships/chart" Target="../charts/chart16.xml"/><Relationship Id="rId7" Type="http://schemas.openxmlformats.org/officeDocument/2006/relationships/hyperlink" Target="#'Inventory '!A1"/><Relationship Id="rId2" Type="http://schemas.openxmlformats.org/officeDocument/2006/relationships/chart" Target="../charts/chart15.xml"/><Relationship Id="rId1" Type="http://schemas.openxmlformats.org/officeDocument/2006/relationships/chart" Target="../charts/chart14.xml"/><Relationship Id="rId6" Type="http://schemas.openxmlformats.org/officeDocument/2006/relationships/hyperlink" Target="#'Store Performence'!A1"/><Relationship Id="rId5" Type="http://schemas.openxmlformats.org/officeDocument/2006/relationships/hyperlink" Target="#'Executive Overview'!A1"/><Relationship Id="rId4" Type="http://schemas.openxmlformats.org/officeDocument/2006/relationships/chart" Target="../charts/chart17.xml"/></Relationships>
</file>

<file path=xl/drawings/_rels/drawing5.xml.rels><?xml version="1.0" encoding="UTF-8" standalone="yes"?>
<Relationships xmlns="http://schemas.openxmlformats.org/package/2006/relationships"><Relationship Id="rId8" Type="http://schemas.openxmlformats.org/officeDocument/2006/relationships/chart" Target="../charts/chart25.xml"/><Relationship Id="rId13" Type="http://schemas.openxmlformats.org/officeDocument/2006/relationships/chart" Target="../charts/chart30.xml"/><Relationship Id="rId3" Type="http://schemas.openxmlformats.org/officeDocument/2006/relationships/chart" Target="../charts/chart20.xml"/><Relationship Id="rId7" Type="http://schemas.openxmlformats.org/officeDocument/2006/relationships/chart" Target="../charts/chart24.xml"/><Relationship Id="rId12" Type="http://schemas.openxmlformats.org/officeDocument/2006/relationships/chart" Target="../charts/chart29.xml"/><Relationship Id="rId2" Type="http://schemas.openxmlformats.org/officeDocument/2006/relationships/chart" Target="../charts/chart19.xml"/><Relationship Id="rId16" Type="http://schemas.openxmlformats.org/officeDocument/2006/relationships/chart" Target="../charts/chart33.xml"/><Relationship Id="rId1" Type="http://schemas.openxmlformats.org/officeDocument/2006/relationships/chart" Target="../charts/chart18.xml"/><Relationship Id="rId6" Type="http://schemas.openxmlformats.org/officeDocument/2006/relationships/chart" Target="../charts/chart23.xml"/><Relationship Id="rId11" Type="http://schemas.openxmlformats.org/officeDocument/2006/relationships/chart" Target="../charts/chart28.xml"/><Relationship Id="rId5" Type="http://schemas.openxmlformats.org/officeDocument/2006/relationships/chart" Target="../charts/chart22.xml"/><Relationship Id="rId15" Type="http://schemas.openxmlformats.org/officeDocument/2006/relationships/chart" Target="../charts/chart32.xml"/><Relationship Id="rId10" Type="http://schemas.openxmlformats.org/officeDocument/2006/relationships/chart" Target="../charts/chart27.xml"/><Relationship Id="rId4" Type="http://schemas.openxmlformats.org/officeDocument/2006/relationships/chart" Target="../charts/chart21.xml"/><Relationship Id="rId9" Type="http://schemas.openxmlformats.org/officeDocument/2006/relationships/chart" Target="../charts/chart26.xml"/><Relationship Id="rId14" Type="http://schemas.openxmlformats.org/officeDocument/2006/relationships/chart" Target="../charts/chart31.xml"/></Relationships>
</file>

<file path=xl/drawings/drawing1.xml><?xml version="1.0" encoding="utf-8"?>
<xdr:wsDr xmlns:xdr="http://schemas.openxmlformats.org/drawingml/2006/spreadsheetDrawing" xmlns:a="http://schemas.openxmlformats.org/drawingml/2006/main">
  <xdr:twoCellAnchor>
    <xdr:from>
      <xdr:col>3</xdr:col>
      <xdr:colOff>342900</xdr:colOff>
      <xdr:row>1</xdr:row>
      <xdr:rowOff>76200</xdr:rowOff>
    </xdr:from>
    <xdr:to>
      <xdr:col>24</xdr:col>
      <xdr:colOff>228600</xdr:colOff>
      <xdr:row>35</xdr:row>
      <xdr:rowOff>32385</xdr:rowOff>
    </xdr:to>
    <xdr:sp macro="" textlink="">
      <xdr:nvSpPr>
        <xdr:cNvPr id="2" name="Rectangle 1">
          <a:extLst>
            <a:ext uri="{FF2B5EF4-FFF2-40B4-BE49-F238E27FC236}">
              <a16:creationId xmlns:a16="http://schemas.microsoft.com/office/drawing/2014/main" id="{4BD3409F-6036-9826-295F-F3C48919E3EC}"/>
            </a:ext>
          </a:extLst>
        </xdr:cNvPr>
        <xdr:cNvSpPr/>
      </xdr:nvSpPr>
      <xdr:spPr>
        <a:xfrm>
          <a:off x="2165522" y="261551"/>
          <a:ext cx="12644051" cy="6258131"/>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447675</xdr:colOff>
      <xdr:row>2</xdr:row>
      <xdr:rowOff>28576</xdr:rowOff>
    </xdr:from>
    <xdr:to>
      <xdr:col>6</xdr:col>
      <xdr:colOff>600075</xdr:colOff>
      <xdr:row>34</xdr:row>
      <xdr:rowOff>95250</xdr:rowOff>
    </xdr:to>
    <xdr:sp macro="" textlink="">
      <xdr:nvSpPr>
        <xdr:cNvPr id="3" name="Rectangle 2">
          <a:extLst>
            <a:ext uri="{FF2B5EF4-FFF2-40B4-BE49-F238E27FC236}">
              <a16:creationId xmlns:a16="http://schemas.microsoft.com/office/drawing/2014/main" id="{02F120E3-A3FF-E599-F697-8149FC34FFEE}"/>
            </a:ext>
          </a:extLst>
        </xdr:cNvPr>
        <xdr:cNvSpPr/>
      </xdr:nvSpPr>
      <xdr:spPr>
        <a:xfrm>
          <a:off x="2276475" y="390526"/>
          <a:ext cx="1981200" cy="5857874"/>
        </a:xfrm>
        <a:prstGeom prst="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1">
                <a:lumMod val="60000"/>
                <a:lumOff val="40000"/>
              </a:schemeClr>
            </a:solidFill>
          </a:endParaRPr>
        </a:p>
      </xdr:txBody>
    </xdr:sp>
    <xdr:clientData/>
  </xdr:twoCellAnchor>
  <xdr:twoCellAnchor>
    <xdr:from>
      <xdr:col>7</xdr:col>
      <xdr:colOff>161925</xdr:colOff>
      <xdr:row>2</xdr:row>
      <xdr:rowOff>57150</xdr:rowOff>
    </xdr:from>
    <xdr:to>
      <xdr:col>11</xdr:col>
      <xdr:colOff>76200</xdr:colOff>
      <xdr:row>8</xdr:row>
      <xdr:rowOff>76200</xdr:rowOff>
    </xdr:to>
    <xdr:sp macro="" textlink="">
      <xdr:nvSpPr>
        <xdr:cNvPr id="4" name="Rectangle: Rounded Corners 3">
          <a:extLst>
            <a:ext uri="{FF2B5EF4-FFF2-40B4-BE49-F238E27FC236}">
              <a16:creationId xmlns:a16="http://schemas.microsoft.com/office/drawing/2014/main" id="{C3BFE436-5EFF-F9F4-6866-A7CB13571A2C}"/>
            </a:ext>
          </a:extLst>
        </xdr:cNvPr>
        <xdr:cNvSpPr/>
      </xdr:nvSpPr>
      <xdr:spPr>
        <a:xfrm>
          <a:off x="4429125" y="419100"/>
          <a:ext cx="2352675" cy="1104900"/>
        </a:xfrm>
        <a:prstGeom prst="roundRect">
          <a:avLst>
            <a:gd name="adj" fmla="val 4948"/>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358775</xdr:colOff>
      <xdr:row>2</xdr:row>
      <xdr:rowOff>57150</xdr:rowOff>
    </xdr:from>
    <xdr:to>
      <xdr:col>15</xdr:col>
      <xdr:colOff>273050</xdr:colOff>
      <xdr:row>8</xdr:row>
      <xdr:rowOff>76200</xdr:rowOff>
    </xdr:to>
    <xdr:sp macro="" textlink="">
      <xdr:nvSpPr>
        <xdr:cNvPr id="6" name="Rectangle: Rounded Corners 5">
          <a:extLst>
            <a:ext uri="{FF2B5EF4-FFF2-40B4-BE49-F238E27FC236}">
              <a16:creationId xmlns:a16="http://schemas.microsoft.com/office/drawing/2014/main" id="{586D4B89-FF2D-450A-A851-75961B09E4AC}"/>
            </a:ext>
          </a:extLst>
        </xdr:cNvPr>
        <xdr:cNvSpPr/>
      </xdr:nvSpPr>
      <xdr:spPr>
        <a:xfrm>
          <a:off x="7064375" y="419100"/>
          <a:ext cx="2352675" cy="1104900"/>
        </a:xfrm>
        <a:prstGeom prst="roundRect">
          <a:avLst>
            <a:gd name="adj" fmla="val 4948"/>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555625</xdr:colOff>
      <xdr:row>2</xdr:row>
      <xdr:rowOff>57150</xdr:rowOff>
    </xdr:from>
    <xdr:to>
      <xdr:col>19</xdr:col>
      <xdr:colOff>469900</xdr:colOff>
      <xdr:row>8</xdr:row>
      <xdr:rowOff>76200</xdr:rowOff>
    </xdr:to>
    <xdr:sp macro="" textlink="">
      <xdr:nvSpPr>
        <xdr:cNvPr id="7" name="Rectangle: Rounded Corners 6">
          <a:extLst>
            <a:ext uri="{FF2B5EF4-FFF2-40B4-BE49-F238E27FC236}">
              <a16:creationId xmlns:a16="http://schemas.microsoft.com/office/drawing/2014/main" id="{C48D1530-C931-4259-82D3-2E49E915CB07}"/>
            </a:ext>
          </a:extLst>
        </xdr:cNvPr>
        <xdr:cNvSpPr/>
      </xdr:nvSpPr>
      <xdr:spPr>
        <a:xfrm>
          <a:off x="9699625" y="419100"/>
          <a:ext cx="2352675" cy="1104900"/>
        </a:xfrm>
        <a:prstGeom prst="roundRect">
          <a:avLst>
            <a:gd name="adj" fmla="val 4948"/>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142875</xdr:colOff>
      <xdr:row>2</xdr:row>
      <xdr:rowOff>57150</xdr:rowOff>
    </xdr:from>
    <xdr:to>
      <xdr:col>24</xdr:col>
      <xdr:colOff>57150</xdr:colOff>
      <xdr:row>8</xdr:row>
      <xdr:rowOff>76200</xdr:rowOff>
    </xdr:to>
    <xdr:sp macro="" textlink="">
      <xdr:nvSpPr>
        <xdr:cNvPr id="8" name="Rectangle: Rounded Corners 7">
          <a:extLst>
            <a:ext uri="{FF2B5EF4-FFF2-40B4-BE49-F238E27FC236}">
              <a16:creationId xmlns:a16="http://schemas.microsoft.com/office/drawing/2014/main" id="{7B03CEE3-9741-023C-9BC9-51ABCCDEE25F}"/>
            </a:ext>
          </a:extLst>
        </xdr:cNvPr>
        <xdr:cNvSpPr/>
      </xdr:nvSpPr>
      <xdr:spPr>
        <a:xfrm>
          <a:off x="12334875" y="419100"/>
          <a:ext cx="2352675" cy="1104900"/>
        </a:xfrm>
        <a:prstGeom prst="roundRect">
          <a:avLst>
            <a:gd name="adj" fmla="val 4948"/>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200026</xdr:colOff>
      <xdr:row>4</xdr:row>
      <xdr:rowOff>95250</xdr:rowOff>
    </xdr:from>
    <xdr:to>
      <xdr:col>11</xdr:col>
      <xdr:colOff>95250</xdr:colOff>
      <xdr:row>7</xdr:row>
      <xdr:rowOff>161925</xdr:rowOff>
    </xdr:to>
    <xdr:sp macro="" textlink="Measures!A7">
      <xdr:nvSpPr>
        <xdr:cNvPr id="10" name="TextBox 9">
          <a:extLst>
            <a:ext uri="{FF2B5EF4-FFF2-40B4-BE49-F238E27FC236}">
              <a16:creationId xmlns:a16="http://schemas.microsoft.com/office/drawing/2014/main" id="{6140DF91-A7EA-EC14-0146-8E53121E0A22}"/>
            </a:ext>
          </a:extLst>
        </xdr:cNvPr>
        <xdr:cNvSpPr txBox="1"/>
      </xdr:nvSpPr>
      <xdr:spPr>
        <a:xfrm>
          <a:off x="4467226" y="819150"/>
          <a:ext cx="2333624"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9F7C009-5DF1-450B-96C3-8EBCEB45AE08}" type="TxLink">
            <a:rPr lang="en-US" sz="2200" b="0" i="0" u="none" strike="noStrike">
              <a:solidFill>
                <a:srgbClr val="000000"/>
              </a:solidFill>
              <a:latin typeface="Segoe UI Semibold" panose="020B0702040204020203" pitchFamily="34" charset="0"/>
              <a:ea typeface="Calibri"/>
              <a:cs typeface="Segoe UI Semibold" panose="020B0702040204020203" pitchFamily="34" charset="0"/>
            </a:rPr>
            <a:pPr algn="ctr"/>
            <a:t>$14.44M</a:t>
          </a:fld>
          <a:endParaRPr lang="en-US" sz="2200">
            <a:latin typeface="Segoe UI Semibold" panose="020B0702040204020203" pitchFamily="34" charset="0"/>
            <a:cs typeface="Segoe UI Semibold" panose="020B0702040204020203" pitchFamily="34" charset="0"/>
          </a:endParaRPr>
        </a:p>
      </xdr:txBody>
    </xdr:sp>
    <xdr:clientData/>
  </xdr:twoCellAnchor>
  <xdr:twoCellAnchor>
    <xdr:from>
      <xdr:col>7</xdr:col>
      <xdr:colOff>171450</xdr:colOff>
      <xdr:row>3</xdr:row>
      <xdr:rowOff>28575</xdr:rowOff>
    </xdr:from>
    <xdr:to>
      <xdr:col>11</xdr:col>
      <xdr:colOff>76199</xdr:colOff>
      <xdr:row>4</xdr:row>
      <xdr:rowOff>95250</xdr:rowOff>
    </xdr:to>
    <xdr:sp macro="" textlink="">
      <xdr:nvSpPr>
        <xdr:cNvPr id="11" name="TextBox 10">
          <a:extLst>
            <a:ext uri="{FF2B5EF4-FFF2-40B4-BE49-F238E27FC236}">
              <a16:creationId xmlns:a16="http://schemas.microsoft.com/office/drawing/2014/main" id="{959B44E2-5519-46D9-74E4-D701FB365411}"/>
            </a:ext>
          </a:extLst>
        </xdr:cNvPr>
        <xdr:cNvSpPr txBox="1"/>
      </xdr:nvSpPr>
      <xdr:spPr>
        <a:xfrm>
          <a:off x="4438650" y="571500"/>
          <a:ext cx="2343149"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t>Total</a:t>
          </a:r>
          <a:r>
            <a:rPr lang="en-US" sz="1400" b="1" baseline="0"/>
            <a:t> Revenue</a:t>
          </a:r>
          <a:endParaRPr lang="en-US" sz="1400" b="1"/>
        </a:p>
      </xdr:txBody>
    </xdr:sp>
    <xdr:clientData/>
  </xdr:twoCellAnchor>
  <xdr:twoCellAnchor>
    <xdr:from>
      <xdr:col>11</xdr:col>
      <xdr:colOff>412751</xdr:colOff>
      <xdr:row>4</xdr:row>
      <xdr:rowOff>95250</xdr:rowOff>
    </xdr:from>
    <xdr:to>
      <xdr:col>15</xdr:col>
      <xdr:colOff>307975</xdr:colOff>
      <xdr:row>7</xdr:row>
      <xdr:rowOff>161925</xdr:rowOff>
    </xdr:to>
    <xdr:sp macro="" textlink="Measures!B7">
      <xdr:nvSpPr>
        <xdr:cNvPr id="12" name="TextBox 11">
          <a:extLst>
            <a:ext uri="{FF2B5EF4-FFF2-40B4-BE49-F238E27FC236}">
              <a16:creationId xmlns:a16="http://schemas.microsoft.com/office/drawing/2014/main" id="{1CAEDE32-9C77-4492-B6D1-3269C06B6081}"/>
            </a:ext>
          </a:extLst>
        </xdr:cNvPr>
        <xdr:cNvSpPr txBox="1"/>
      </xdr:nvSpPr>
      <xdr:spPr>
        <a:xfrm>
          <a:off x="7118351" y="819150"/>
          <a:ext cx="2333624"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4E0C745-F71D-4C51-B1A4-DB0A3BBB7D37}" type="TxLink">
            <a:rPr lang="en-US" sz="2200" b="0" i="0" u="none" strike="noStrike">
              <a:solidFill>
                <a:srgbClr val="000000"/>
              </a:solidFill>
              <a:latin typeface="Segoe UI Semibold" panose="020B0702040204020203" pitchFamily="34" charset="0"/>
              <a:ea typeface="Calibri"/>
              <a:cs typeface="Segoe UI Semibold" panose="020B0702040204020203" pitchFamily="34" charset="0"/>
            </a:rPr>
            <a:pPr marL="0" indent="0" algn="ctr"/>
            <a:t>$4.01M</a:t>
          </a:fld>
          <a:endParaRPr lang="en-US" sz="2200" b="0" i="0" u="none" strike="noStrike">
            <a:solidFill>
              <a:srgbClr val="000000"/>
            </a:solidFill>
            <a:latin typeface="Segoe UI Semibold" panose="020B0702040204020203" pitchFamily="34" charset="0"/>
            <a:ea typeface="Calibri"/>
            <a:cs typeface="Segoe UI Semibold" panose="020B0702040204020203" pitchFamily="34" charset="0"/>
          </a:endParaRPr>
        </a:p>
      </xdr:txBody>
    </xdr:sp>
    <xdr:clientData/>
  </xdr:twoCellAnchor>
  <xdr:twoCellAnchor>
    <xdr:from>
      <xdr:col>11</xdr:col>
      <xdr:colOff>377825</xdr:colOff>
      <xdr:row>3</xdr:row>
      <xdr:rowOff>28575</xdr:rowOff>
    </xdr:from>
    <xdr:to>
      <xdr:col>15</xdr:col>
      <xdr:colOff>282574</xdr:colOff>
      <xdr:row>4</xdr:row>
      <xdr:rowOff>95250</xdr:rowOff>
    </xdr:to>
    <xdr:sp macro="" textlink="">
      <xdr:nvSpPr>
        <xdr:cNvPr id="13" name="TextBox 12">
          <a:extLst>
            <a:ext uri="{FF2B5EF4-FFF2-40B4-BE49-F238E27FC236}">
              <a16:creationId xmlns:a16="http://schemas.microsoft.com/office/drawing/2014/main" id="{0DBA39A7-62AF-4A8C-BB5F-46965471E889}"/>
            </a:ext>
          </a:extLst>
        </xdr:cNvPr>
        <xdr:cNvSpPr txBox="1"/>
      </xdr:nvSpPr>
      <xdr:spPr>
        <a:xfrm>
          <a:off x="7083425" y="571500"/>
          <a:ext cx="2343149"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t>Total</a:t>
          </a:r>
          <a:r>
            <a:rPr lang="en-US" sz="1400" b="1" baseline="0"/>
            <a:t> Profit</a:t>
          </a:r>
          <a:endParaRPr lang="en-US" sz="1400" b="1"/>
        </a:p>
      </xdr:txBody>
    </xdr:sp>
    <xdr:clientData/>
  </xdr:twoCellAnchor>
  <xdr:twoCellAnchor>
    <xdr:from>
      <xdr:col>16</xdr:col>
      <xdr:colOff>15876</xdr:colOff>
      <xdr:row>4</xdr:row>
      <xdr:rowOff>95250</xdr:rowOff>
    </xdr:from>
    <xdr:to>
      <xdr:col>19</xdr:col>
      <xdr:colOff>520700</xdr:colOff>
      <xdr:row>7</xdr:row>
      <xdr:rowOff>161925</xdr:rowOff>
    </xdr:to>
    <xdr:sp macro="" textlink="Measures!C7">
      <xdr:nvSpPr>
        <xdr:cNvPr id="14" name="TextBox 13">
          <a:extLst>
            <a:ext uri="{FF2B5EF4-FFF2-40B4-BE49-F238E27FC236}">
              <a16:creationId xmlns:a16="http://schemas.microsoft.com/office/drawing/2014/main" id="{A9E42F35-0496-453C-A214-9CEEDDEE53EF}"/>
            </a:ext>
          </a:extLst>
        </xdr:cNvPr>
        <xdr:cNvSpPr txBox="1"/>
      </xdr:nvSpPr>
      <xdr:spPr>
        <a:xfrm>
          <a:off x="9769476" y="819150"/>
          <a:ext cx="2333624"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C37DD9B-DD87-4D3E-AD2A-225E5D6CB4D2}" type="TxLink">
            <a:rPr lang="en-US" sz="2200" b="0" i="0" u="none" strike="noStrike">
              <a:solidFill>
                <a:srgbClr val="000000"/>
              </a:solidFill>
              <a:latin typeface="Segoe UI Semibold" panose="020B0702040204020203" pitchFamily="34" charset="0"/>
              <a:ea typeface="Calibri"/>
              <a:cs typeface="Segoe UI Semibold" panose="020B0702040204020203" pitchFamily="34" charset="0"/>
            </a:rPr>
            <a:pPr marL="0" indent="0" algn="ctr"/>
            <a:t>1.09M</a:t>
          </a:fld>
          <a:endParaRPr lang="en-US" sz="2200" b="0" i="0" u="none" strike="noStrike">
            <a:solidFill>
              <a:srgbClr val="000000"/>
            </a:solidFill>
            <a:latin typeface="Segoe UI Semibold" panose="020B0702040204020203" pitchFamily="34" charset="0"/>
            <a:ea typeface="Calibri"/>
            <a:cs typeface="Segoe UI Semibold" panose="020B0702040204020203" pitchFamily="34" charset="0"/>
          </a:endParaRPr>
        </a:p>
      </xdr:txBody>
    </xdr:sp>
    <xdr:clientData/>
  </xdr:twoCellAnchor>
  <xdr:twoCellAnchor>
    <xdr:from>
      <xdr:col>15</xdr:col>
      <xdr:colOff>584200</xdr:colOff>
      <xdr:row>3</xdr:row>
      <xdr:rowOff>28575</xdr:rowOff>
    </xdr:from>
    <xdr:to>
      <xdr:col>19</xdr:col>
      <xdr:colOff>488949</xdr:colOff>
      <xdr:row>4</xdr:row>
      <xdr:rowOff>95250</xdr:rowOff>
    </xdr:to>
    <xdr:sp macro="" textlink="">
      <xdr:nvSpPr>
        <xdr:cNvPr id="15" name="TextBox 14">
          <a:extLst>
            <a:ext uri="{FF2B5EF4-FFF2-40B4-BE49-F238E27FC236}">
              <a16:creationId xmlns:a16="http://schemas.microsoft.com/office/drawing/2014/main" id="{D44DF096-E226-4E75-B611-B384F21AFA45}"/>
            </a:ext>
          </a:extLst>
        </xdr:cNvPr>
        <xdr:cNvSpPr txBox="1"/>
      </xdr:nvSpPr>
      <xdr:spPr>
        <a:xfrm>
          <a:off x="9728200" y="571500"/>
          <a:ext cx="2343149"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t>Total</a:t>
          </a:r>
          <a:r>
            <a:rPr lang="en-US" sz="1400" b="1" baseline="0"/>
            <a:t> Unit Sold</a:t>
          </a:r>
          <a:endParaRPr lang="en-US" sz="1400" b="1"/>
        </a:p>
      </xdr:txBody>
    </xdr:sp>
    <xdr:clientData/>
  </xdr:twoCellAnchor>
  <xdr:twoCellAnchor>
    <xdr:from>
      <xdr:col>20</xdr:col>
      <xdr:colOff>228601</xdr:colOff>
      <xdr:row>4</xdr:row>
      <xdr:rowOff>95250</xdr:rowOff>
    </xdr:from>
    <xdr:to>
      <xdr:col>24</xdr:col>
      <xdr:colOff>123825</xdr:colOff>
      <xdr:row>7</xdr:row>
      <xdr:rowOff>161925</xdr:rowOff>
    </xdr:to>
    <xdr:sp macro="" textlink="Measures!D7">
      <xdr:nvSpPr>
        <xdr:cNvPr id="16" name="TextBox 15">
          <a:extLst>
            <a:ext uri="{FF2B5EF4-FFF2-40B4-BE49-F238E27FC236}">
              <a16:creationId xmlns:a16="http://schemas.microsoft.com/office/drawing/2014/main" id="{55F52AB9-B018-403A-9C50-17CC2E082815}"/>
            </a:ext>
          </a:extLst>
        </xdr:cNvPr>
        <xdr:cNvSpPr txBox="1"/>
      </xdr:nvSpPr>
      <xdr:spPr>
        <a:xfrm>
          <a:off x="12420601" y="819150"/>
          <a:ext cx="2333624"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FF05B42-C744-4DB2-A901-1508489D5F36}" type="TxLink">
            <a:rPr lang="en-US" sz="2200" b="0" i="0" u="none" strike="noStrike">
              <a:solidFill>
                <a:srgbClr val="000000"/>
              </a:solidFill>
              <a:latin typeface="Segoe UI Semibold" panose="020B0702040204020203" pitchFamily="34" charset="0"/>
              <a:ea typeface="Calibri"/>
              <a:cs typeface="Segoe UI Semibold" panose="020B0702040204020203" pitchFamily="34" charset="0"/>
            </a:rPr>
            <a:pPr marL="0" indent="0" algn="ctr"/>
            <a:t>829.26K</a:t>
          </a:fld>
          <a:endParaRPr lang="en-US" sz="2200" b="0" i="0" u="none" strike="noStrike">
            <a:solidFill>
              <a:srgbClr val="000000"/>
            </a:solidFill>
            <a:latin typeface="Segoe UI Semibold" panose="020B0702040204020203" pitchFamily="34" charset="0"/>
            <a:ea typeface="Calibri"/>
            <a:cs typeface="Segoe UI Semibold" panose="020B0702040204020203" pitchFamily="34" charset="0"/>
          </a:endParaRPr>
        </a:p>
      </xdr:txBody>
    </xdr:sp>
    <xdr:clientData/>
  </xdr:twoCellAnchor>
  <xdr:twoCellAnchor>
    <xdr:from>
      <xdr:col>20</xdr:col>
      <xdr:colOff>180975</xdr:colOff>
      <xdr:row>3</xdr:row>
      <xdr:rowOff>28575</xdr:rowOff>
    </xdr:from>
    <xdr:to>
      <xdr:col>24</xdr:col>
      <xdr:colOff>85724</xdr:colOff>
      <xdr:row>4</xdr:row>
      <xdr:rowOff>95250</xdr:rowOff>
    </xdr:to>
    <xdr:sp macro="" textlink="">
      <xdr:nvSpPr>
        <xdr:cNvPr id="17" name="TextBox 16">
          <a:extLst>
            <a:ext uri="{FF2B5EF4-FFF2-40B4-BE49-F238E27FC236}">
              <a16:creationId xmlns:a16="http://schemas.microsoft.com/office/drawing/2014/main" id="{D97A5EE4-4C6E-4286-846F-88B02155C817}"/>
            </a:ext>
          </a:extLst>
        </xdr:cNvPr>
        <xdr:cNvSpPr txBox="1"/>
      </xdr:nvSpPr>
      <xdr:spPr>
        <a:xfrm>
          <a:off x="12372975" y="571500"/>
          <a:ext cx="2343149"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t>Total</a:t>
          </a:r>
          <a:r>
            <a:rPr lang="en-US" sz="1400" b="1" baseline="0"/>
            <a:t> Transaction</a:t>
          </a:r>
          <a:endParaRPr lang="en-US" sz="1400" b="1"/>
        </a:p>
      </xdr:txBody>
    </xdr:sp>
    <xdr:clientData/>
  </xdr:twoCellAnchor>
  <xdr:twoCellAnchor>
    <xdr:from>
      <xdr:col>7</xdr:col>
      <xdr:colOff>180975</xdr:colOff>
      <xdr:row>9</xdr:row>
      <xdr:rowOff>171450</xdr:rowOff>
    </xdr:from>
    <xdr:to>
      <xdr:col>15</xdr:col>
      <xdr:colOff>295275</xdr:colOff>
      <xdr:row>22</xdr:row>
      <xdr:rowOff>123824</xdr:rowOff>
    </xdr:to>
    <xdr:sp macro="" textlink="">
      <xdr:nvSpPr>
        <xdr:cNvPr id="18" name="Rectangle: Rounded Corners 17">
          <a:extLst>
            <a:ext uri="{FF2B5EF4-FFF2-40B4-BE49-F238E27FC236}">
              <a16:creationId xmlns:a16="http://schemas.microsoft.com/office/drawing/2014/main" id="{F2E06528-5385-4752-A201-FBFE419AAEB0}"/>
            </a:ext>
          </a:extLst>
        </xdr:cNvPr>
        <xdr:cNvSpPr/>
      </xdr:nvSpPr>
      <xdr:spPr>
        <a:xfrm>
          <a:off x="4448175" y="1800225"/>
          <a:ext cx="4991100" cy="2305049"/>
        </a:xfrm>
        <a:prstGeom prst="roundRect">
          <a:avLst>
            <a:gd name="adj" fmla="val 3295"/>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v</a:t>
          </a:r>
        </a:p>
      </xdr:txBody>
    </xdr:sp>
    <xdr:clientData/>
  </xdr:twoCellAnchor>
  <xdr:twoCellAnchor>
    <xdr:from>
      <xdr:col>7</xdr:col>
      <xdr:colOff>238125</xdr:colOff>
      <xdr:row>11</xdr:row>
      <xdr:rowOff>104775</xdr:rowOff>
    </xdr:from>
    <xdr:to>
      <xdr:col>15</xdr:col>
      <xdr:colOff>200025</xdr:colOff>
      <xdr:row>22</xdr:row>
      <xdr:rowOff>47625</xdr:rowOff>
    </xdr:to>
    <xdr:graphicFrame macro="">
      <xdr:nvGraphicFramePr>
        <xdr:cNvPr id="19" name="Chart 18">
          <a:extLst>
            <a:ext uri="{FF2B5EF4-FFF2-40B4-BE49-F238E27FC236}">
              <a16:creationId xmlns:a16="http://schemas.microsoft.com/office/drawing/2014/main" id="{6E1ABB38-0AA3-4AF4-9B93-AA9AC3B9CB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209550</xdr:colOff>
      <xdr:row>9</xdr:row>
      <xdr:rowOff>176211</xdr:rowOff>
    </xdr:from>
    <xdr:to>
      <xdr:col>15</xdr:col>
      <xdr:colOff>285750</xdr:colOff>
      <xdr:row>12</xdr:row>
      <xdr:rowOff>4762</xdr:rowOff>
    </xdr:to>
    <xdr:sp macro="" textlink="">
      <xdr:nvSpPr>
        <xdr:cNvPr id="20" name="TextBox 19">
          <a:extLst>
            <a:ext uri="{FF2B5EF4-FFF2-40B4-BE49-F238E27FC236}">
              <a16:creationId xmlns:a16="http://schemas.microsoft.com/office/drawing/2014/main" id="{9E4AC1D3-11C6-4EDB-91C1-D8D8E0A9B87A}"/>
            </a:ext>
          </a:extLst>
        </xdr:cNvPr>
        <xdr:cNvSpPr txBox="1"/>
      </xdr:nvSpPr>
      <xdr:spPr>
        <a:xfrm>
          <a:off x="4476750" y="1804986"/>
          <a:ext cx="4953000" cy="3714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1">
              <a:solidFill>
                <a:schemeClr val="dk1"/>
              </a:solidFill>
              <a:latin typeface="+mn-lt"/>
              <a:ea typeface="+mn-ea"/>
              <a:cs typeface="+mn-cs"/>
            </a:rPr>
            <a:t>Revenue trend by Month</a:t>
          </a:r>
        </a:p>
      </xdr:txBody>
    </xdr:sp>
    <xdr:clientData/>
  </xdr:twoCellAnchor>
  <xdr:twoCellAnchor>
    <xdr:from>
      <xdr:col>15</xdr:col>
      <xdr:colOff>514350</xdr:colOff>
      <xdr:row>9</xdr:row>
      <xdr:rowOff>161925</xdr:rowOff>
    </xdr:from>
    <xdr:to>
      <xdr:col>24</xdr:col>
      <xdr:colOff>19050</xdr:colOff>
      <xdr:row>22</xdr:row>
      <xdr:rowOff>114299</xdr:rowOff>
    </xdr:to>
    <xdr:sp macro="" textlink="">
      <xdr:nvSpPr>
        <xdr:cNvPr id="21" name="Rectangle: Rounded Corners 20">
          <a:extLst>
            <a:ext uri="{FF2B5EF4-FFF2-40B4-BE49-F238E27FC236}">
              <a16:creationId xmlns:a16="http://schemas.microsoft.com/office/drawing/2014/main" id="{DE437289-94DD-4FFC-A7A6-EBFF6E89DFA6}"/>
            </a:ext>
          </a:extLst>
        </xdr:cNvPr>
        <xdr:cNvSpPr/>
      </xdr:nvSpPr>
      <xdr:spPr>
        <a:xfrm>
          <a:off x="9658350" y="1790700"/>
          <a:ext cx="4991100" cy="2305049"/>
        </a:xfrm>
        <a:prstGeom prst="roundRect">
          <a:avLst>
            <a:gd name="adj" fmla="val 3708"/>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590551</xdr:colOff>
      <xdr:row>11</xdr:row>
      <xdr:rowOff>100012</xdr:rowOff>
    </xdr:from>
    <xdr:to>
      <xdr:col>23</xdr:col>
      <xdr:colOff>571501</xdr:colOff>
      <xdr:row>22</xdr:row>
      <xdr:rowOff>52387</xdr:rowOff>
    </xdr:to>
    <xdr:graphicFrame macro="">
      <xdr:nvGraphicFramePr>
        <xdr:cNvPr id="22" name="Chart 21">
          <a:extLst>
            <a:ext uri="{FF2B5EF4-FFF2-40B4-BE49-F238E27FC236}">
              <a16:creationId xmlns:a16="http://schemas.microsoft.com/office/drawing/2014/main" id="{B9A0FED4-5DB1-4DBC-8E11-A1864DA807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514350</xdr:colOff>
      <xdr:row>10</xdr:row>
      <xdr:rowOff>14286</xdr:rowOff>
    </xdr:from>
    <xdr:to>
      <xdr:col>23</xdr:col>
      <xdr:colOff>590550</xdr:colOff>
      <xdr:row>12</xdr:row>
      <xdr:rowOff>23812</xdr:rowOff>
    </xdr:to>
    <xdr:sp macro="" textlink="">
      <xdr:nvSpPr>
        <xdr:cNvPr id="23" name="TextBox 22">
          <a:extLst>
            <a:ext uri="{FF2B5EF4-FFF2-40B4-BE49-F238E27FC236}">
              <a16:creationId xmlns:a16="http://schemas.microsoft.com/office/drawing/2014/main" id="{9D514BC9-636A-4166-96DD-875E226E5970}"/>
            </a:ext>
          </a:extLst>
        </xdr:cNvPr>
        <xdr:cNvSpPr txBox="1"/>
      </xdr:nvSpPr>
      <xdr:spPr>
        <a:xfrm>
          <a:off x="9658350" y="1824036"/>
          <a:ext cx="4953000" cy="3714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1">
              <a:solidFill>
                <a:schemeClr val="dk1"/>
              </a:solidFill>
              <a:latin typeface="+mn-lt"/>
              <a:ea typeface="+mn-ea"/>
              <a:cs typeface="+mn-cs"/>
            </a:rPr>
            <a:t>Revenue by Weekday</a:t>
          </a:r>
        </a:p>
      </xdr:txBody>
    </xdr:sp>
    <xdr:clientData/>
  </xdr:twoCellAnchor>
  <xdr:twoCellAnchor>
    <xdr:from>
      <xdr:col>7</xdr:col>
      <xdr:colOff>209550</xdr:colOff>
      <xdr:row>24</xdr:row>
      <xdr:rowOff>0</xdr:rowOff>
    </xdr:from>
    <xdr:to>
      <xdr:col>13</xdr:col>
      <xdr:colOff>133350</xdr:colOff>
      <xdr:row>34</xdr:row>
      <xdr:rowOff>114300</xdr:rowOff>
    </xdr:to>
    <xdr:sp macro="" textlink="">
      <xdr:nvSpPr>
        <xdr:cNvPr id="24" name="Rectangle: Rounded Corners 23">
          <a:extLst>
            <a:ext uri="{FF2B5EF4-FFF2-40B4-BE49-F238E27FC236}">
              <a16:creationId xmlns:a16="http://schemas.microsoft.com/office/drawing/2014/main" id="{28EEB21C-63D1-4EFA-B00E-262A628B533F}"/>
            </a:ext>
          </a:extLst>
        </xdr:cNvPr>
        <xdr:cNvSpPr/>
      </xdr:nvSpPr>
      <xdr:spPr>
        <a:xfrm>
          <a:off x="4476750" y="4343400"/>
          <a:ext cx="3581400" cy="1924050"/>
        </a:xfrm>
        <a:prstGeom prst="roundRect">
          <a:avLst>
            <a:gd name="adj" fmla="val 4948"/>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v</a:t>
          </a:r>
        </a:p>
      </xdr:txBody>
    </xdr:sp>
    <xdr:clientData/>
  </xdr:twoCellAnchor>
  <xdr:twoCellAnchor>
    <xdr:from>
      <xdr:col>7</xdr:col>
      <xdr:colOff>276225</xdr:colOff>
      <xdr:row>25</xdr:row>
      <xdr:rowOff>104775</xdr:rowOff>
    </xdr:from>
    <xdr:to>
      <xdr:col>13</xdr:col>
      <xdr:colOff>57150</xdr:colOff>
      <xdr:row>34</xdr:row>
      <xdr:rowOff>19049</xdr:rowOff>
    </xdr:to>
    <xdr:graphicFrame macro="">
      <xdr:nvGraphicFramePr>
        <xdr:cNvPr id="25" name="Chart 24">
          <a:extLst>
            <a:ext uri="{FF2B5EF4-FFF2-40B4-BE49-F238E27FC236}">
              <a16:creationId xmlns:a16="http://schemas.microsoft.com/office/drawing/2014/main" id="{891A5208-0F88-423B-BCC0-715AFFA8AB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314325</xdr:colOff>
      <xdr:row>24</xdr:row>
      <xdr:rowOff>0</xdr:rowOff>
    </xdr:from>
    <xdr:to>
      <xdr:col>20</xdr:col>
      <xdr:colOff>285750</xdr:colOff>
      <xdr:row>34</xdr:row>
      <xdr:rowOff>123826</xdr:rowOff>
    </xdr:to>
    <xdr:sp macro="" textlink="">
      <xdr:nvSpPr>
        <xdr:cNvPr id="26" name="Rectangle: Rounded Corners 25">
          <a:extLst>
            <a:ext uri="{FF2B5EF4-FFF2-40B4-BE49-F238E27FC236}">
              <a16:creationId xmlns:a16="http://schemas.microsoft.com/office/drawing/2014/main" id="{8E895D83-408E-4274-93D0-4CC21701C0FE}"/>
            </a:ext>
          </a:extLst>
        </xdr:cNvPr>
        <xdr:cNvSpPr/>
      </xdr:nvSpPr>
      <xdr:spPr>
        <a:xfrm>
          <a:off x="8239125" y="4343400"/>
          <a:ext cx="4238625" cy="1933576"/>
        </a:xfrm>
        <a:prstGeom prst="roundRect">
          <a:avLst>
            <a:gd name="adj" fmla="val 4948"/>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v</a:t>
          </a:r>
        </a:p>
      </xdr:txBody>
    </xdr:sp>
    <xdr:clientData/>
  </xdr:twoCellAnchor>
  <xdr:twoCellAnchor>
    <xdr:from>
      <xdr:col>7</xdr:col>
      <xdr:colOff>209550</xdr:colOff>
      <xdr:row>24</xdr:row>
      <xdr:rowOff>0</xdr:rowOff>
    </xdr:from>
    <xdr:to>
      <xdr:col>13</xdr:col>
      <xdr:colOff>123825</xdr:colOff>
      <xdr:row>25</xdr:row>
      <xdr:rowOff>171451</xdr:rowOff>
    </xdr:to>
    <xdr:sp macro="" textlink="">
      <xdr:nvSpPr>
        <xdr:cNvPr id="36" name="TextBox 35">
          <a:extLst>
            <a:ext uri="{FF2B5EF4-FFF2-40B4-BE49-F238E27FC236}">
              <a16:creationId xmlns:a16="http://schemas.microsoft.com/office/drawing/2014/main" id="{68E60BEE-D5BB-4729-8BA9-1FBE8F4FC6CC}"/>
            </a:ext>
          </a:extLst>
        </xdr:cNvPr>
        <xdr:cNvSpPr txBox="1"/>
      </xdr:nvSpPr>
      <xdr:spPr>
        <a:xfrm>
          <a:off x="4476750" y="4343400"/>
          <a:ext cx="3571875" cy="352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1">
              <a:solidFill>
                <a:schemeClr val="dk1"/>
              </a:solidFill>
              <a:latin typeface="+mn-lt"/>
              <a:ea typeface="+mn-ea"/>
              <a:cs typeface="+mn-cs"/>
            </a:rPr>
            <a:t>Revenue by Store Location</a:t>
          </a:r>
        </a:p>
      </xdr:txBody>
    </xdr:sp>
    <xdr:clientData/>
  </xdr:twoCellAnchor>
  <xdr:twoCellAnchor>
    <xdr:from>
      <xdr:col>14</xdr:col>
      <xdr:colOff>38100</xdr:colOff>
      <xdr:row>23</xdr:row>
      <xdr:rowOff>161924</xdr:rowOff>
    </xdr:from>
    <xdr:to>
      <xdr:col>19</xdr:col>
      <xdr:colOff>561975</xdr:colOff>
      <xdr:row>26</xdr:row>
      <xdr:rowOff>47624</xdr:rowOff>
    </xdr:to>
    <xdr:sp macro="" textlink="">
      <xdr:nvSpPr>
        <xdr:cNvPr id="37" name="TextBox 36">
          <a:extLst>
            <a:ext uri="{FF2B5EF4-FFF2-40B4-BE49-F238E27FC236}">
              <a16:creationId xmlns:a16="http://schemas.microsoft.com/office/drawing/2014/main" id="{D2A95B35-7FAD-4BBD-A8AA-74B992A6B024}"/>
            </a:ext>
          </a:extLst>
        </xdr:cNvPr>
        <xdr:cNvSpPr txBox="1"/>
      </xdr:nvSpPr>
      <xdr:spPr>
        <a:xfrm>
          <a:off x="8572500" y="4324349"/>
          <a:ext cx="3571875"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1">
              <a:solidFill>
                <a:schemeClr val="dk1"/>
              </a:solidFill>
              <a:latin typeface="+mn-lt"/>
              <a:ea typeface="+mn-ea"/>
              <a:cs typeface="+mn-cs"/>
            </a:rPr>
            <a:t>Revenue by Quarter</a:t>
          </a:r>
        </a:p>
      </xdr:txBody>
    </xdr:sp>
    <xdr:clientData/>
  </xdr:twoCellAnchor>
  <xdr:twoCellAnchor>
    <xdr:from>
      <xdr:col>3</xdr:col>
      <xdr:colOff>523875</xdr:colOff>
      <xdr:row>3</xdr:row>
      <xdr:rowOff>19050</xdr:rowOff>
    </xdr:from>
    <xdr:to>
      <xdr:col>6</xdr:col>
      <xdr:colOff>542924</xdr:colOff>
      <xdr:row>6</xdr:row>
      <xdr:rowOff>104775</xdr:rowOff>
    </xdr:to>
    <xdr:sp macro="" textlink="">
      <xdr:nvSpPr>
        <xdr:cNvPr id="38" name="Rectangle: Rounded Corners 37">
          <a:extLst>
            <a:ext uri="{FF2B5EF4-FFF2-40B4-BE49-F238E27FC236}">
              <a16:creationId xmlns:a16="http://schemas.microsoft.com/office/drawing/2014/main" id="{4D689353-A37C-4D0E-A3E4-0C5F19657E7E}"/>
            </a:ext>
          </a:extLst>
        </xdr:cNvPr>
        <xdr:cNvSpPr/>
      </xdr:nvSpPr>
      <xdr:spPr>
        <a:xfrm>
          <a:off x="2352675" y="561975"/>
          <a:ext cx="1847849" cy="628650"/>
        </a:xfrm>
        <a:prstGeom prst="roundRect">
          <a:avLst>
            <a:gd name="adj" fmla="val 4948"/>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533400</xdr:colOff>
      <xdr:row>3</xdr:row>
      <xdr:rowOff>47624</xdr:rowOff>
    </xdr:from>
    <xdr:to>
      <xdr:col>6</xdr:col>
      <xdr:colOff>533400</xdr:colOff>
      <xdr:row>6</xdr:row>
      <xdr:rowOff>38100</xdr:rowOff>
    </xdr:to>
    <xdr:sp macro="" textlink="Measures!A7">
      <xdr:nvSpPr>
        <xdr:cNvPr id="39" name="TextBox 38">
          <a:extLst>
            <a:ext uri="{FF2B5EF4-FFF2-40B4-BE49-F238E27FC236}">
              <a16:creationId xmlns:a16="http://schemas.microsoft.com/office/drawing/2014/main" id="{ECC758AA-F876-456D-937B-8E611C3C4E9D}"/>
            </a:ext>
          </a:extLst>
        </xdr:cNvPr>
        <xdr:cNvSpPr txBox="1"/>
      </xdr:nvSpPr>
      <xdr:spPr>
        <a:xfrm>
          <a:off x="2362200" y="590549"/>
          <a:ext cx="1828800" cy="5334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0" i="0" u="none" strike="noStrike">
              <a:solidFill>
                <a:srgbClr val="000000"/>
              </a:solidFill>
              <a:latin typeface="Segoe UI Semibold" panose="020B0702040204020203" pitchFamily="34" charset="0"/>
              <a:ea typeface="Calibri"/>
              <a:cs typeface="Segoe UI Semibold" panose="020B0702040204020203" pitchFamily="34" charset="0"/>
            </a:rPr>
            <a:t>Maven Toy Sales</a:t>
          </a:r>
          <a:endParaRPr lang="en-US" sz="1600">
            <a:latin typeface="Segoe UI Semibold" panose="020B0702040204020203" pitchFamily="34" charset="0"/>
            <a:cs typeface="Segoe UI Semibold" panose="020B0702040204020203" pitchFamily="34" charset="0"/>
          </a:endParaRPr>
        </a:p>
      </xdr:txBody>
    </xdr:sp>
    <xdr:clientData/>
  </xdr:twoCellAnchor>
  <xdr:twoCellAnchor>
    <xdr:from>
      <xdr:col>20</xdr:col>
      <xdr:colOff>400050</xdr:colOff>
      <xdr:row>24</xdr:row>
      <xdr:rowOff>38100</xdr:rowOff>
    </xdr:from>
    <xdr:to>
      <xdr:col>24</xdr:col>
      <xdr:colOff>47625</xdr:colOff>
      <xdr:row>34</xdr:row>
      <xdr:rowOff>95250</xdr:rowOff>
    </xdr:to>
    <xdr:sp macro="" textlink="">
      <xdr:nvSpPr>
        <xdr:cNvPr id="40" name="Rectangle: Rounded Corners 39">
          <a:extLst>
            <a:ext uri="{FF2B5EF4-FFF2-40B4-BE49-F238E27FC236}">
              <a16:creationId xmlns:a16="http://schemas.microsoft.com/office/drawing/2014/main" id="{734F5114-651A-4781-9EAA-F67A7835FC8D}"/>
            </a:ext>
          </a:extLst>
        </xdr:cNvPr>
        <xdr:cNvSpPr/>
      </xdr:nvSpPr>
      <xdr:spPr>
        <a:xfrm>
          <a:off x="12592050" y="4381500"/>
          <a:ext cx="2085975" cy="1866900"/>
        </a:xfrm>
        <a:prstGeom prst="roundRect">
          <a:avLst>
            <a:gd name="adj" fmla="val 4948"/>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v</a:t>
          </a:r>
        </a:p>
      </xdr:txBody>
    </xdr:sp>
    <xdr:clientData/>
  </xdr:twoCellAnchor>
  <xdr:twoCellAnchor>
    <xdr:from>
      <xdr:col>20</xdr:col>
      <xdr:colOff>552450</xdr:colOff>
      <xdr:row>24</xdr:row>
      <xdr:rowOff>161925</xdr:rowOff>
    </xdr:from>
    <xdr:to>
      <xdr:col>23</xdr:col>
      <xdr:colOff>523875</xdr:colOff>
      <xdr:row>34</xdr:row>
      <xdr:rowOff>9525</xdr:rowOff>
    </xdr:to>
    <xdr:sp macro="" textlink="">
      <xdr:nvSpPr>
        <xdr:cNvPr id="41" name="TextBox 40">
          <a:extLst>
            <a:ext uri="{FF2B5EF4-FFF2-40B4-BE49-F238E27FC236}">
              <a16:creationId xmlns:a16="http://schemas.microsoft.com/office/drawing/2014/main" id="{0025BF2D-0909-D9C9-1ED6-8DBEBC8F8D62}"/>
            </a:ext>
          </a:extLst>
        </xdr:cNvPr>
        <xdr:cNvSpPr txBox="1"/>
      </xdr:nvSpPr>
      <xdr:spPr>
        <a:xfrm>
          <a:off x="12744450" y="4505325"/>
          <a:ext cx="1800225" cy="16573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 </a:t>
          </a:r>
          <a:r>
            <a:rPr lang="en-US" b="1">
              <a:solidFill>
                <a:schemeClr val="accent6">
                  <a:lumMod val="75000"/>
                </a:schemeClr>
              </a:solidFill>
            </a:rPr>
            <a:t>Revenue:</a:t>
          </a:r>
          <a:r>
            <a:rPr lang="en-US">
              <a:solidFill>
                <a:schemeClr val="accent6">
                  <a:lumMod val="75000"/>
                </a:schemeClr>
              </a:solidFill>
            </a:rPr>
            <a:t> </a:t>
          </a:r>
          <a:r>
            <a:rPr lang="en-US" b="1"/>
            <a:t>$14.44M</a:t>
          </a:r>
          <a:r>
            <a:rPr lang="en-US"/>
            <a:t> | </a:t>
          </a:r>
          <a:r>
            <a:rPr lang="en-US" b="1"/>
            <a:t>Profit:</a:t>
          </a:r>
          <a:r>
            <a:rPr lang="en-US"/>
            <a:t> </a:t>
          </a:r>
          <a:r>
            <a:rPr lang="en-US" b="1"/>
            <a:t>$4.01M</a:t>
          </a:r>
          <a:r>
            <a:rPr lang="en-US"/>
            <a:t> (27.8%) </a:t>
          </a:r>
        </a:p>
        <a:p>
          <a:endParaRPr lang="en-US"/>
        </a:p>
        <a:p>
          <a:r>
            <a:rPr lang="en-US" b="1">
              <a:solidFill>
                <a:schemeClr val="accent6">
                  <a:lumMod val="75000"/>
                </a:schemeClr>
              </a:solidFill>
            </a:rPr>
            <a:t>Peak</a:t>
          </a:r>
          <a:r>
            <a:rPr lang="en-US" b="1"/>
            <a:t>:</a:t>
          </a:r>
          <a:r>
            <a:rPr lang="en-US"/>
            <a:t> </a:t>
          </a:r>
          <a:r>
            <a:rPr lang="en-US" b="1"/>
            <a:t>March–June</a:t>
          </a:r>
          <a:r>
            <a:rPr lang="en-US"/>
            <a:t> &amp; </a:t>
          </a:r>
          <a:r>
            <a:rPr lang="en-US" b="1"/>
            <a:t>Saturday</a:t>
          </a:r>
          <a:r>
            <a:rPr lang="en-US"/>
            <a:t> ($2.9M) </a:t>
          </a:r>
        </a:p>
        <a:p>
          <a:endParaRPr lang="en-US" b="0"/>
        </a:p>
        <a:p>
          <a:r>
            <a:rPr lang="en-US" b="1">
              <a:solidFill>
                <a:schemeClr val="accent6">
                  <a:lumMod val="75000"/>
                </a:schemeClr>
              </a:solidFill>
            </a:rPr>
            <a:t>Lowest:</a:t>
          </a:r>
          <a:r>
            <a:rPr lang="en-US">
              <a:solidFill>
                <a:schemeClr val="accent6">
                  <a:lumMod val="75000"/>
                </a:schemeClr>
              </a:solidFill>
            </a:rPr>
            <a:t> </a:t>
          </a:r>
          <a:r>
            <a:rPr lang="en-US" b="1"/>
            <a:t>October–November</a:t>
          </a:r>
          <a:r>
            <a:rPr lang="en-US"/>
            <a:t> sales decline</a:t>
          </a:r>
          <a:endParaRPr lang="en-US" sz="1100">
            <a:ln>
              <a:noFill/>
            </a:ln>
            <a:latin typeface="Segoe "/>
          </a:endParaRPr>
        </a:p>
      </xdr:txBody>
    </xdr:sp>
    <xdr:clientData/>
  </xdr:twoCellAnchor>
  <xdr:twoCellAnchor>
    <xdr:from>
      <xdr:col>3</xdr:col>
      <xdr:colOff>552449</xdr:colOff>
      <xdr:row>7</xdr:row>
      <xdr:rowOff>95250</xdr:rowOff>
    </xdr:from>
    <xdr:to>
      <xdr:col>6</xdr:col>
      <xdr:colOff>428623</xdr:colOff>
      <xdr:row>9</xdr:row>
      <xdr:rowOff>47625</xdr:rowOff>
    </xdr:to>
    <xdr:sp macro="" textlink="">
      <xdr:nvSpPr>
        <xdr:cNvPr id="44" name="Rectangle: Rounded Corners 43">
          <a:extLst>
            <a:ext uri="{FF2B5EF4-FFF2-40B4-BE49-F238E27FC236}">
              <a16:creationId xmlns:a16="http://schemas.microsoft.com/office/drawing/2014/main" id="{52B02219-F162-4B6F-8FB4-A39F2E59481E}"/>
            </a:ext>
          </a:extLst>
        </xdr:cNvPr>
        <xdr:cNvSpPr/>
      </xdr:nvSpPr>
      <xdr:spPr>
        <a:xfrm rot="10800000" flipV="1">
          <a:off x="2381249" y="1362075"/>
          <a:ext cx="1704974" cy="314325"/>
        </a:xfrm>
        <a:prstGeom prst="roundRect">
          <a:avLst>
            <a:gd name="adj" fmla="val 1264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a:p>
      </xdr:txBody>
    </xdr:sp>
    <xdr:clientData/>
  </xdr:twoCellAnchor>
  <xdr:twoCellAnchor>
    <xdr:from>
      <xdr:col>4</xdr:col>
      <xdr:colOff>190500</xdr:colOff>
      <xdr:row>7</xdr:row>
      <xdr:rowOff>104774</xdr:rowOff>
    </xdr:from>
    <xdr:to>
      <xdr:col>6</xdr:col>
      <xdr:colOff>133350</xdr:colOff>
      <xdr:row>9</xdr:row>
      <xdr:rowOff>28575</xdr:rowOff>
    </xdr:to>
    <xdr:sp macro="" textlink="Measures!A7">
      <xdr:nvSpPr>
        <xdr:cNvPr id="45" name="TextBox 44">
          <a:hlinkClick xmlns:r="http://schemas.openxmlformats.org/officeDocument/2006/relationships" r:id="rId4"/>
          <a:extLst>
            <a:ext uri="{FF2B5EF4-FFF2-40B4-BE49-F238E27FC236}">
              <a16:creationId xmlns:a16="http://schemas.microsoft.com/office/drawing/2014/main" id="{EA661C9C-B688-4C99-A076-DDF0E4FB9DC2}"/>
            </a:ext>
          </a:extLst>
        </xdr:cNvPr>
        <xdr:cNvSpPr txBox="1"/>
      </xdr:nvSpPr>
      <xdr:spPr>
        <a:xfrm>
          <a:off x="2628900" y="1371599"/>
          <a:ext cx="1162050" cy="2857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0" i="0" u="none" strike="noStrike">
              <a:solidFill>
                <a:srgbClr val="000000"/>
              </a:solidFill>
              <a:latin typeface="Segoe UI Semibold" panose="020B0702040204020203" pitchFamily="34" charset="0"/>
              <a:ea typeface="Calibri"/>
              <a:cs typeface="Segoe UI Semibold" panose="020B0702040204020203" pitchFamily="34" charset="0"/>
            </a:rPr>
            <a:t>Executive</a:t>
          </a:r>
          <a:endParaRPr lang="en-US" sz="1600">
            <a:latin typeface="Segoe UI Semibold" panose="020B0702040204020203" pitchFamily="34" charset="0"/>
            <a:cs typeface="Segoe UI Semibold" panose="020B0702040204020203" pitchFamily="34" charset="0"/>
          </a:endParaRPr>
        </a:p>
      </xdr:txBody>
    </xdr:sp>
    <xdr:clientData/>
  </xdr:twoCellAnchor>
  <xdr:twoCellAnchor editAs="oneCell">
    <xdr:from>
      <xdr:col>3</xdr:col>
      <xdr:colOff>533400</xdr:colOff>
      <xdr:row>17</xdr:row>
      <xdr:rowOff>99061</xdr:rowOff>
    </xdr:from>
    <xdr:to>
      <xdr:col>6</xdr:col>
      <xdr:colOff>523875</xdr:colOff>
      <xdr:row>22</xdr:row>
      <xdr:rowOff>66675</xdr:rowOff>
    </xdr:to>
    <mc:AlternateContent xmlns:mc="http://schemas.openxmlformats.org/markup-compatibility/2006" xmlns:a14="http://schemas.microsoft.com/office/drawing/2010/main">
      <mc:Choice Requires="a14">
        <xdr:graphicFrame macro="">
          <xdr:nvGraphicFramePr>
            <xdr:cNvPr id="5" name="Year ">
              <a:extLst>
                <a:ext uri="{FF2B5EF4-FFF2-40B4-BE49-F238E27FC236}">
                  <a16:creationId xmlns:a16="http://schemas.microsoft.com/office/drawing/2014/main" id="{71C7ED31-D2B8-F285-FFDE-E594887ED0CD}"/>
                </a:ext>
              </a:extLst>
            </xdr:cNvPr>
            <xdr:cNvGraphicFramePr/>
          </xdr:nvGraphicFramePr>
          <xdr:xfrm>
            <a:off x="0" y="0"/>
            <a:ext cx="0" cy="0"/>
          </xdr:xfrm>
          <a:graphic>
            <a:graphicData uri="http://schemas.microsoft.com/office/drawing/2010/slicer">
              <sle:slicer xmlns:sle="http://schemas.microsoft.com/office/drawing/2010/slicer" name="Year "/>
            </a:graphicData>
          </a:graphic>
        </xdr:graphicFrame>
      </mc:Choice>
      <mc:Fallback xmlns="">
        <xdr:sp macro="" textlink="">
          <xdr:nvSpPr>
            <xdr:cNvPr id="0" name=""/>
            <xdr:cNvSpPr>
              <a:spLocks noTextEdit="1"/>
            </xdr:cNvSpPr>
          </xdr:nvSpPr>
          <xdr:spPr>
            <a:xfrm>
              <a:off x="2362200" y="3175636"/>
              <a:ext cx="1819275" cy="8724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566737</xdr:colOff>
      <xdr:row>9</xdr:row>
      <xdr:rowOff>171450</xdr:rowOff>
    </xdr:from>
    <xdr:to>
      <xdr:col>6</xdr:col>
      <xdr:colOff>414336</xdr:colOff>
      <xdr:row>11</xdr:row>
      <xdr:rowOff>123825</xdr:rowOff>
    </xdr:to>
    <xdr:sp macro="" textlink="">
      <xdr:nvSpPr>
        <xdr:cNvPr id="28" name="Rectangle: Rounded Corners 27">
          <a:extLst>
            <a:ext uri="{FF2B5EF4-FFF2-40B4-BE49-F238E27FC236}">
              <a16:creationId xmlns:a16="http://schemas.microsoft.com/office/drawing/2014/main" id="{685DEE4D-84D1-42B7-BACE-8E6FAFD14D7D}"/>
            </a:ext>
          </a:extLst>
        </xdr:cNvPr>
        <xdr:cNvSpPr/>
      </xdr:nvSpPr>
      <xdr:spPr>
        <a:xfrm rot="10800000" flipV="1">
          <a:off x="2395537" y="1800225"/>
          <a:ext cx="1676399" cy="314325"/>
        </a:xfrm>
        <a:prstGeom prst="roundRect">
          <a:avLst>
            <a:gd name="adj" fmla="val 1264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qqq</a:t>
          </a:r>
        </a:p>
      </xdr:txBody>
    </xdr:sp>
    <xdr:clientData/>
  </xdr:twoCellAnchor>
  <xdr:twoCellAnchor editAs="oneCell">
    <xdr:from>
      <xdr:col>3</xdr:col>
      <xdr:colOff>535305</xdr:colOff>
      <xdr:row>23</xdr:row>
      <xdr:rowOff>36195</xdr:rowOff>
    </xdr:from>
    <xdr:to>
      <xdr:col>6</xdr:col>
      <xdr:colOff>535305</xdr:colOff>
      <xdr:row>32</xdr:row>
      <xdr:rowOff>114300</xdr:rowOff>
    </xdr:to>
    <mc:AlternateContent xmlns:mc="http://schemas.openxmlformats.org/markup-compatibility/2006" xmlns:a14="http://schemas.microsoft.com/office/drawing/2010/main">
      <mc:Choice Requires="a14">
        <xdr:graphicFrame macro="">
          <xdr:nvGraphicFramePr>
            <xdr:cNvPr id="9" name="Product_Category">
              <a:extLst>
                <a:ext uri="{FF2B5EF4-FFF2-40B4-BE49-F238E27FC236}">
                  <a16:creationId xmlns:a16="http://schemas.microsoft.com/office/drawing/2014/main" id="{76863417-6874-036E-0EF5-955C7FF0D117}"/>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2364105" y="4198620"/>
              <a:ext cx="1828800" cy="17068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566737</xdr:colOff>
      <xdr:row>12</xdr:row>
      <xdr:rowOff>66675</xdr:rowOff>
    </xdr:from>
    <xdr:to>
      <xdr:col>6</xdr:col>
      <xdr:colOff>414337</xdr:colOff>
      <xdr:row>14</xdr:row>
      <xdr:rowOff>19050</xdr:rowOff>
    </xdr:to>
    <xdr:sp macro="" textlink="">
      <xdr:nvSpPr>
        <xdr:cNvPr id="29" name="Rectangle: Rounded Corners 28">
          <a:extLst>
            <a:ext uri="{FF2B5EF4-FFF2-40B4-BE49-F238E27FC236}">
              <a16:creationId xmlns:a16="http://schemas.microsoft.com/office/drawing/2014/main" id="{17381706-6F2B-4F97-850A-BCA3F58C66DD}"/>
            </a:ext>
          </a:extLst>
        </xdr:cNvPr>
        <xdr:cNvSpPr/>
      </xdr:nvSpPr>
      <xdr:spPr>
        <a:xfrm rot="10800000" flipV="1">
          <a:off x="2395537" y="2238375"/>
          <a:ext cx="1676400" cy="314325"/>
        </a:xfrm>
        <a:prstGeom prst="roundRect">
          <a:avLst>
            <a:gd name="adj" fmla="val 1264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571500</xdr:colOff>
      <xdr:row>14</xdr:row>
      <xdr:rowOff>142875</xdr:rowOff>
    </xdr:from>
    <xdr:to>
      <xdr:col>6</xdr:col>
      <xdr:colOff>409574</xdr:colOff>
      <xdr:row>16</xdr:row>
      <xdr:rowOff>95250</xdr:rowOff>
    </xdr:to>
    <xdr:sp macro="" textlink="">
      <xdr:nvSpPr>
        <xdr:cNvPr id="30" name="Rectangle: Rounded Corners 29">
          <a:extLst>
            <a:ext uri="{FF2B5EF4-FFF2-40B4-BE49-F238E27FC236}">
              <a16:creationId xmlns:a16="http://schemas.microsoft.com/office/drawing/2014/main" id="{0C197C2A-24D4-4B86-AAEB-E0FE9903058A}"/>
            </a:ext>
          </a:extLst>
        </xdr:cNvPr>
        <xdr:cNvSpPr/>
      </xdr:nvSpPr>
      <xdr:spPr>
        <a:xfrm rot="10800000" flipV="1">
          <a:off x="2400300" y="2676525"/>
          <a:ext cx="1666874" cy="314325"/>
        </a:xfrm>
        <a:prstGeom prst="roundRect">
          <a:avLst>
            <a:gd name="adj" fmla="val 1264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a:p>
      </xdr:txBody>
    </xdr:sp>
    <xdr:clientData/>
  </xdr:twoCellAnchor>
  <xdr:twoCellAnchor>
    <xdr:from>
      <xdr:col>4</xdr:col>
      <xdr:colOff>209550</xdr:colOff>
      <xdr:row>9</xdr:row>
      <xdr:rowOff>180974</xdr:rowOff>
    </xdr:from>
    <xdr:to>
      <xdr:col>6</xdr:col>
      <xdr:colOff>9525</xdr:colOff>
      <xdr:row>11</xdr:row>
      <xdr:rowOff>133349</xdr:rowOff>
    </xdr:to>
    <xdr:sp macro="" textlink="Measures!A7">
      <xdr:nvSpPr>
        <xdr:cNvPr id="50" name="TextBox 49">
          <a:hlinkClick xmlns:r="http://schemas.openxmlformats.org/officeDocument/2006/relationships" r:id="rId5"/>
          <a:extLst>
            <a:ext uri="{FF2B5EF4-FFF2-40B4-BE49-F238E27FC236}">
              <a16:creationId xmlns:a16="http://schemas.microsoft.com/office/drawing/2014/main" id="{F9794982-D790-48FE-96C4-6679ACB63C60}"/>
            </a:ext>
          </a:extLst>
        </xdr:cNvPr>
        <xdr:cNvSpPr txBox="1"/>
      </xdr:nvSpPr>
      <xdr:spPr>
        <a:xfrm>
          <a:off x="2647950" y="1809749"/>
          <a:ext cx="1019175"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600" b="0" i="0" u="none" strike="noStrike">
              <a:solidFill>
                <a:srgbClr val="000000"/>
              </a:solidFill>
              <a:latin typeface="Segoe UI Semibold" panose="020B0702040204020203" pitchFamily="34" charset="0"/>
              <a:ea typeface="Calibri"/>
              <a:cs typeface="Segoe UI Semibold" panose="020B0702040204020203" pitchFamily="34" charset="0"/>
            </a:rPr>
            <a:t>Store</a:t>
          </a:r>
        </a:p>
      </xdr:txBody>
    </xdr:sp>
    <xdr:clientData/>
  </xdr:twoCellAnchor>
  <xdr:twoCellAnchor>
    <xdr:from>
      <xdr:col>4</xdr:col>
      <xdr:colOff>142875</xdr:colOff>
      <xdr:row>14</xdr:row>
      <xdr:rowOff>152400</xdr:rowOff>
    </xdr:from>
    <xdr:to>
      <xdr:col>6</xdr:col>
      <xdr:colOff>95250</xdr:colOff>
      <xdr:row>16</xdr:row>
      <xdr:rowOff>66675</xdr:rowOff>
    </xdr:to>
    <xdr:sp macro="" textlink="Measures!A7">
      <xdr:nvSpPr>
        <xdr:cNvPr id="52" name="TextBox 51">
          <a:hlinkClick xmlns:r="http://schemas.openxmlformats.org/officeDocument/2006/relationships" r:id="rId6"/>
          <a:extLst>
            <a:ext uri="{FF2B5EF4-FFF2-40B4-BE49-F238E27FC236}">
              <a16:creationId xmlns:a16="http://schemas.microsoft.com/office/drawing/2014/main" id="{5663D8D6-4111-47CE-AB31-E164C409A78B}"/>
            </a:ext>
          </a:extLst>
        </xdr:cNvPr>
        <xdr:cNvSpPr txBox="1"/>
      </xdr:nvSpPr>
      <xdr:spPr>
        <a:xfrm>
          <a:off x="2581275" y="2686050"/>
          <a:ext cx="11715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600" b="0" i="0" u="none" strike="noStrike">
              <a:solidFill>
                <a:srgbClr val="000000"/>
              </a:solidFill>
              <a:latin typeface="Segoe UI Semibold" panose="020B0702040204020203" pitchFamily="34" charset="0"/>
              <a:ea typeface="Calibri"/>
              <a:cs typeface="Segoe UI Semibold" panose="020B0702040204020203" pitchFamily="34" charset="0"/>
            </a:rPr>
            <a:t>Inventory</a:t>
          </a:r>
        </a:p>
      </xdr:txBody>
    </xdr:sp>
    <xdr:clientData/>
  </xdr:twoCellAnchor>
  <xdr:twoCellAnchor>
    <xdr:from>
      <xdr:col>4</xdr:col>
      <xdr:colOff>209550</xdr:colOff>
      <xdr:row>12</xdr:row>
      <xdr:rowOff>85725</xdr:rowOff>
    </xdr:from>
    <xdr:to>
      <xdr:col>6</xdr:col>
      <xdr:colOff>76200</xdr:colOff>
      <xdr:row>14</xdr:row>
      <xdr:rowOff>9525</xdr:rowOff>
    </xdr:to>
    <xdr:sp macro="" textlink="Measures!A7">
      <xdr:nvSpPr>
        <xdr:cNvPr id="51" name="TextBox 50">
          <a:hlinkClick xmlns:r="http://schemas.openxmlformats.org/officeDocument/2006/relationships" r:id="rId7"/>
          <a:extLst>
            <a:ext uri="{FF2B5EF4-FFF2-40B4-BE49-F238E27FC236}">
              <a16:creationId xmlns:a16="http://schemas.microsoft.com/office/drawing/2014/main" id="{FC0AB34A-CC9C-49D1-B04B-447F59152403}"/>
            </a:ext>
          </a:extLst>
        </xdr:cNvPr>
        <xdr:cNvSpPr txBox="1"/>
      </xdr:nvSpPr>
      <xdr:spPr>
        <a:xfrm>
          <a:off x="2647950" y="2257425"/>
          <a:ext cx="10858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600" b="0" i="0" u="none" strike="noStrike">
              <a:solidFill>
                <a:srgbClr val="000000"/>
              </a:solidFill>
              <a:latin typeface="Segoe UI Semibold" panose="020B0702040204020203" pitchFamily="34" charset="0"/>
              <a:ea typeface="Calibri"/>
              <a:cs typeface="Segoe UI Semibold" panose="020B0702040204020203" pitchFamily="34" charset="0"/>
            </a:rPr>
            <a:t>Product</a:t>
          </a:r>
        </a:p>
      </xdr:txBody>
    </xdr:sp>
    <xdr:clientData/>
  </xdr:twoCellAnchor>
  <xdr:twoCellAnchor>
    <xdr:from>
      <xdr:col>13</xdr:col>
      <xdr:colOff>409575</xdr:colOff>
      <xdr:row>26</xdr:row>
      <xdr:rowOff>47624</xdr:rowOff>
    </xdr:from>
    <xdr:to>
      <xdr:col>20</xdr:col>
      <xdr:colOff>180975</xdr:colOff>
      <xdr:row>33</xdr:row>
      <xdr:rowOff>180974</xdr:rowOff>
    </xdr:to>
    <xdr:graphicFrame macro="">
      <xdr:nvGraphicFramePr>
        <xdr:cNvPr id="32" name="Chart 31">
          <a:extLst>
            <a:ext uri="{FF2B5EF4-FFF2-40B4-BE49-F238E27FC236}">
              <a16:creationId xmlns:a16="http://schemas.microsoft.com/office/drawing/2014/main" id="{530B94CD-C933-46AC-8FC2-4659889C81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342900</xdr:colOff>
      <xdr:row>1</xdr:row>
      <xdr:rowOff>76200</xdr:rowOff>
    </xdr:from>
    <xdr:to>
      <xdr:col>24</xdr:col>
      <xdr:colOff>228600</xdr:colOff>
      <xdr:row>35</xdr:row>
      <xdr:rowOff>32385</xdr:rowOff>
    </xdr:to>
    <xdr:sp macro="" textlink="">
      <xdr:nvSpPr>
        <xdr:cNvPr id="2" name="Rectangle 1">
          <a:extLst>
            <a:ext uri="{FF2B5EF4-FFF2-40B4-BE49-F238E27FC236}">
              <a16:creationId xmlns:a16="http://schemas.microsoft.com/office/drawing/2014/main" id="{1EEAC1D6-0EEA-4269-B8D5-3ABE22C8FE21}"/>
            </a:ext>
          </a:extLst>
        </xdr:cNvPr>
        <xdr:cNvSpPr/>
      </xdr:nvSpPr>
      <xdr:spPr>
        <a:xfrm>
          <a:off x="2171700" y="257175"/>
          <a:ext cx="12687300" cy="6109335"/>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447675</xdr:colOff>
      <xdr:row>2</xdr:row>
      <xdr:rowOff>28576</xdr:rowOff>
    </xdr:from>
    <xdr:to>
      <xdr:col>6</xdr:col>
      <xdr:colOff>600075</xdr:colOff>
      <xdr:row>34</xdr:row>
      <xdr:rowOff>95250</xdr:rowOff>
    </xdr:to>
    <xdr:sp macro="" textlink="">
      <xdr:nvSpPr>
        <xdr:cNvPr id="3" name="Rectangle 2">
          <a:extLst>
            <a:ext uri="{FF2B5EF4-FFF2-40B4-BE49-F238E27FC236}">
              <a16:creationId xmlns:a16="http://schemas.microsoft.com/office/drawing/2014/main" id="{5DFD0CD3-55F5-48A4-A37F-5BD3B9E5B950}"/>
            </a:ext>
          </a:extLst>
        </xdr:cNvPr>
        <xdr:cNvSpPr/>
      </xdr:nvSpPr>
      <xdr:spPr>
        <a:xfrm>
          <a:off x="2276475" y="390526"/>
          <a:ext cx="1981200" cy="5857874"/>
        </a:xfrm>
        <a:prstGeom prst="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1">
                <a:lumMod val="60000"/>
                <a:lumOff val="40000"/>
              </a:schemeClr>
            </a:solidFill>
          </a:endParaRPr>
        </a:p>
      </xdr:txBody>
    </xdr:sp>
    <xdr:clientData/>
  </xdr:twoCellAnchor>
  <xdr:twoCellAnchor>
    <xdr:from>
      <xdr:col>7</xdr:col>
      <xdr:colOff>161925</xdr:colOff>
      <xdr:row>2</xdr:row>
      <xdr:rowOff>57150</xdr:rowOff>
    </xdr:from>
    <xdr:to>
      <xdr:col>11</xdr:col>
      <xdr:colOff>76200</xdr:colOff>
      <xdr:row>8</xdr:row>
      <xdr:rowOff>76200</xdr:rowOff>
    </xdr:to>
    <xdr:sp macro="" textlink="">
      <xdr:nvSpPr>
        <xdr:cNvPr id="4" name="Rectangle: Rounded Corners 3">
          <a:extLst>
            <a:ext uri="{FF2B5EF4-FFF2-40B4-BE49-F238E27FC236}">
              <a16:creationId xmlns:a16="http://schemas.microsoft.com/office/drawing/2014/main" id="{9B7A2BDB-8309-4050-A39F-565CE14E9E38}"/>
            </a:ext>
          </a:extLst>
        </xdr:cNvPr>
        <xdr:cNvSpPr/>
      </xdr:nvSpPr>
      <xdr:spPr>
        <a:xfrm>
          <a:off x="4429125" y="422910"/>
          <a:ext cx="2352675" cy="1116330"/>
        </a:xfrm>
        <a:prstGeom prst="roundRect">
          <a:avLst>
            <a:gd name="adj" fmla="val 4948"/>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358775</xdr:colOff>
      <xdr:row>2</xdr:row>
      <xdr:rowOff>57150</xdr:rowOff>
    </xdr:from>
    <xdr:to>
      <xdr:col>15</xdr:col>
      <xdr:colOff>273050</xdr:colOff>
      <xdr:row>8</xdr:row>
      <xdr:rowOff>76200</xdr:rowOff>
    </xdr:to>
    <xdr:sp macro="" textlink="">
      <xdr:nvSpPr>
        <xdr:cNvPr id="5" name="Rectangle: Rounded Corners 4">
          <a:extLst>
            <a:ext uri="{FF2B5EF4-FFF2-40B4-BE49-F238E27FC236}">
              <a16:creationId xmlns:a16="http://schemas.microsoft.com/office/drawing/2014/main" id="{F143E4CC-57E7-48E4-AE17-1F2E4C372FBF}"/>
            </a:ext>
          </a:extLst>
        </xdr:cNvPr>
        <xdr:cNvSpPr/>
      </xdr:nvSpPr>
      <xdr:spPr>
        <a:xfrm>
          <a:off x="7064375" y="422910"/>
          <a:ext cx="2352675" cy="1116330"/>
        </a:xfrm>
        <a:prstGeom prst="roundRect">
          <a:avLst>
            <a:gd name="adj" fmla="val 4948"/>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555625</xdr:colOff>
      <xdr:row>2</xdr:row>
      <xdr:rowOff>57150</xdr:rowOff>
    </xdr:from>
    <xdr:to>
      <xdr:col>19</xdr:col>
      <xdr:colOff>469900</xdr:colOff>
      <xdr:row>8</xdr:row>
      <xdr:rowOff>76200</xdr:rowOff>
    </xdr:to>
    <xdr:sp macro="" textlink="">
      <xdr:nvSpPr>
        <xdr:cNvPr id="6" name="Rectangle: Rounded Corners 5">
          <a:extLst>
            <a:ext uri="{FF2B5EF4-FFF2-40B4-BE49-F238E27FC236}">
              <a16:creationId xmlns:a16="http://schemas.microsoft.com/office/drawing/2014/main" id="{D0B69613-C833-4A4E-BF53-1BC989E2BB1B}"/>
            </a:ext>
          </a:extLst>
        </xdr:cNvPr>
        <xdr:cNvSpPr/>
      </xdr:nvSpPr>
      <xdr:spPr>
        <a:xfrm>
          <a:off x="9699625" y="422910"/>
          <a:ext cx="2352675" cy="1116330"/>
        </a:xfrm>
        <a:prstGeom prst="roundRect">
          <a:avLst>
            <a:gd name="adj" fmla="val 4948"/>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142875</xdr:colOff>
      <xdr:row>2</xdr:row>
      <xdr:rowOff>57150</xdr:rowOff>
    </xdr:from>
    <xdr:to>
      <xdr:col>24</xdr:col>
      <xdr:colOff>57150</xdr:colOff>
      <xdr:row>8</xdr:row>
      <xdr:rowOff>76200</xdr:rowOff>
    </xdr:to>
    <xdr:sp macro="" textlink="">
      <xdr:nvSpPr>
        <xdr:cNvPr id="7" name="Rectangle: Rounded Corners 6">
          <a:extLst>
            <a:ext uri="{FF2B5EF4-FFF2-40B4-BE49-F238E27FC236}">
              <a16:creationId xmlns:a16="http://schemas.microsoft.com/office/drawing/2014/main" id="{CC161CD3-36FF-4943-97A1-67B14454FF9A}"/>
            </a:ext>
          </a:extLst>
        </xdr:cNvPr>
        <xdr:cNvSpPr/>
      </xdr:nvSpPr>
      <xdr:spPr>
        <a:xfrm>
          <a:off x="12334875" y="422910"/>
          <a:ext cx="2352675" cy="1116330"/>
        </a:xfrm>
        <a:prstGeom prst="roundRect">
          <a:avLst>
            <a:gd name="adj" fmla="val 4948"/>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200026</xdr:colOff>
      <xdr:row>4</xdr:row>
      <xdr:rowOff>95250</xdr:rowOff>
    </xdr:from>
    <xdr:to>
      <xdr:col>11</xdr:col>
      <xdr:colOff>95250</xdr:colOff>
      <xdr:row>7</xdr:row>
      <xdr:rowOff>161925</xdr:rowOff>
    </xdr:to>
    <xdr:sp macro="" textlink="Measures!A7">
      <xdr:nvSpPr>
        <xdr:cNvPr id="8" name="TextBox 7">
          <a:extLst>
            <a:ext uri="{FF2B5EF4-FFF2-40B4-BE49-F238E27FC236}">
              <a16:creationId xmlns:a16="http://schemas.microsoft.com/office/drawing/2014/main" id="{9C3D1379-5062-402F-B17C-C32DB6376F43}"/>
            </a:ext>
          </a:extLst>
        </xdr:cNvPr>
        <xdr:cNvSpPr txBox="1"/>
      </xdr:nvSpPr>
      <xdr:spPr>
        <a:xfrm>
          <a:off x="4467226" y="826770"/>
          <a:ext cx="2333624" cy="6153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9F7C009-5DF1-450B-96C3-8EBCEB45AE08}" type="TxLink">
            <a:rPr lang="en-US" sz="2200" b="0" i="0" u="none" strike="noStrike">
              <a:solidFill>
                <a:srgbClr val="000000"/>
              </a:solidFill>
              <a:latin typeface="Segoe UI Semibold" panose="020B0702040204020203" pitchFamily="34" charset="0"/>
              <a:ea typeface="Calibri"/>
              <a:cs typeface="Segoe UI Semibold" panose="020B0702040204020203" pitchFamily="34" charset="0"/>
            </a:rPr>
            <a:pPr algn="ctr"/>
            <a:t>$14.44M</a:t>
          </a:fld>
          <a:endParaRPr lang="en-US" sz="2200">
            <a:latin typeface="Segoe UI Semibold" panose="020B0702040204020203" pitchFamily="34" charset="0"/>
            <a:cs typeface="Segoe UI Semibold" panose="020B0702040204020203" pitchFamily="34" charset="0"/>
          </a:endParaRPr>
        </a:p>
      </xdr:txBody>
    </xdr:sp>
    <xdr:clientData/>
  </xdr:twoCellAnchor>
  <xdr:twoCellAnchor>
    <xdr:from>
      <xdr:col>7</xdr:col>
      <xdr:colOff>171450</xdr:colOff>
      <xdr:row>3</xdr:row>
      <xdr:rowOff>28575</xdr:rowOff>
    </xdr:from>
    <xdr:to>
      <xdr:col>11</xdr:col>
      <xdr:colOff>76199</xdr:colOff>
      <xdr:row>4</xdr:row>
      <xdr:rowOff>95250</xdr:rowOff>
    </xdr:to>
    <xdr:sp macro="" textlink="">
      <xdr:nvSpPr>
        <xdr:cNvPr id="9" name="TextBox 8">
          <a:extLst>
            <a:ext uri="{FF2B5EF4-FFF2-40B4-BE49-F238E27FC236}">
              <a16:creationId xmlns:a16="http://schemas.microsoft.com/office/drawing/2014/main" id="{1C8A9A42-2A4D-4096-AADE-28ECF083C421}"/>
            </a:ext>
          </a:extLst>
        </xdr:cNvPr>
        <xdr:cNvSpPr txBox="1"/>
      </xdr:nvSpPr>
      <xdr:spPr>
        <a:xfrm>
          <a:off x="4438650" y="577215"/>
          <a:ext cx="2343149" cy="2495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t>Total</a:t>
          </a:r>
          <a:r>
            <a:rPr lang="en-US" sz="1400" b="1" baseline="0"/>
            <a:t> Revenue</a:t>
          </a:r>
          <a:endParaRPr lang="en-US" sz="1400" b="1"/>
        </a:p>
      </xdr:txBody>
    </xdr:sp>
    <xdr:clientData/>
  </xdr:twoCellAnchor>
  <xdr:twoCellAnchor>
    <xdr:from>
      <xdr:col>11</xdr:col>
      <xdr:colOff>412751</xdr:colOff>
      <xdr:row>4</xdr:row>
      <xdr:rowOff>95250</xdr:rowOff>
    </xdr:from>
    <xdr:to>
      <xdr:col>15</xdr:col>
      <xdr:colOff>307975</xdr:colOff>
      <xdr:row>7</xdr:row>
      <xdr:rowOff>161925</xdr:rowOff>
    </xdr:to>
    <xdr:sp macro="" textlink="Measures!B7">
      <xdr:nvSpPr>
        <xdr:cNvPr id="10" name="TextBox 9">
          <a:extLst>
            <a:ext uri="{FF2B5EF4-FFF2-40B4-BE49-F238E27FC236}">
              <a16:creationId xmlns:a16="http://schemas.microsoft.com/office/drawing/2014/main" id="{176F567F-A3A7-4724-8480-2DFBDEB648AB}"/>
            </a:ext>
          </a:extLst>
        </xdr:cNvPr>
        <xdr:cNvSpPr txBox="1"/>
      </xdr:nvSpPr>
      <xdr:spPr>
        <a:xfrm>
          <a:off x="7118351" y="826770"/>
          <a:ext cx="2333624" cy="6153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4E0C745-F71D-4C51-B1A4-DB0A3BBB7D37}" type="TxLink">
            <a:rPr lang="en-US" sz="2200" b="0" i="0" u="none" strike="noStrike">
              <a:solidFill>
                <a:srgbClr val="000000"/>
              </a:solidFill>
              <a:latin typeface="Segoe UI Semibold" panose="020B0702040204020203" pitchFamily="34" charset="0"/>
              <a:ea typeface="Calibri"/>
              <a:cs typeface="Segoe UI Semibold" panose="020B0702040204020203" pitchFamily="34" charset="0"/>
            </a:rPr>
            <a:pPr marL="0" indent="0" algn="ctr"/>
            <a:t>$4.01M</a:t>
          </a:fld>
          <a:endParaRPr lang="en-US" sz="2200" b="0" i="0" u="none" strike="noStrike">
            <a:solidFill>
              <a:srgbClr val="000000"/>
            </a:solidFill>
            <a:latin typeface="Segoe UI Semibold" panose="020B0702040204020203" pitchFamily="34" charset="0"/>
            <a:ea typeface="Calibri"/>
            <a:cs typeface="Segoe UI Semibold" panose="020B0702040204020203" pitchFamily="34" charset="0"/>
          </a:endParaRPr>
        </a:p>
      </xdr:txBody>
    </xdr:sp>
    <xdr:clientData/>
  </xdr:twoCellAnchor>
  <xdr:twoCellAnchor>
    <xdr:from>
      <xdr:col>11</xdr:col>
      <xdr:colOff>377825</xdr:colOff>
      <xdr:row>3</xdr:row>
      <xdr:rowOff>28575</xdr:rowOff>
    </xdr:from>
    <xdr:to>
      <xdr:col>15</xdr:col>
      <xdr:colOff>282574</xdr:colOff>
      <xdr:row>4</xdr:row>
      <xdr:rowOff>95250</xdr:rowOff>
    </xdr:to>
    <xdr:sp macro="" textlink="">
      <xdr:nvSpPr>
        <xdr:cNvPr id="11" name="TextBox 10">
          <a:extLst>
            <a:ext uri="{FF2B5EF4-FFF2-40B4-BE49-F238E27FC236}">
              <a16:creationId xmlns:a16="http://schemas.microsoft.com/office/drawing/2014/main" id="{AA59000F-628E-47AF-9823-093461AABEFF}"/>
            </a:ext>
          </a:extLst>
        </xdr:cNvPr>
        <xdr:cNvSpPr txBox="1"/>
      </xdr:nvSpPr>
      <xdr:spPr>
        <a:xfrm>
          <a:off x="7083425" y="577215"/>
          <a:ext cx="2343149" cy="2495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t>Total</a:t>
          </a:r>
          <a:r>
            <a:rPr lang="en-US" sz="1400" b="1" baseline="0"/>
            <a:t> Profit</a:t>
          </a:r>
          <a:endParaRPr lang="en-US" sz="1400" b="1"/>
        </a:p>
      </xdr:txBody>
    </xdr:sp>
    <xdr:clientData/>
  </xdr:twoCellAnchor>
  <xdr:twoCellAnchor>
    <xdr:from>
      <xdr:col>16</xdr:col>
      <xdr:colOff>15876</xdr:colOff>
      <xdr:row>4</xdr:row>
      <xdr:rowOff>95250</xdr:rowOff>
    </xdr:from>
    <xdr:to>
      <xdr:col>19</xdr:col>
      <xdr:colOff>381000</xdr:colOff>
      <xdr:row>7</xdr:row>
      <xdr:rowOff>161925</xdr:rowOff>
    </xdr:to>
    <xdr:sp macro="" textlink="Measures!L11">
      <xdr:nvSpPr>
        <xdr:cNvPr id="12" name="TextBox 11">
          <a:extLst>
            <a:ext uri="{FF2B5EF4-FFF2-40B4-BE49-F238E27FC236}">
              <a16:creationId xmlns:a16="http://schemas.microsoft.com/office/drawing/2014/main" id="{04CA26D8-6405-47F0-8E9B-C91194D394B5}"/>
            </a:ext>
          </a:extLst>
        </xdr:cNvPr>
        <xdr:cNvSpPr txBox="1"/>
      </xdr:nvSpPr>
      <xdr:spPr>
        <a:xfrm>
          <a:off x="9769476" y="819150"/>
          <a:ext cx="2193924"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FEDC599-19D9-4B86-A2B1-0A4CDBC55D9F}" type="TxLink">
            <a:rPr lang="en-US" sz="2200" b="0" i="0" u="none" strike="noStrike">
              <a:solidFill>
                <a:srgbClr val="000000"/>
              </a:solidFill>
              <a:latin typeface="Segoe UI Semibold" panose="020B0702040204020203" pitchFamily="34" charset="0"/>
              <a:ea typeface="Calibri"/>
              <a:cs typeface="Segoe UI Semibold" panose="020B0702040204020203" pitchFamily="34" charset="0"/>
            </a:rPr>
            <a:pPr marL="0" indent="0" algn="ctr"/>
            <a:t>50</a:t>
          </a:fld>
          <a:endParaRPr lang="en-US" sz="2200" b="0" i="0" u="none" strike="noStrike">
            <a:solidFill>
              <a:srgbClr val="000000"/>
            </a:solidFill>
            <a:latin typeface="Segoe UI Semibold" panose="020B0702040204020203" pitchFamily="34" charset="0"/>
            <a:ea typeface="Calibri"/>
            <a:cs typeface="Segoe UI Semibold" panose="020B0702040204020203" pitchFamily="34" charset="0"/>
          </a:endParaRPr>
        </a:p>
      </xdr:txBody>
    </xdr:sp>
    <xdr:clientData/>
  </xdr:twoCellAnchor>
  <xdr:twoCellAnchor>
    <xdr:from>
      <xdr:col>15</xdr:col>
      <xdr:colOff>584200</xdr:colOff>
      <xdr:row>3</xdr:row>
      <xdr:rowOff>28575</xdr:rowOff>
    </xdr:from>
    <xdr:to>
      <xdr:col>19</xdr:col>
      <xdr:colOff>488949</xdr:colOff>
      <xdr:row>4</xdr:row>
      <xdr:rowOff>95250</xdr:rowOff>
    </xdr:to>
    <xdr:sp macro="" textlink="">
      <xdr:nvSpPr>
        <xdr:cNvPr id="13" name="TextBox 12">
          <a:extLst>
            <a:ext uri="{FF2B5EF4-FFF2-40B4-BE49-F238E27FC236}">
              <a16:creationId xmlns:a16="http://schemas.microsoft.com/office/drawing/2014/main" id="{AF9B5FEC-BFC3-4F80-A84E-477522CC2D71}"/>
            </a:ext>
          </a:extLst>
        </xdr:cNvPr>
        <xdr:cNvSpPr txBox="1"/>
      </xdr:nvSpPr>
      <xdr:spPr>
        <a:xfrm>
          <a:off x="9728200" y="577215"/>
          <a:ext cx="2343149" cy="2495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t>Total</a:t>
          </a:r>
          <a:r>
            <a:rPr lang="en-US" sz="1400" b="1" baseline="0"/>
            <a:t> Store</a:t>
          </a:r>
          <a:endParaRPr lang="en-US" sz="1400" b="1"/>
        </a:p>
      </xdr:txBody>
    </xdr:sp>
    <xdr:clientData/>
  </xdr:twoCellAnchor>
  <xdr:twoCellAnchor>
    <xdr:from>
      <xdr:col>20</xdr:col>
      <xdr:colOff>228601</xdr:colOff>
      <xdr:row>4</xdr:row>
      <xdr:rowOff>95250</xdr:rowOff>
    </xdr:from>
    <xdr:to>
      <xdr:col>24</xdr:col>
      <xdr:colOff>123825</xdr:colOff>
      <xdr:row>7</xdr:row>
      <xdr:rowOff>161925</xdr:rowOff>
    </xdr:to>
    <xdr:sp macro="" textlink="Measures!D7">
      <xdr:nvSpPr>
        <xdr:cNvPr id="14" name="TextBox 13">
          <a:extLst>
            <a:ext uri="{FF2B5EF4-FFF2-40B4-BE49-F238E27FC236}">
              <a16:creationId xmlns:a16="http://schemas.microsoft.com/office/drawing/2014/main" id="{401CB00C-1025-466A-B051-4312A6244DFE}"/>
            </a:ext>
          </a:extLst>
        </xdr:cNvPr>
        <xdr:cNvSpPr txBox="1"/>
      </xdr:nvSpPr>
      <xdr:spPr>
        <a:xfrm>
          <a:off x="12420601" y="819150"/>
          <a:ext cx="2333624"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FF05B42-C744-4DB2-A901-1508489D5F36}" type="TxLink">
            <a:rPr lang="en-US" sz="2200" b="0" i="0" u="none" strike="noStrike">
              <a:solidFill>
                <a:srgbClr val="000000"/>
              </a:solidFill>
              <a:latin typeface="Segoe UI Semibold" panose="020B0702040204020203" pitchFamily="34" charset="0"/>
              <a:ea typeface="Calibri"/>
              <a:cs typeface="Segoe UI Semibold" panose="020B0702040204020203" pitchFamily="34" charset="0"/>
            </a:rPr>
            <a:pPr marL="0" indent="0" algn="ctr"/>
            <a:t>829.26K</a:t>
          </a:fld>
          <a:endParaRPr lang="en-US" sz="2200" b="0" i="0" u="none" strike="noStrike">
            <a:solidFill>
              <a:srgbClr val="000000"/>
            </a:solidFill>
            <a:latin typeface="Segoe UI Semibold" panose="020B0702040204020203" pitchFamily="34" charset="0"/>
            <a:ea typeface="Calibri"/>
            <a:cs typeface="Segoe UI Semibold" panose="020B0702040204020203" pitchFamily="34" charset="0"/>
          </a:endParaRPr>
        </a:p>
      </xdr:txBody>
    </xdr:sp>
    <xdr:clientData/>
  </xdr:twoCellAnchor>
  <xdr:twoCellAnchor>
    <xdr:from>
      <xdr:col>20</xdr:col>
      <xdr:colOff>180975</xdr:colOff>
      <xdr:row>3</xdr:row>
      <xdr:rowOff>28575</xdr:rowOff>
    </xdr:from>
    <xdr:to>
      <xdr:col>24</xdr:col>
      <xdr:colOff>85724</xdr:colOff>
      <xdr:row>4</xdr:row>
      <xdr:rowOff>95250</xdr:rowOff>
    </xdr:to>
    <xdr:sp macro="" textlink="">
      <xdr:nvSpPr>
        <xdr:cNvPr id="15" name="TextBox 14">
          <a:extLst>
            <a:ext uri="{FF2B5EF4-FFF2-40B4-BE49-F238E27FC236}">
              <a16:creationId xmlns:a16="http://schemas.microsoft.com/office/drawing/2014/main" id="{AB48D637-0CAD-46C6-980B-DC0861537B85}"/>
            </a:ext>
          </a:extLst>
        </xdr:cNvPr>
        <xdr:cNvSpPr txBox="1"/>
      </xdr:nvSpPr>
      <xdr:spPr>
        <a:xfrm>
          <a:off x="12372975" y="577215"/>
          <a:ext cx="2343149" cy="2495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t>Total</a:t>
          </a:r>
          <a:r>
            <a:rPr lang="en-US" sz="1400" b="1" baseline="0"/>
            <a:t> Transaction</a:t>
          </a:r>
          <a:endParaRPr lang="en-US" sz="1400" b="1"/>
        </a:p>
      </xdr:txBody>
    </xdr:sp>
    <xdr:clientData/>
  </xdr:twoCellAnchor>
  <xdr:twoCellAnchor>
    <xdr:from>
      <xdr:col>7</xdr:col>
      <xdr:colOff>180975</xdr:colOff>
      <xdr:row>9</xdr:row>
      <xdr:rowOff>171450</xdr:rowOff>
    </xdr:from>
    <xdr:to>
      <xdr:col>15</xdr:col>
      <xdr:colOff>295275</xdr:colOff>
      <xdr:row>22</xdr:row>
      <xdr:rowOff>123824</xdr:rowOff>
    </xdr:to>
    <xdr:sp macro="" textlink="">
      <xdr:nvSpPr>
        <xdr:cNvPr id="16" name="Rectangle: Rounded Corners 15">
          <a:extLst>
            <a:ext uri="{FF2B5EF4-FFF2-40B4-BE49-F238E27FC236}">
              <a16:creationId xmlns:a16="http://schemas.microsoft.com/office/drawing/2014/main" id="{77E98B49-DC8E-4821-BF55-3D7E1D901E22}"/>
            </a:ext>
          </a:extLst>
        </xdr:cNvPr>
        <xdr:cNvSpPr/>
      </xdr:nvSpPr>
      <xdr:spPr>
        <a:xfrm>
          <a:off x="4448175" y="1817370"/>
          <a:ext cx="4991100" cy="2329814"/>
        </a:xfrm>
        <a:prstGeom prst="roundRect">
          <a:avLst>
            <a:gd name="adj" fmla="val 4948"/>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v</a:t>
          </a:r>
        </a:p>
      </xdr:txBody>
    </xdr:sp>
    <xdr:clientData/>
  </xdr:twoCellAnchor>
  <xdr:twoCellAnchor>
    <xdr:from>
      <xdr:col>7</xdr:col>
      <xdr:colOff>209550</xdr:colOff>
      <xdr:row>9</xdr:row>
      <xdr:rowOff>176211</xdr:rowOff>
    </xdr:from>
    <xdr:to>
      <xdr:col>15</xdr:col>
      <xdr:colOff>285750</xdr:colOff>
      <xdr:row>12</xdr:row>
      <xdr:rowOff>4762</xdr:rowOff>
    </xdr:to>
    <xdr:sp macro="" textlink="">
      <xdr:nvSpPr>
        <xdr:cNvPr id="18" name="TextBox 17">
          <a:extLst>
            <a:ext uri="{FF2B5EF4-FFF2-40B4-BE49-F238E27FC236}">
              <a16:creationId xmlns:a16="http://schemas.microsoft.com/office/drawing/2014/main" id="{BB198BC4-4DE1-47BA-B13F-4735AFC55C51}"/>
            </a:ext>
          </a:extLst>
        </xdr:cNvPr>
        <xdr:cNvSpPr txBox="1"/>
      </xdr:nvSpPr>
      <xdr:spPr>
        <a:xfrm>
          <a:off x="4476750" y="1822131"/>
          <a:ext cx="4953000" cy="3771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1">
              <a:solidFill>
                <a:schemeClr val="dk1"/>
              </a:solidFill>
              <a:latin typeface="+mn-lt"/>
              <a:ea typeface="+mn-ea"/>
              <a:cs typeface="+mn-cs"/>
            </a:rPr>
            <a:t>Top 5 Stores by Revenue</a:t>
          </a:r>
        </a:p>
      </xdr:txBody>
    </xdr:sp>
    <xdr:clientData/>
  </xdr:twoCellAnchor>
  <xdr:twoCellAnchor>
    <xdr:from>
      <xdr:col>15</xdr:col>
      <xdr:colOff>514350</xdr:colOff>
      <xdr:row>9</xdr:row>
      <xdr:rowOff>161925</xdr:rowOff>
    </xdr:from>
    <xdr:to>
      <xdr:col>24</xdr:col>
      <xdr:colOff>19050</xdr:colOff>
      <xdr:row>22</xdr:row>
      <xdr:rowOff>114299</xdr:rowOff>
    </xdr:to>
    <xdr:sp macro="" textlink="">
      <xdr:nvSpPr>
        <xdr:cNvPr id="19" name="Rectangle: Rounded Corners 18">
          <a:extLst>
            <a:ext uri="{FF2B5EF4-FFF2-40B4-BE49-F238E27FC236}">
              <a16:creationId xmlns:a16="http://schemas.microsoft.com/office/drawing/2014/main" id="{744B9D45-43A6-418C-96A7-701C6AE990BD}"/>
            </a:ext>
          </a:extLst>
        </xdr:cNvPr>
        <xdr:cNvSpPr/>
      </xdr:nvSpPr>
      <xdr:spPr>
        <a:xfrm>
          <a:off x="9658350" y="1807845"/>
          <a:ext cx="4991100" cy="2329814"/>
        </a:xfrm>
        <a:prstGeom prst="roundRect">
          <a:avLst>
            <a:gd name="adj" fmla="val 4948"/>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514350</xdr:colOff>
      <xdr:row>10</xdr:row>
      <xdr:rowOff>14286</xdr:rowOff>
    </xdr:from>
    <xdr:to>
      <xdr:col>23</xdr:col>
      <xdr:colOff>590550</xdr:colOff>
      <xdr:row>12</xdr:row>
      <xdr:rowOff>23812</xdr:rowOff>
    </xdr:to>
    <xdr:sp macro="" textlink="">
      <xdr:nvSpPr>
        <xdr:cNvPr id="21" name="TextBox 20">
          <a:extLst>
            <a:ext uri="{FF2B5EF4-FFF2-40B4-BE49-F238E27FC236}">
              <a16:creationId xmlns:a16="http://schemas.microsoft.com/office/drawing/2014/main" id="{51E0CE60-78B4-4889-A42E-433A5F2469DF}"/>
            </a:ext>
          </a:extLst>
        </xdr:cNvPr>
        <xdr:cNvSpPr txBox="1"/>
      </xdr:nvSpPr>
      <xdr:spPr>
        <a:xfrm>
          <a:off x="9658350" y="1843086"/>
          <a:ext cx="4953000" cy="3752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1">
              <a:solidFill>
                <a:schemeClr val="dk1"/>
              </a:solidFill>
              <a:latin typeface="+mn-lt"/>
              <a:ea typeface="+mn-ea"/>
              <a:cs typeface="+mn-cs"/>
            </a:rPr>
            <a:t>Top 10 Stores by Profit</a:t>
          </a:r>
        </a:p>
      </xdr:txBody>
    </xdr:sp>
    <xdr:clientData/>
  </xdr:twoCellAnchor>
  <xdr:twoCellAnchor>
    <xdr:from>
      <xdr:col>7</xdr:col>
      <xdr:colOff>209550</xdr:colOff>
      <xdr:row>23</xdr:row>
      <xdr:rowOff>114300</xdr:rowOff>
    </xdr:from>
    <xdr:to>
      <xdr:col>13</xdr:col>
      <xdr:colOff>133350</xdr:colOff>
      <xdr:row>34</xdr:row>
      <xdr:rowOff>114300</xdr:rowOff>
    </xdr:to>
    <xdr:sp macro="" textlink="">
      <xdr:nvSpPr>
        <xdr:cNvPr id="22" name="Rectangle: Rounded Corners 21">
          <a:extLst>
            <a:ext uri="{FF2B5EF4-FFF2-40B4-BE49-F238E27FC236}">
              <a16:creationId xmlns:a16="http://schemas.microsoft.com/office/drawing/2014/main" id="{E1449281-D1F9-437E-B65A-3EBDA32CCCA6}"/>
            </a:ext>
          </a:extLst>
        </xdr:cNvPr>
        <xdr:cNvSpPr/>
      </xdr:nvSpPr>
      <xdr:spPr>
        <a:xfrm>
          <a:off x="4476750" y="4320540"/>
          <a:ext cx="3581400" cy="2011680"/>
        </a:xfrm>
        <a:prstGeom prst="roundRect">
          <a:avLst>
            <a:gd name="adj" fmla="val 4948"/>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v</a:t>
          </a:r>
        </a:p>
      </xdr:txBody>
    </xdr:sp>
    <xdr:clientData/>
  </xdr:twoCellAnchor>
  <xdr:twoCellAnchor>
    <xdr:from>
      <xdr:col>7</xdr:col>
      <xdr:colOff>285750</xdr:colOff>
      <xdr:row>25</xdr:row>
      <xdr:rowOff>47625</xdr:rowOff>
    </xdr:from>
    <xdr:to>
      <xdr:col>13</xdr:col>
      <xdr:colOff>57150</xdr:colOff>
      <xdr:row>34</xdr:row>
      <xdr:rowOff>19049</xdr:rowOff>
    </xdr:to>
    <xdr:graphicFrame macro="">
      <xdr:nvGraphicFramePr>
        <xdr:cNvPr id="23" name="Chart 22">
          <a:extLst>
            <a:ext uri="{FF2B5EF4-FFF2-40B4-BE49-F238E27FC236}">
              <a16:creationId xmlns:a16="http://schemas.microsoft.com/office/drawing/2014/main" id="{7E26AB26-A674-4EB3-810D-97B04FF849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314325</xdr:colOff>
      <xdr:row>24</xdr:row>
      <xdr:rowOff>0</xdr:rowOff>
    </xdr:from>
    <xdr:to>
      <xdr:col>20</xdr:col>
      <xdr:colOff>285750</xdr:colOff>
      <xdr:row>34</xdr:row>
      <xdr:rowOff>123826</xdr:rowOff>
    </xdr:to>
    <xdr:sp macro="" textlink="">
      <xdr:nvSpPr>
        <xdr:cNvPr id="24" name="Rectangle: Rounded Corners 23">
          <a:extLst>
            <a:ext uri="{FF2B5EF4-FFF2-40B4-BE49-F238E27FC236}">
              <a16:creationId xmlns:a16="http://schemas.microsoft.com/office/drawing/2014/main" id="{FFBC5628-26E9-4E91-9FD7-FC03BC797103}"/>
            </a:ext>
          </a:extLst>
        </xdr:cNvPr>
        <xdr:cNvSpPr/>
      </xdr:nvSpPr>
      <xdr:spPr>
        <a:xfrm>
          <a:off x="8239125" y="4343400"/>
          <a:ext cx="4238625" cy="1933576"/>
        </a:xfrm>
        <a:prstGeom prst="roundRect">
          <a:avLst>
            <a:gd name="adj" fmla="val 4948"/>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v</a:t>
          </a:r>
        </a:p>
      </xdr:txBody>
    </xdr:sp>
    <xdr:clientData/>
  </xdr:twoCellAnchor>
  <xdr:twoCellAnchor>
    <xdr:from>
      <xdr:col>7</xdr:col>
      <xdr:colOff>209550</xdr:colOff>
      <xdr:row>23</xdr:row>
      <xdr:rowOff>114300</xdr:rowOff>
    </xdr:from>
    <xdr:to>
      <xdr:col>13</xdr:col>
      <xdr:colOff>123825</xdr:colOff>
      <xdr:row>25</xdr:row>
      <xdr:rowOff>85726</xdr:rowOff>
    </xdr:to>
    <xdr:sp macro="" textlink="">
      <xdr:nvSpPr>
        <xdr:cNvPr id="25" name="TextBox 24">
          <a:extLst>
            <a:ext uri="{FF2B5EF4-FFF2-40B4-BE49-F238E27FC236}">
              <a16:creationId xmlns:a16="http://schemas.microsoft.com/office/drawing/2014/main" id="{7F0160B6-996A-4462-B7C2-AC89C6655DE8}"/>
            </a:ext>
          </a:extLst>
        </xdr:cNvPr>
        <xdr:cNvSpPr txBox="1"/>
      </xdr:nvSpPr>
      <xdr:spPr>
        <a:xfrm>
          <a:off x="4476750" y="4276725"/>
          <a:ext cx="3571875" cy="3333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1">
              <a:solidFill>
                <a:schemeClr val="dk1"/>
              </a:solidFill>
              <a:latin typeface="+mn-lt"/>
              <a:ea typeface="+mn-ea"/>
              <a:cs typeface="+mn-cs"/>
            </a:rPr>
            <a:t>Revenue by Store Location</a:t>
          </a:r>
        </a:p>
      </xdr:txBody>
    </xdr:sp>
    <xdr:clientData/>
  </xdr:twoCellAnchor>
  <xdr:twoCellAnchor>
    <xdr:from>
      <xdr:col>14</xdr:col>
      <xdr:colOff>38100</xdr:colOff>
      <xdr:row>23</xdr:row>
      <xdr:rowOff>161925</xdr:rowOff>
    </xdr:from>
    <xdr:to>
      <xdr:col>19</xdr:col>
      <xdr:colOff>561975</xdr:colOff>
      <xdr:row>25</xdr:row>
      <xdr:rowOff>171451</xdr:rowOff>
    </xdr:to>
    <xdr:sp macro="" textlink="">
      <xdr:nvSpPr>
        <xdr:cNvPr id="26" name="TextBox 25">
          <a:extLst>
            <a:ext uri="{FF2B5EF4-FFF2-40B4-BE49-F238E27FC236}">
              <a16:creationId xmlns:a16="http://schemas.microsoft.com/office/drawing/2014/main" id="{61CB5F59-CDC4-4A4A-84C5-34D879392D5E}"/>
            </a:ext>
          </a:extLst>
        </xdr:cNvPr>
        <xdr:cNvSpPr txBox="1"/>
      </xdr:nvSpPr>
      <xdr:spPr>
        <a:xfrm>
          <a:off x="8572500" y="4324350"/>
          <a:ext cx="3571875" cy="3714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1">
              <a:solidFill>
                <a:schemeClr val="dk1"/>
              </a:solidFill>
              <a:latin typeface="+mn-lt"/>
              <a:ea typeface="+mn-ea"/>
              <a:cs typeface="+mn-cs"/>
            </a:rPr>
            <a:t>Store_Age_Years vs Revenue</a:t>
          </a:r>
        </a:p>
      </xdr:txBody>
    </xdr:sp>
    <xdr:clientData/>
  </xdr:twoCellAnchor>
  <xdr:twoCellAnchor>
    <xdr:from>
      <xdr:col>20</xdr:col>
      <xdr:colOff>400050</xdr:colOff>
      <xdr:row>24</xdr:row>
      <xdr:rowOff>38100</xdr:rowOff>
    </xdr:from>
    <xdr:to>
      <xdr:col>24</xdr:col>
      <xdr:colOff>47625</xdr:colOff>
      <xdr:row>34</xdr:row>
      <xdr:rowOff>95250</xdr:rowOff>
    </xdr:to>
    <xdr:sp macro="" textlink="">
      <xdr:nvSpPr>
        <xdr:cNvPr id="29" name="Rectangle: Rounded Corners 28">
          <a:extLst>
            <a:ext uri="{FF2B5EF4-FFF2-40B4-BE49-F238E27FC236}">
              <a16:creationId xmlns:a16="http://schemas.microsoft.com/office/drawing/2014/main" id="{FE8261EF-C157-4EB3-855E-2D4E3C9009FB}"/>
            </a:ext>
          </a:extLst>
        </xdr:cNvPr>
        <xdr:cNvSpPr/>
      </xdr:nvSpPr>
      <xdr:spPr>
        <a:xfrm>
          <a:off x="12592050" y="4427220"/>
          <a:ext cx="2085975" cy="1885950"/>
        </a:xfrm>
        <a:prstGeom prst="roundRect">
          <a:avLst>
            <a:gd name="adj" fmla="val 4948"/>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v</a:t>
          </a:r>
        </a:p>
      </xdr:txBody>
    </xdr:sp>
    <xdr:clientData/>
  </xdr:twoCellAnchor>
  <xdr:twoCellAnchor>
    <xdr:from>
      <xdr:col>7</xdr:col>
      <xdr:colOff>276225</xdr:colOff>
      <xdr:row>12</xdr:row>
      <xdr:rowOff>0</xdr:rowOff>
    </xdr:from>
    <xdr:to>
      <xdr:col>15</xdr:col>
      <xdr:colOff>200025</xdr:colOff>
      <xdr:row>22</xdr:row>
      <xdr:rowOff>38099</xdr:rowOff>
    </xdr:to>
    <xdr:graphicFrame macro="">
      <xdr:nvGraphicFramePr>
        <xdr:cNvPr id="40" name="Chart 39">
          <a:extLst>
            <a:ext uri="{FF2B5EF4-FFF2-40B4-BE49-F238E27FC236}">
              <a16:creationId xmlns:a16="http://schemas.microsoft.com/office/drawing/2014/main" id="{A413CB4D-697A-485A-B644-01541284C8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571500</xdr:colOff>
      <xdr:row>12</xdr:row>
      <xdr:rowOff>66675</xdr:rowOff>
    </xdr:from>
    <xdr:to>
      <xdr:col>23</xdr:col>
      <xdr:colOff>457200</xdr:colOff>
      <xdr:row>22</xdr:row>
      <xdr:rowOff>38100</xdr:rowOff>
    </xdr:to>
    <xdr:graphicFrame macro="">
      <xdr:nvGraphicFramePr>
        <xdr:cNvPr id="41" name="Chart 40">
          <a:extLst>
            <a:ext uri="{FF2B5EF4-FFF2-40B4-BE49-F238E27FC236}">
              <a16:creationId xmlns:a16="http://schemas.microsoft.com/office/drawing/2014/main" id="{D4E2EF66-892A-48F6-99DE-486635CCE3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428625</xdr:colOff>
      <xdr:row>25</xdr:row>
      <xdr:rowOff>142874</xdr:rowOff>
    </xdr:from>
    <xdr:to>
      <xdr:col>20</xdr:col>
      <xdr:colOff>152400</xdr:colOff>
      <xdr:row>33</xdr:row>
      <xdr:rowOff>152399</xdr:rowOff>
    </xdr:to>
    <xdr:graphicFrame macro="">
      <xdr:nvGraphicFramePr>
        <xdr:cNvPr id="20" name="Chart 19">
          <a:extLst>
            <a:ext uri="{FF2B5EF4-FFF2-40B4-BE49-F238E27FC236}">
              <a16:creationId xmlns:a16="http://schemas.microsoft.com/office/drawing/2014/main" id="{7BAAC85C-78A0-4E02-A758-7F7FDD7DC7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447675</xdr:colOff>
      <xdr:row>27</xdr:row>
      <xdr:rowOff>38099</xdr:rowOff>
    </xdr:from>
    <xdr:to>
      <xdr:col>23</xdr:col>
      <xdr:colOff>600075</xdr:colOff>
      <xdr:row>33</xdr:row>
      <xdr:rowOff>142874</xdr:rowOff>
    </xdr:to>
    <xdr:graphicFrame macro="">
      <xdr:nvGraphicFramePr>
        <xdr:cNvPr id="7168" name="Chart 7167">
          <a:extLst>
            <a:ext uri="{FF2B5EF4-FFF2-40B4-BE49-F238E27FC236}">
              <a16:creationId xmlns:a16="http://schemas.microsoft.com/office/drawing/2014/main" id="{84813490-3EF5-48E8-84D0-B138C3009A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400049</xdr:colOff>
      <xdr:row>24</xdr:row>
      <xdr:rowOff>66674</xdr:rowOff>
    </xdr:from>
    <xdr:to>
      <xdr:col>24</xdr:col>
      <xdr:colOff>19050</xdr:colOff>
      <xdr:row>27</xdr:row>
      <xdr:rowOff>85724</xdr:rowOff>
    </xdr:to>
    <xdr:sp macro="" textlink="">
      <xdr:nvSpPr>
        <xdr:cNvPr id="7169" name="TextBox 7168">
          <a:extLst>
            <a:ext uri="{FF2B5EF4-FFF2-40B4-BE49-F238E27FC236}">
              <a16:creationId xmlns:a16="http://schemas.microsoft.com/office/drawing/2014/main" id="{F71DEAE9-F607-4510-AFCC-71CEB51BF2E8}"/>
            </a:ext>
          </a:extLst>
        </xdr:cNvPr>
        <xdr:cNvSpPr txBox="1"/>
      </xdr:nvSpPr>
      <xdr:spPr>
        <a:xfrm>
          <a:off x="12592049" y="4410074"/>
          <a:ext cx="2057401" cy="561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1">
              <a:solidFill>
                <a:schemeClr val="dk1"/>
              </a:solidFill>
              <a:latin typeface="+mn-lt"/>
              <a:ea typeface="+mn-ea"/>
              <a:cs typeface="+mn-cs"/>
            </a:rPr>
            <a:t>Revenue by Store_Age_Group</a:t>
          </a:r>
        </a:p>
      </xdr:txBody>
    </xdr:sp>
    <xdr:clientData/>
  </xdr:twoCellAnchor>
  <xdr:twoCellAnchor>
    <xdr:from>
      <xdr:col>4</xdr:col>
      <xdr:colOff>9310</xdr:colOff>
      <xdr:row>7</xdr:row>
      <xdr:rowOff>0</xdr:rowOff>
    </xdr:from>
    <xdr:to>
      <xdr:col>6</xdr:col>
      <xdr:colOff>456986</xdr:colOff>
      <xdr:row>8</xdr:row>
      <xdr:rowOff>133350</xdr:rowOff>
    </xdr:to>
    <xdr:sp macro="" textlink="">
      <xdr:nvSpPr>
        <xdr:cNvPr id="7180" name="Rectangle: Rounded Corners 7179">
          <a:extLst>
            <a:ext uri="{FF2B5EF4-FFF2-40B4-BE49-F238E27FC236}">
              <a16:creationId xmlns:a16="http://schemas.microsoft.com/office/drawing/2014/main" id="{DBF3E97C-B0E2-4C56-AC10-15261793E71D}"/>
            </a:ext>
          </a:extLst>
        </xdr:cNvPr>
        <xdr:cNvSpPr/>
      </xdr:nvSpPr>
      <xdr:spPr>
        <a:xfrm rot="10800000" flipV="1">
          <a:off x="2447710" y="1266825"/>
          <a:ext cx="1666876" cy="314325"/>
        </a:xfrm>
        <a:prstGeom prst="roundRect">
          <a:avLst>
            <a:gd name="adj" fmla="val 1264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a:p>
      </xdr:txBody>
    </xdr:sp>
    <xdr:clientData/>
  </xdr:twoCellAnchor>
  <xdr:twoCellAnchor>
    <xdr:from>
      <xdr:col>4</xdr:col>
      <xdr:colOff>209550</xdr:colOff>
      <xdr:row>7</xdr:row>
      <xdr:rowOff>9524</xdr:rowOff>
    </xdr:from>
    <xdr:to>
      <xdr:col>6</xdr:col>
      <xdr:colOff>152400</xdr:colOff>
      <xdr:row>8</xdr:row>
      <xdr:rowOff>114300</xdr:rowOff>
    </xdr:to>
    <xdr:sp macro="" textlink="Measures!A7">
      <xdr:nvSpPr>
        <xdr:cNvPr id="7181" name="TextBox 7180">
          <a:hlinkClick xmlns:r="http://schemas.openxmlformats.org/officeDocument/2006/relationships" r:id="rId6"/>
          <a:extLst>
            <a:ext uri="{FF2B5EF4-FFF2-40B4-BE49-F238E27FC236}">
              <a16:creationId xmlns:a16="http://schemas.microsoft.com/office/drawing/2014/main" id="{6305BA59-03D8-4EB2-B050-CA6F18C6CC72}"/>
            </a:ext>
          </a:extLst>
        </xdr:cNvPr>
        <xdr:cNvSpPr txBox="1"/>
      </xdr:nvSpPr>
      <xdr:spPr>
        <a:xfrm>
          <a:off x="2647950" y="1276349"/>
          <a:ext cx="1162050" cy="2857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0" i="0" u="none" strike="noStrike">
              <a:solidFill>
                <a:srgbClr val="000000"/>
              </a:solidFill>
              <a:latin typeface="Segoe UI Semibold" panose="020B0702040204020203" pitchFamily="34" charset="0"/>
              <a:ea typeface="Calibri"/>
              <a:cs typeface="Segoe UI Semibold" panose="020B0702040204020203" pitchFamily="34" charset="0"/>
            </a:rPr>
            <a:t>Executive</a:t>
          </a:r>
          <a:endParaRPr lang="en-US" sz="1600">
            <a:latin typeface="Segoe UI Semibold" panose="020B0702040204020203" pitchFamily="34" charset="0"/>
            <a:cs typeface="Segoe UI Semibold" panose="020B0702040204020203" pitchFamily="34" charset="0"/>
          </a:endParaRPr>
        </a:p>
      </xdr:txBody>
    </xdr:sp>
    <xdr:clientData/>
  </xdr:twoCellAnchor>
  <xdr:twoCellAnchor editAs="oneCell">
    <xdr:from>
      <xdr:col>3</xdr:col>
      <xdr:colOff>558165</xdr:colOff>
      <xdr:row>17</xdr:row>
      <xdr:rowOff>3811</xdr:rowOff>
    </xdr:from>
    <xdr:to>
      <xdr:col>6</xdr:col>
      <xdr:colOff>548640</xdr:colOff>
      <xdr:row>21</xdr:row>
      <xdr:rowOff>152400</xdr:rowOff>
    </xdr:to>
    <mc:AlternateContent xmlns:mc="http://schemas.openxmlformats.org/markup-compatibility/2006" xmlns:a14="http://schemas.microsoft.com/office/drawing/2010/main">
      <mc:Choice Requires="a14">
        <xdr:graphicFrame macro="">
          <xdr:nvGraphicFramePr>
            <xdr:cNvPr id="7182" name="Year  2">
              <a:extLst>
                <a:ext uri="{FF2B5EF4-FFF2-40B4-BE49-F238E27FC236}">
                  <a16:creationId xmlns:a16="http://schemas.microsoft.com/office/drawing/2014/main" id="{4287E22E-9476-47D7-A198-496FF6FDC6C0}"/>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2386965" y="3080386"/>
              <a:ext cx="1819275" cy="8724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18591</xdr:colOff>
      <xdr:row>9</xdr:row>
      <xdr:rowOff>76200</xdr:rowOff>
    </xdr:from>
    <xdr:to>
      <xdr:col>6</xdr:col>
      <xdr:colOff>457057</xdr:colOff>
      <xdr:row>11</xdr:row>
      <xdr:rowOff>28575</xdr:rowOff>
    </xdr:to>
    <xdr:sp macro="" textlink="">
      <xdr:nvSpPr>
        <xdr:cNvPr id="7183" name="Rectangle: Rounded Corners 7182">
          <a:extLst>
            <a:ext uri="{FF2B5EF4-FFF2-40B4-BE49-F238E27FC236}">
              <a16:creationId xmlns:a16="http://schemas.microsoft.com/office/drawing/2014/main" id="{9ADCB277-8D39-4EA2-9E14-DCA92E2791A7}"/>
            </a:ext>
          </a:extLst>
        </xdr:cNvPr>
        <xdr:cNvSpPr/>
      </xdr:nvSpPr>
      <xdr:spPr>
        <a:xfrm rot="10800000" flipV="1">
          <a:off x="2456991" y="1704975"/>
          <a:ext cx="1657666" cy="314325"/>
        </a:xfrm>
        <a:prstGeom prst="roundRect">
          <a:avLst>
            <a:gd name="adj" fmla="val 1264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qqq</a:t>
          </a:r>
        </a:p>
      </xdr:txBody>
    </xdr:sp>
    <xdr:clientData/>
  </xdr:twoCellAnchor>
  <xdr:twoCellAnchor editAs="oneCell">
    <xdr:from>
      <xdr:col>3</xdr:col>
      <xdr:colOff>553402</xdr:colOff>
      <xdr:row>22</xdr:row>
      <xdr:rowOff>121920</xdr:rowOff>
    </xdr:from>
    <xdr:to>
      <xdr:col>6</xdr:col>
      <xdr:colOff>553402</xdr:colOff>
      <xdr:row>32</xdr:row>
      <xdr:rowOff>19050</xdr:rowOff>
    </xdr:to>
    <mc:AlternateContent xmlns:mc="http://schemas.openxmlformats.org/markup-compatibility/2006" xmlns:a14="http://schemas.microsoft.com/office/drawing/2010/main">
      <mc:Choice Requires="a14">
        <xdr:graphicFrame macro="">
          <xdr:nvGraphicFramePr>
            <xdr:cNvPr id="7184" name="Product_Category 2">
              <a:extLst>
                <a:ext uri="{FF2B5EF4-FFF2-40B4-BE49-F238E27FC236}">
                  <a16:creationId xmlns:a16="http://schemas.microsoft.com/office/drawing/2014/main" id="{C51E980A-27C0-4AB9-90DF-376F81DB364F}"/>
                </a:ext>
              </a:extLst>
            </xdr:cNvPr>
            <xdr:cNvGraphicFramePr/>
          </xdr:nvGraphicFramePr>
          <xdr:xfrm>
            <a:off x="0" y="0"/>
            <a:ext cx="0" cy="0"/>
          </xdr:xfrm>
          <a:graphic>
            <a:graphicData uri="http://schemas.microsoft.com/office/drawing/2010/slicer">
              <sle:slicer xmlns:sle="http://schemas.microsoft.com/office/drawing/2010/slicer" name="Product_Category 2"/>
            </a:graphicData>
          </a:graphic>
        </xdr:graphicFrame>
      </mc:Choice>
      <mc:Fallback xmlns="">
        <xdr:sp macro="" textlink="">
          <xdr:nvSpPr>
            <xdr:cNvPr id="0" name=""/>
            <xdr:cNvSpPr>
              <a:spLocks noTextEdit="1"/>
            </xdr:cNvSpPr>
          </xdr:nvSpPr>
          <xdr:spPr>
            <a:xfrm>
              <a:off x="2382202" y="4103370"/>
              <a:ext cx="1828800" cy="17068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18555</xdr:colOff>
      <xdr:row>11</xdr:row>
      <xdr:rowOff>152400</xdr:rowOff>
    </xdr:from>
    <xdr:to>
      <xdr:col>6</xdr:col>
      <xdr:colOff>457022</xdr:colOff>
      <xdr:row>13</xdr:row>
      <xdr:rowOff>104775</xdr:rowOff>
    </xdr:to>
    <xdr:sp macro="" textlink="">
      <xdr:nvSpPr>
        <xdr:cNvPr id="7185" name="Rectangle: Rounded Corners 7184">
          <a:extLst>
            <a:ext uri="{FF2B5EF4-FFF2-40B4-BE49-F238E27FC236}">
              <a16:creationId xmlns:a16="http://schemas.microsoft.com/office/drawing/2014/main" id="{6CA87E1B-D21B-427B-A9F5-62EBC7641DB2}"/>
            </a:ext>
          </a:extLst>
        </xdr:cNvPr>
        <xdr:cNvSpPr/>
      </xdr:nvSpPr>
      <xdr:spPr>
        <a:xfrm rot="10800000" flipV="1">
          <a:off x="2456955" y="2143125"/>
          <a:ext cx="1657667" cy="314325"/>
        </a:xfrm>
        <a:prstGeom prst="roundRect">
          <a:avLst>
            <a:gd name="adj" fmla="val 1264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18625</xdr:colOff>
      <xdr:row>14</xdr:row>
      <xdr:rowOff>47625</xdr:rowOff>
    </xdr:from>
    <xdr:to>
      <xdr:col>6</xdr:col>
      <xdr:colOff>447673</xdr:colOff>
      <xdr:row>16</xdr:row>
      <xdr:rowOff>0</xdr:rowOff>
    </xdr:to>
    <xdr:sp macro="" textlink="">
      <xdr:nvSpPr>
        <xdr:cNvPr id="7186" name="Rectangle: Rounded Corners 7185">
          <a:extLst>
            <a:ext uri="{FF2B5EF4-FFF2-40B4-BE49-F238E27FC236}">
              <a16:creationId xmlns:a16="http://schemas.microsoft.com/office/drawing/2014/main" id="{CFEFDF18-9BC9-4496-9FF3-32ACBFAB34D5}"/>
            </a:ext>
          </a:extLst>
        </xdr:cNvPr>
        <xdr:cNvSpPr/>
      </xdr:nvSpPr>
      <xdr:spPr>
        <a:xfrm rot="10800000" flipV="1">
          <a:off x="2457025" y="2581275"/>
          <a:ext cx="1648248" cy="314325"/>
        </a:xfrm>
        <a:prstGeom prst="roundRect">
          <a:avLst>
            <a:gd name="adj" fmla="val 1264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a:p>
      </xdr:txBody>
    </xdr:sp>
    <xdr:clientData/>
  </xdr:twoCellAnchor>
  <xdr:twoCellAnchor>
    <xdr:from>
      <xdr:col>4</xdr:col>
      <xdr:colOff>228600</xdr:colOff>
      <xdr:row>9</xdr:row>
      <xdr:rowOff>85724</xdr:rowOff>
    </xdr:from>
    <xdr:to>
      <xdr:col>6</xdr:col>
      <xdr:colOff>28575</xdr:colOff>
      <xdr:row>11</xdr:row>
      <xdr:rowOff>38099</xdr:rowOff>
    </xdr:to>
    <xdr:sp macro="" textlink="Measures!A7">
      <xdr:nvSpPr>
        <xdr:cNvPr id="7187" name="TextBox 7186">
          <a:hlinkClick xmlns:r="http://schemas.openxmlformats.org/officeDocument/2006/relationships" r:id="rId7"/>
          <a:extLst>
            <a:ext uri="{FF2B5EF4-FFF2-40B4-BE49-F238E27FC236}">
              <a16:creationId xmlns:a16="http://schemas.microsoft.com/office/drawing/2014/main" id="{8F74304E-255D-4FF8-AD93-D66CB3891399}"/>
            </a:ext>
          </a:extLst>
        </xdr:cNvPr>
        <xdr:cNvSpPr txBox="1"/>
      </xdr:nvSpPr>
      <xdr:spPr>
        <a:xfrm>
          <a:off x="2667000" y="1714499"/>
          <a:ext cx="1019175"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600" b="0" i="0" u="none" strike="noStrike">
              <a:solidFill>
                <a:srgbClr val="000000"/>
              </a:solidFill>
              <a:latin typeface="Segoe UI Semibold" panose="020B0702040204020203" pitchFamily="34" charset="0"/>
              <a:ea typeface="Calibri"/>
              <a:cs typeface="Segoe UI Semibold" panose="020B0702040204020203" pitchFamily="34" charset="0"/>
            </a:rPr>
            <a:t>Store</a:t>
          </a:r>
        </a:p>
      </xdr:txBody>
    </xdr:sp>
    <xdr:clientData/>
  </xdr:twoCellAnchor>
  <xdr:twoCellAnchor>
    <xdr:from>
      <xdr:col>4</xdr:col>
      <xdr:colOff>228600</xdr:colOff>
      <xdr:row>14</xdr:row>
      <xdr:rowOff>57151</xdr:rowOff>
    </xdr:from>
    <xdr:to>
      <xdr:col>6</xdr:col>
      <xdr:colOff>180975</xdr:colOff>
      <xdr:row>15</xdr:row>
      <xdr:rowOff>161926</xdr:rowOff>
    </xdr:to>
    <xdr:sp macro="" textlink="Measures!A7">
      <xdr:nvSpPr>
        <xdr:cNvPr id="7188" name="TextBox 7187">
          <a:hlinkClick xmlns:r="http://schemas.openxmlformats.org/officeDocument/2006/relationships" r:id="rId8"/>
          <a:extLst>
            <a:ext uri="{FF2B5EF4-FFF2-40B4-BE49-F238E27FC236}">
              <a16:creationId xmlns:a16="http://schemas.microsoft.com/office/drawing/2014/main" id="{41B26A8D-D494-4C73-917F-3E4D0F71331B}"/>
            </a:ext>
          </a:extLst>
        </xdr:cNvPr>
        <xdr:cNvSpPr txBox="1"/>
      </xdr:nvSpPr>
      <xdr:spPr>
        <a:xfrm>
          <a:off x="2667000" y="2590801"/>
          <a:ext cx="11715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600" b="0" i="0" u="none" strike="noStrike">
              <a:solidFill>
                <a:srgbClr val="000000"/>
              </a:solidFill>
              <a:latin typeface="Segoe UI Semibold" panose="020B0702040204020203" pitchFamily="34" charset="0"/>
              <a:ea typeface="Calibri"/>
              <a:cs typeface="Segoe UI Semibold" panose="020B0702040204020203" pitchFamily="34" charset="0"/>
            </a:rPr>
            <a:t>Inventory</a:t>
          </a:r>
        </a:p>
      </xdr:txBody>
    </xdr:sp>
    <xdr:clientData/>
  </xdr:twoCellAnchor>
  <xdr:twoCellAnchor>
    <xdr:from>
      <xdr:col>4</xdr:col>
      <xdr:colOff>238125</xdr:colOff>
      <xdr:row>11</xdr:row>
      <xdr:rowOff>161925</xdr:rowOff>
    </xdr:from>
    <xdr:to>
      <xdr:col>6</xdr:col>
      <xdr:colOff>104775</xdr:colOff>
      <xdr:row>13</xdr:row>
      <xdr:rowOff>85725</xdr:rowOff>
    </xdr:to>
    <xdr:sp macro="" textlink="Measures!A7">
      <xdr:nvSpPr>
        <xdr:cNvPr id="7189" name="TextBox 7188">
          <a:hlinkClick xmlns:r="http://schemas.openxmlformats.org/officeDocument/2006/relationships" r:id="rId9"/>
          <a:extLst>
            <a:ext uri="{FF2B5EF4-FFF2-40B4-BE49-F238E27FC236}">
              <a16:creationId xmlns:a16="http://schemas.microsoft.com/office/drawing/2014/main" id="{F6C8A75B-AA9B-41CF-9130-9C8E0E14F11E}"/>
            </a:ext>
          </a:extLst>
        </xdr:cNvPr>
        <xdr:cNvSpPr txBox="1"/>
      </xdr:nvSpPr>
      <xdr:spPr>
        <a:xfrm>
          <a:off x="2676525" y="2152650"/>
          <a:ext cx="10858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600" b="0" i="0" u="none" strike="noStrike">
              <a:solidFill>
                <a:srgbClr val="000000"/>
              </a:solidFill>
              <a:latin typeface="Segoe UI Semibold" panose="020B0702040204020203" pitchFamily="34" charset="0"/>
              <a:ea typeface="Calibri"/>
              <a:cs typeface="Segoe UI Semibold" panose="020B0702040204020203" pitchFamily="34" charset="0"/>
            </a:rPr>
            <a:t>Product</a:t>
          </a:r>
        </a:p>
      </xdr:txBody>
    </xdr:sp>
    <xdr:clientData/>
  </xdr:twoCellAnchor>
  <xdr:twoCellAnchor>
    <xdr:from>
      <xdr:col>3</xdr:col>
      <xdr:colOff>514350</xdr:colOff>
      <xdr:row>2</xdr:row>
      <xdr:rowOff>171450</xdr:rowOff>
    </xdr:from>
    <xdr:to>
      <xdr:col>6</xdr:col>
      <xdr:colOff>533399</xdr:colOff>
      <xdr:row>6</xdr:row>
      <xdr:rowOff>76200</xdr:rowOff>
    </xdr:to>
    <xdr:sp macro="" textlink="">
      <xdr:nvSpPr>
        <xdr:cNvPr id="7190" name="Rectangle: Rounded Corners 7189">
          <a:extLst>
            <a:ext uri="{FF2B5EF4-FFF2-40B4-BE49-F238E27FC236}">
              <a16:creationId xmlns:a16="http://schemas.microsoft.com/office/drawing/2014/main" id="{1E4A10D8-8B48-42A4-9AB8-568BA1579E12}"/>
            </a:ext>
          </a:extLst>
        </xdr:cNvPr>
        <xdr:cNvSpPr/>
      </xdr:nvSpPr>
      <xdr:spPr>
        <a:xfrm>
          <a:off x="2343150" y="533400"/>
          <a:ext cx="1847849" cy="628650"/>
        </a:xfrm>
        <a:prstGeom prst="roundRect">
          <a:avLst>
            <a:gd name="adj" fmla="val 4948"/>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523875</xdr:colOff>
      <xdr:row>3</xdr:row>
      <xdr:rowOff>19049</xdr:rowOff>
    </xdr:from>
    <xdr:to>
      <xdr:col>6</xdr:col>
      <xdr:colOff>523875</xdr:colOff>
      <xdr:row>6</xdr:row>
      <xdr:rowOff>9525</xdr:rowOff>
    </xdr:to>
    <xdr:sp macro="" textlink="Measures!A7">
      <xdr:nvSpPr>
        <xdr:cNvPr id="7192" name="TextBox 7191">
          <a:extLst>
            <a:ext uri="{FF2B5EF4-FFF2-40B4-BE49-F238E27FC236}">
              <a16:creationId xmlns:a16="http://schemas.microsoft.com/office/drawing/2014/main" id="{DE952597-75F4-4DEC-AD07-804930E8FF17}"/>
            </a:ext>
          </a:extLst>
        </xdr:cNvPr>
        <xdr:cNvSpPr txBox="1"/>
      </xdr:nvSpPr>
      <xdr:spPr>
        <a:xfrm>
          <a:off x="2352675" y="561974"/>
          <a:ext cx="1828800" cy="5334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0" i="0" u="none" strike="noStrike">
              <a:solidFill>
                <a:srgbClr val="000000"/>
              </a:solidFill>
              <a:latin typeface="Segoe UI Semibold" panose="020B0702040204020203" pitchFamily="34" charset="0"/>
              <a:ea typeface="Calibri"/>
              <a:cs typeface="Segoe UI Semibold" panose="020B0702040204020203" pitchFamily="34" charset="0"/>
            </a:rPr>
            <a:t>Maven Toy Sales</a:t>
          </a:r>
          <a:endParaRPr lang="en-US" sz="1600">
            <a:latin typeface="Segoe UI Semibold" panose="020B0702040204020203" pitchFamily="34" charset="0"/>
            <a:cs typeface="Segoe UI Semibold" panose="020B0702040204020203"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342900</xdr:colOff>
      <xdr:row>1</xdr:row>
      <xdr:rowOff>76200</xdr:rowOff>
    </xdr:from>
    <xdr:to>
      <xdr:col>24</xdr:col>
      <xdr:colOff>228600</xdr:colOff>
      <xdr:row>35</xdr:row>
      <xdr:rowOff>32385</xdr:rowOff>
    </xdr:to>
    <xdr:sp macro="" textlink="">
      <xdr:nvSpPr>
        <xdr:cNvPr id="2" name="Rectangle 1">
          <a:extLst>
            <a:ext uri="{FF2B5EF4-FFF2-40B4-BE49-F238E27FC236}">
              <a16:creationId xmlns:a16="http://schemas.microsoft.com/office/drawing/2014/main" id="{EBBAFC10-78D5-40EF-87E9-1DAD209FDD51}"/>
            </a:ext>
          </a:extLst>
        </xdr:cNvPr>
        <xdr:cNvSpPr/>
      </xdr:nvSpPr>
      <xdr:spPr>
        <a:xfrm>
          <a:off x="2171700" y="259080"/>
          <a:ext cx="12687300" cy="6174105"/>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447675</xdr:colOff>
      <xdr:row>2</xdr:row>
      <xdr:rowOff>28576</xdr:rowOff>
    </xdr:from>
    <xdr:to>
      <xdr:col>6</xdr:col>
      <xdr:colOff>600075</xdr:colOff>
      <xdr:row>34</xdr:row>
      <xdr:rowOff>95250</xdr:rowOff>
    </xdr:to>
    <xdr:sp macro="" textlink="">
      <xdr:nvSpPr>
        <xdr:cNvPr id="3" name="Rectangle 2">
          <a:extLst>
            <a:ext uri="{FF2B5EF4-FFF2-40B4-BE49-F238E27FC236}">
              <a16:creationId xmlns:a16="http://schemas.microsoft.com/office/drawing/2014/main" id="{B64FB188-BEB0-427E-B9AE-B162B8EFBE8F}"/>
            </a:ext>
          </a:extLst>
        </xdr:cNvPr>
        <xdr:cNvSpPr/>
      </xdr:nvSpPr>
      <xdr:spPr>
        <a:xfrm>
          <a:off x="2276475" y="394336"/>
          <a:ext cx="1981200" cy="5918834"/>
        </a:xfrm>
        <a:prstGeom prst="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1">
                <a:lumMod val="60000"/>
                <a:lumOff val="40000"/>
              </a:schemeClr>
            </a:solidFill>
          </a:endParaRPr>
        </a:p>
      </xdr:txBody>
    </xdr:sp>
    <xdr:clientData/>
  </xdr:twoCellAnchor>
  <xdr:twoCellAnchor>
    <xdr:from>
      <xdr:col>7</xdr:col>
      <xdr:colOff>161925</xdr:colOff>
      <xdr:row>2</xdr:row>
      <xdr:rowOff>57150</xdr:rowOff>
    </xdr:from>
    <xdr:to>
      <xdr:col>11</xdr:col>
      <xdr:colOff>76200</xdr:colOff>
      <xdr:row>8</xdr:row>
      <xdr:rowOff>76200</xdr:rowOff>
    </xdr:to>
    <xdr:sp macro="" textlink="">
      <xdr:nvSpPr>
        <xdr:cNvPr id="4" name="Rectangle: Rounded Corners 3">
          <a:extLst>
            <a:ext uri="{FF2B5EF4-FFF2-40B4-BE49-F238E27FC236}">
              <a16:creationId xmlns:a16="http://schemas.microsoft.com/office/drawing/2014/main" id="{F7C255C8-B51E-4AA2-9FF1-B7D10883658A}"/>
            </a:ext>
          </a:extLst>
        </xdr:cNvPr>
        <xdr:cNvSpPr/>
      </xdr:nvSpPr>
      <xdr:spPr>
        <a:xfrm>
          <a:off x="4429125" y="422910"/>
          <a:ext cx="2352675" cy="1116330"/>
        </a:xfrm>
        <a:prstGeom prst="roundRect">
          <a:avLst>
            <a:gd name="adj" fmla="val 4948"/>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358775</xdr:colOff>
      <xdr:row>2</xdr:row>
      <xdr:rowOff>57150</xdr:rowOff>
    </xdr:from>
    <xdr:to>
      <xdr:col>15</xdr:col>
      <xdr:colOff>273050</xdr:colOff>
      <xdr:row>8</xdr:row>
      <xdr:rowOff>76200</xdr:rowOff>
    </xdr:to>
    <xdr:sp macro="" textlink="">
      <xdr:nvSpPr>
        <xdr:cNvPr id="5" name="Rectangle: Rounded Corners 4">
          <a:extLst>
            <a:ext uri="{FF2B5EF4-FFF2-40B4-BE49-F238E27FC236}">
              <a16:creationId xmlns:a16="http://schemas.microsoft.com/office/drawing/2014/main" id="{E39900C2-A530-43DF-9F51-2FC6B84015B0}"/>
            </a:ext>
          </a:extLst>
        </xdr:cNvPr>
        <xdr:cNvSpPr/>
      </xdr:nvSpPr>
      <xdr:spPr>
        <a:xfrm>
          <a:off x="7064375" y="422910"/>
          <a:ext cx="2352675" cy="1116330"/>
        </a:xfrm>
        <a:prstGeom prst="roundRect">
          <a:avLst>
            <a:gd name="adj" fmla="val 4948"/>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555625</xdr:colOff>
      <xdr:row>2</xdr:row>
      <xdr:rowOff>57150</xdr:rowOff>
    </xdr:from>
    <xdr:to>
      <xdr:col>19</xdr:col>
      <xdr:colOff>469900</xdr:colOff>
      <xdr:row>8</xdr:row>
      <xdr:rowOff>76200</xdr:rowOff>
    </xdr:to>
    <xdr:sp macro="" textlink="">
      <xdr:nvSpPr>
        <xdr:cNvPr id="6" name="Rectangle: Rounded Corners 5">
          <a:extLst>
            <a:ext uri="{FF2B5EF4-FFF2-40B4-BE49-F238E27FC236}">
              <a16:creationId xmlns:a16="http://schemas.microsoft.com/office/drawing/2014/main" id="{A1DFE1FD-A4AD-4BD1-8CE8-AF91491F67E7}"/>
            </a:ext>
          </a:extLst>
        </xdr:cNvPr>
        <xdr:cNvSpPr/>
      </xdr:nvSpPr>
      <xdr:spPr>
        <a:xfrm>
          <a:off x="9699625" y="422910"/>
          <a:ext cx="2352675" cy="1116330"/>
        </a:xfrm>
        <a:prstGeom prst="roundRect">
          <a:avLst>
            <a:gd name="adj" fmla="val 4948"/>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142875</xdr:colOff>
      <xdr:row>2</xdr:row>
      <xdr:rowOff>57150</xdr:rowOff>
    </xdr:from>
    <xdr:to>
      <xdr:col>24</xdr:col>
      <xdr:colOff>57150</xdr:colOff>
      <xdr:row>8</xdr:row>
      <xdr:rowOff>76200</xdr:rowOff>
    </xdr:to>
    <xdr:sp macro="" textlink="">
      <xdr:nvSpPr>
        <xdr:cNvPr id="7" name="Rectangle: Rounded Corners 6">
          <a:extLst>
            <a:ext uri="{FF2B5EF4-FFF2-40B4-BE49-F238E27FC236}">
              <a16:creationId xmlns:a16="http://schemas.microsoft.com/office/drawing/2014/main" id="{5DA1E9AF-3360-47BA-B655-F13578EF14F5}"/>
            </a:ext>
          </a:extLst>
        </xdr:cNvPr>
        <xdr:cNvSpPr/>
      </xdr:nvSpPr>
      <xdr:spPr>
        <a:xfrm>
          <a:off x="12334875" y="422910"/>
          <a:ext cx="2352675" cy="1116330"/>
        </a:xfrm>
        <a:prstGeom prst="roundRect">
          <a:avLst>
            <a:gd name="adj" fmla="val 4948"/>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200026</xdr:colOff>
      <xdr:row>4</xdr:row>
      <xdr:rowOff>95250</xdr:rowOff>
    </xdr:from>
    <xdr:to>
      <xdr:col>11</xdr:col>
      <xdr:colOff>95250</xdr:colOff>
      <xdr:row>7</xdr:row>
      <xdr:rowOff>161925</xdr:rowOff>
    </xdr:to>
    <xdr:sp macro="" textlink="Measures!A7">
      <xdr:nvSpPr>
        <xdr:cNvPr id="8" name="TextBox 7">
          <a:extLst>
            <a:ext uri="{FF2B5EF4-FFF2-40B4-BE49-F238E27FC236}">
              <a16:creationId xmlns:a16="http://schemas.microsoft.com/office/drawing/2014/main" id="{3B3086BE-A82F-4CFE-A4DD-2B870572CD68}"/>
            </a:ext>
          </a:extLst>
        </xdr:cNvPr>
        <xdr:cNvSpPr txBox="1"/>
      </xdr:nvSpPr>
      <xdr:spPr>
        <a:xfrm>
          <a:off x="4467226" y="826770"/>
          <a:ext cx="2333624" cy="6153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9F7C009-5DF1-450B-96C3-8EBCEB45AE08}" type="TxLink">
            <a:rPr lang="en-US" sz="2200" b="0" i="0" u="none" strike="noStrike">
              <a:solidFill>
                <a:srgbClr val="000000"/>
              </a:solidFill>
              <a:latin typeface="Segoe UI Semibold" panose="020B0702040204020203" pitchFamily="34" charset="0"/>
              <a:ea typeface="Calibri"/>
              <a:cs typeface="Segoe UI Semibold" panose="020B0702040204020203" pitchFamily="34" charset="0"/>
            </a:rPr>
            <a:pPr algn="ctr"/>
            <a:t>$14.44M</a:t>
          </a:fld>
          <a:endParaRPr lang="en-US" sz="2200">
            <a:latin typeface="Segoe UI Semibold" panose="020B0702040204020203" pitchFamily="34" charset="0"/>
            <a:cs typeface="Segoe UI Semibold" panose="020B0702040204020203" pitchFamily="34" charset="0"/>
          </a:endParaRPr>
        </a:p>
      </xdr:txBody>
    </xdr:sp>
    <xdr:clientData/>
  </xdr:twoCellAnchor>
  <xdr:twoCellAnchor>
    <xdr:from>
      <xdr:col>7</xdr:col>
      <xdr:colOff>171450</xdr:colOff>
      <xdr:row>3</xdr:row>
      <xdr:rowOff>28575</xdr:rowOff>
    </xdr:from>
    <xdr:to>
      <xdr:col>11</xdr:col>
      <xdr:colOff>76199</xdr:colOff>
      <xdr:row>4</xdr:row>
      <xdr:rowOff>95250</xdr:rowOff>
    </xdr:to>
    <xdr:sp macro="" textlink="">
      <xdr:nvSpPr>
        <xdr:cNvPr id="9" name="TextBox 8">
          <a:extLst>
            <a:ext uri="{FF2B5EF4-FFF2-40B4-BE49-F238E27FC236}">
              <a16:creationId xmlns:a16="http://schemas.microsoft.com/office/drawing/2014/main" id="{7439C0AB-8186-410C-9865-2D783DB78139}"/>
            </a:ext>
          </a:extLst>
        </xdr:cNvPr>
        <xdr:cNvSpPr txBox="1"/>
      </xdr:nvSpPr>
      <xdr:spPr>
        <a:xfrm>
          <a:off x="4438650" y="577215"/>
          <a:ext cx="2343149" cy="2495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t>Total</a:t>
          </a:r>
          <a:r>
            <a:rPr lang="en-US" sz="1400" b="1" baseline="0"/>
            <a:t> Revenue</a:t>
          </a:r>
          <a:endParaRPr lang="en-US" sz="1400" b="1"/>
        </a:p>
      </xdr:txBody>
    </xdr:sp>
    <xdr:clientData/>
  </xdr:twoCellAnchor>
  <xdr:twoCellAnchor>
    <xdr:from>
      <xdr:col>11</xdr:col>
      <xdr:colOff>412751</xdr:colOff>
      <xdr:row>4</xdr:row>
      <xdr:rowOff>95250</xdr:rowOff>
    </xdr:from>
    <xdr:to>
      <xdr:col>15</xdr:col>
      <xdr:colOff>307975</xdr:colOff>
      <xdr:row>7</xdr:row>
      <xdr:rowOff>161925</xdr:rowOff>
    </xdr:to>
    <xdr:sp macro="" textlink="Measures!B7">
      <xdr:nvSpPr>
        <xdr:cNvPr id="10" name="TextBox 9">
          <a:extLst>
            <a:ext uri="{FF2B5EF4-FFF2-40B4-BE49-F238E27FC236}">
              <a16:creationId xmlns:a16="http://schemas.microsoft.com/office/drawing/2014/main" id="{A8257C60-D900-47A2-BE85-734A386304CA}"/>
            </a:ext>
          </a:extLst>
        </xdr:cNvPr>
        <xdr:cNvSpPr txBox="1"/>
      </xdr:nvSpPr>
      <xdr:spPr>
        <a:xfrm>
          <a:off x="7118351" y="826770"/>
          <a:ext cx="2333624" cy="6153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4E0C745-F71D-4C51-B1A4-DB0A3BBB7D37}" type="TxLink">
            <a:rPr lang="en-US" sz="2200" b="0" i="0" u="none" strike="noStrike">
              <a:solidFill>
                <a:srgbClr val="000000"/>
              </a:solidFill>
              <a:latin typeface="Segoe UI Semibold" panose="020B0702040204020203" pitchFamily="34" charset="0"/>
              <a:ea typeface="Calibri"/>
              <a:cs typeface="Segoe UI Semibold" panose="020B0702040204020203" pitchFamily="34" charset="0"/>
            </a:rPr>
            <a:pPr marL="0" indent="0" algn="ctr"/>
            <a:t>$4.01M</a:t>
          </a:fld>
          <a:endParaRPr lang="en-US" sz="2200" b="0" i="0" u="none" strike="noStrike">
            <a:solidFill>
              <a:srgbClr val="000000"/>
            </a:solidFill>
            <a:latin typeface="Segoe UI Semibold" panose="020B0702040204020203" pitchFamily="34" charset="0"/>
            <a:ea typeface="Calibri"/>
            <a:cs typeface="Segoe UI Semibold" panose="020B0702040204020203" pitchFamily="34" charset="0"/>
          </a:endParaRPr>
        </a:p>
      </xdr:txBody>
    </xdr:sp>
    <xdr:clientData/>
  </xdr:twoCellAnchor>
  <xdr:twoCellAnchor>
    <xdr:from>
      <xdr:col>11</xdr:col>
      <xdr:colOff>377825</xdr:colOff>
      <xdr:row>3</xdr:row>
      <xdr:rowOff>28575</xdr:rowOff>
    </xdr:from>
    <xdr:to>
      <xdr:col>15</xdr:col>
      <xdr:colOff>282574</xdr:colOff>
      <xdr:row>4</xdr:row>
      <xdr:rowOff>95250</xdr:rowOff>
    </xdr:to>
    <xdr:sp macro="" textlink="">
      <xdr:nvSpPr>
        <xdr:cNvPr id="11" name="TextBox 10">
          <a:extLst>
            <a:ext uri="{FF2B5EF4-FFF2-40B4-BE49-F238E27FC236}">
              <a16:creationId xmlns:a16="http://schemas.microsoft.com/office/drawing/2014/main" id="{0DEE5934-CC35-4AFE-AD31-17F2823FB19D}"/>
            </a:ext>
          </a:extLst>
        </xdr:cNvPr>
        <xdr:cNvSpPr txBox="1"/>
      </xdr:nvSpPr>
      <xdr:spPr>
        <a:xfrm>
          <a:off x="7083425" y="577215"/>
          <a:ext cx="2343149" cy="2495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t>Total</a:t>
          </a:r>
          <a:r>
            <a:rPr lang="en-US" sz="1400" b="1" baseline="0"/>
            <a:t> Profit</a:t>
          </a:r>
          <a:endParaRPr lang="en-US" sz="1400" b="1"/>
        </a:p>
      </xdr:txBody>
    </xdr:sp>
    <xdr:clientData/>
  </xdr:twoCellAnchor>
  <xdr:twoCellAnchor>
    <xdr:from>
      <xdr:col>16</xdr:col>
      <xdr:colOff>15876</xdr:colOff>
      <xdr:row>4</xdr:row>
      <xdr:rowOff>95250</xdr:rowOff>
    </xdr:from>
    <xdr:to>
      <xdr:col>19</xdr:col>
      <xdr:colOff>520700</xdr:colOff>
      <xdr:row>7</xdr:row>
      <xdr:rowOff>161925</xdr:rowOff>
    </xdr:to>
    <xdr:sp macro="" textlink="Measures!C7">
      <xdr:nvSpPr>
        <xdr:cNvPr id="12" name="TextBox 11">
          <a:extLst>
            <a:ext uri="{FF2B5EF4-FFF2-40B4-BE49-F238E27FC236}">
              <a16:creationId xmlns:a16="http://schemas.microsoft.com/office/drawing/2014/main" id="{8EC873EF-BAA4-4719-8A5B-232D21408FB4}"/>
            </a:ext>
          </a:extLst>
        </xdr:cNvPr>
        <xdr:cNvSpPr txBox="1"/>
      </xdr:nvSpPr>
      <xdr:spPr>
        <a:xfrm>
          <a:off x="9769476" y="826770"/>
          <a:ext cx="2333624" cy="6153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C37DD9B-DD87-4D3E-AD2A-225E5D6CB4D2}" type="TxLink">
            <a:rPr lang="en-US" sz="2200" b="0" i="0" u="none" strike="noStrike">
              <a:solidFill>
                <a:srgbClr val="000000"/>
              </a:solidFill>
              <a:latin typeface="Segoe UI Semibold" panose="020B0702040204020203" pitchFamily="34" charset="0"/>
              <a:ea typeface="Calibri"/>
              <a:cs typeface="Segoe UI Semibold" panose="020B0702040204020203" pitchFamily="34" charset="0"/>
            </a:rPr>
            <a:pPr marL="0" indent="0" algn="ctr"/>
            <a:t>1.09M</a:t>
          </a:fld>
          <a:endParaRPr lang="en-US" sz="2200" b="0" i="0" u="none" strike="noStrike">
            <a:solidFill>
              <a:srgbClr val="000000"/>
            </a:solidFill>
            <a:latin typeface="Segoe UI Semibold" panose="020B0702040204020203" pitchFamily="34" charset="0"/>
            <a:ea typeface="Calibri"/>
            <a:cs typeface="Segoe UI Semibold" panose="020B0702040204020203" pitchFamily="34" charset="0"/>
          </a:endParaRPr>
        </a:p>
      </xdr:txBody>
    </xdr:sp>
    <xdr:clientData/>
  </xdr:twoCellAnchor>
  <xdr:twoCellAnchor>
    <xdr:from>
      <xdr:col>15</xdr:col>
      <xdr:colOff>584200</xdr:colOff>
      <xdr:row>3</xdr:row>
      <xdr:rowOff>28575</xdr:rowOff>
    </xdr:from>
    <xdr:to>
      <xdr:col>19</xdr:col>
      <xdr:colOff>488949</xdr:colOff>
      <xdr:row>4</xdr:row>
      <xdr:rowOff>95250</xdr:rowOff>
    </xdr:to>
    <xdr:sp macro="" textlink="">
      <xdr:nvSpPr>
        <xdr:cNvPr id="13" name="TextBox 12">
          <a:extLst>
            <a:ext uri="{FF2B5EF4-FFF2-40B4-BE49-F238E27FC236}">
              <a16:creationId xmlns:a16="http://schemas.microsoft.com/office/drawing/2014/main" id="{19A7A69B-714C-4707-8061-AC7FC776A4E6}"/>
            </a:ext>
          </a:extLst>
        </xdr:cNvPr>
        <xdr:cNvSpPr txBox="1"/>
      </xdr:nvSpPr>
      <xdr:spPr>
        <a:xfrm>
          <a:off x="9728200" y="577215"/>
          <a:ext cx="2343149" cy="2495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t>Total</a:t>
          </a:r>
          <a:r>
            <a:rPr lang="en-US" sz="1400" b="1" baseline="0"/>
            <a:t> Unit Sold</a:t>
          </a:r>
          <a:endParaRPr lang="en-US" sz="1400" b="1"/>
        </a:p>
      </xdr:txBody>
    </xdr:sp>
    <xdr:clientData/>
  </xdr:twoCellAnchor>
  <xdr:twoCellAnchor>
    <xdr:from>
      <xdr:col>20</xdr:col>
      <xdr:colOff>171451</xdr:colOff>
      <xdr:row>4</xdr:row>
      <xdr:rowOff>95250</xdr:rowOff>
    </xdr:from>
    <xdr:to>
      <xdr:col>24</xdr:col>
      <xdr:colOff>66675</xdr:colOff>
      <xdr:row>7</xdr:row>
      <xdr:rowOff>161925</xdr:rowOff>
    </xdr:to>
    <xdr:sp macro="" textlink="Measures!G5">
      <xdr:nvSpPr>
        <xdr:cNvPr id="14" name="TextBox 13">
          <a:extLst>
            <a:ext uri="{FF2B5EF4-FFF2-40B4-BE49-F238E27FC236}">
              <a16:creationId xmlns:a16="http://schemas.microsoft.com/office/drawing/2014/main" id="{B82ABECC-79D9-40D5-A94B-2CD9BAE184FF}"/>
            </a:ext>
          </a:extLst>
        </xdr:cNvPr>
        <xdr:cNvSpPr txBox="1"/>
      </xdr:nvSpPr>
      <xdr:spPr>
        <a:xfrm>
          <a:off x="12363451" y="819150"/>
          <a:ext cx="2333624"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DB2798A-13FC-4378-981B-62C9410C1257}" type="TxLink">
            <a:rPr lang="en-US" sz="2200" b="0" i="0" u="none" strike="noStrike">
              <a:solidFill>
                <a:srgbClr val="000000"/>
              </a:solidFill>
              <a:latin typeface="Segoe UI Semibold" panose="020B0702040204020203" pitchFamily="34" charset="0"/>
              <a:ea typeface="Calibri"/>
              <a:cs typeface="Segoe UI Semibold" panose="020B0702040204020203" pitchFamily="34" charset="0"/>
            </a:rPr>
            <a:pPr marL="0" indent="0" algn="ctr"/>
            <a:t>35</a:t>
          </a:fld>
          <a:endParaRPr lang="en-US" sz="2200" b="0" i="0" u="none" strike="noStrike">
            <a:solidFill>
              <a:srgbClr val="000000"/>
            </a:solidFill>
            <a:latin typeface="Segoe UI Semibold" panose="020B0702040204020203" pitchFamily="34" charset="0"/>
            <a:ea typeface="Calibri"/>
            <a:cs typeface="Segoe UI Semibold" panose="020B0702040204020203" pitchFamily="34" charset="0"/>
          </a:endParaRPr>
        </a:p>
      </xdr:txBody>
    </xdr:sp>
    <xdr:clientData/>
  </xdr:twoCellAnchor>
  <xdr:twoCellAnchor>
    <xdr:from>
      <xdr:col>20</xdr:col>
      <xdr:colOff>180975</xdr:colOff>
      <xdr:row>3</xdr:row>
      <xdr:rowOff>28575</xdr:rowOff>
    </xdr:from>
    <xdr:to>
      <xdr:col>24</xdr:col>
      <xdr:colOff>85724</xdr:colOff>
      <xdr:row>4</xdr:row>
      <xdr:rowOff>95250</xdr:rowOff>
    </xdr:to>
    <xdr:sp macro="" textlink="">
      <xdr:nvSpPr>
        <xdr:cNvPr id="15" name="TextBox 14">
          <a:extLst>
            <a:ext uri="{FF2B5EF4-FFF2-40B4-BE49-F238E27FC236}">
              <a16:creationId xmlns:a16="http://schemas.microsoft.com/office/drawing/2014/main" id="{9CBC65A8-2B95-4761-AC4B-2D389739EF3E}"/>
            </a:ext>
          </a:extLst>
        </xdr:cNvPr>
        <xdr:cNvSpPr txBox="1"/>
      </xdr:nvSpPr>
      <xdr:spPr>
        <a:xfrm>
          <a:off x="12372975" y="577215"/>
          <a:ext cx="2343149" cy="2495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t>Total</a:t>
          </a:r>
          <a:r>
            <a:rPr lang="en-US" sz="1400" b="1" baseline="0"/>
            <a:t> Product</a:t>
          </a:r>
          <a:endParaRPr lang="en-US" sz="1400" b="1"/>
        </a:p>
      </xdr:txBody>
    </xdr:sp>
    <xdr:clientData/>
  </xdr:twoCellAnchor>
  <xdr:twoCellAnchor>
    <xdr:from>
      <xdr:col>7</xdr:col>
      <xdr:colOff>180975</xdr:colOff>
      <xdr:row>9</xdr:row>
      <xdr:rowOff>171450</xdr:rowOff>
    </xdr:from>
    <xdr:to>
      <xdr:col>15</xdr:col>
      <xdr:colOff>295275</xdr:colOff>
      <xdr:row>22</xdr:row>
      <xdr:rowOff>123824</xdr:rowOff>
    </xdr:to>
    <xdr:sp macro="" textlink="">
      <xdr:nvSpPr>
        <xdr:cNvPr id="16" name="Rectangle: Rounded Corners 15">
          <a:extLst>
            <a:ext uri="{FF2B5EF4-FFF2-40B4-BE49-F238E27FC236}">
              <a16:creationId xmlns:a16="http://schemas.microsoft.com/office/drawing/2014/main" id="{D0E05004-FB83-4E2B-B5E8-B7CE6977D361}"/>
            </a:ext>
          </a:extLst>
        </xdr:cNvPr>
        <xdr:cNvSpPr/>
      </xdr:nvSpPr>
      <xdr:spPr>
        <a:xfrm>
          <a:off x="4448175" y="1817370"/>
          <a:ext cx="4991100" cy="2329814"/>
        </a:xfrm>
        <a:prstGeom prst="roundRect">
          <a:avLst>
            <a:gd name="adj" fmla="val 4948"/>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v</a:t>
          </a:r>
        </a:p>
      </xdr:txBody>
    </xdr:sp>
    <xdr:clientData/>
  </xdr:twoCellAnchor>
  <xdr:twoCellAnchor>
    <xdr:from>
      <xdr:col>7</xdr:col>
      <xdr:colOff>209550</xdr:colOff>
      <xdr:row>9</xdr:row>
      <xdr:rowOff>176211</xdr:rowOff>
    </xdr:from>
    <xdr:to>
      <xdr:col>15</xdr:col>
      <xdr:colOff>285750</xdr:colOff>
      <xdr:row>12</xdr:row>
      <xdr:rowOff>4762</xdr:rowOff>
    </xdr:to>
    <xdr:sp macro="" textlink="">
      <xdr:nvSpPr>
        <xdr:cNvPr id="18" name="TextBox 17">
          <a:extLst>
            <a:ext uri="{FF2B5EF4-FFF2-40B4-BE49-F238E27FC236}">
              <a16:creationId xmlns:a16="http://schemas.microsoft.com/office/drawing/2014/main" id="{B31A22C4-F961-46C9-87D1-23506159D15F}"/>
            </a:ext>
          </a:extLst>
        </xdr:cNvPr>
        <xdr:cNvSpPr txBox="1"/>
      </xdr:nvSpPr>
      <xdr:spPr>
        <a:xfrm>
          <a:off x="4476750" y="1822131"/>
          <a:ext cx="4953000" cy="3771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1">
              <a:solidFill>
                <a:schemeClr val="dk1"/>
              </a:solidFill>
              <a:latin typeface="+mn-lt"/>
              <a:ea typeface="+mn-ea"/>
              <a:cs typeface="+mn-cs"/>
            </a:rPr>
            <a:t>Revenue by Product</a:t>
          </a:r>
          <a:r>
            <a:rPr lang="en-US" sz="1400" b="1" baseline="0">
              <a:solidFill>
                <a:schemeClr val="dk1"/>
              </a:solidFill>
              <a:latin typeface="+mn-lt"/>
              <a:ea typeface="+mn-ea"/>
              <a:cs typeface="+mn-cs"/>
            </a:rPr>
            <a:t> Category</a:t>
          </a:r>
          <a:endParaRPr lang="en-US" sz="1400" b="1">
            <a:solidFill>
              <a:schemeClr val="dk1"/>
            </a:solidFill>
            <a:latin typeface="+mn-lt"/>
            <a:ea typeface="+mn-ea"/>
            <a:cs typeface="+mn-cs"/>
          </a:endParaRPr>
        </a:p>
      </xdr:txBody>
    </xdr:sp>
    <xdr:clientData/>
  </xdr:twoCellAnchor>
  <xdr:twoCellAnchor>
    <xdr:from>
      <xdr:col>15</xdr:col>
      <xdr:colOff>514350</xdr:colOff>
      <xdr:row>9</xdr:row>
      <xdr:rowOff>161925</xdr:rowOff>
    </xdr:from>
    <xdr:to>
      <xdr:col>24</xdr:col>
      <xdr:colOff>19050</xdr:colOff>
      <xdr:row>22</xdr:row>
      <xdr:rowOff>114299</xdr:rowOff>
    </xdr:to>
    <xdr:sp macro="" textlink="">
      <xdr:nvSpPr>
        <xdr:cNvPr id="19" name="Rectangle: Rounded Corners 18">
          <a:extLst>
            <a:ext uri="{FF2B5EF4-FFF2-40B4-BE49-F238E27FC236}">
              <a16:creationId xmlns:a16="http://schemas.microsoft.com/office/drawing/2014/main" id="{999C2585-5A5D-45CA-A4D7-D8790B10AD3C}"/>
            </a:ext>
          </a:extLst>
        </xdr:cNvPr>
        <xdr:cNvSpPr/>
      </xdr:nvSpPr>
      <xdr:spPr>
        <a:xfrm>
          <a:off x="9658350" y="1807845"/>
          <a:ext cx="4991100" cy="2329814"/>
        </a:xfrm>
        <a:prstGeom prst="roundRect">
          <a:avLst>
            <a:gd name="adj" fmla="val 4948"/>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514350</xdr:colOff>
      <xdr:row>10</xdr:row>
      <xdr:rowOff>14286</xdr:rowOff>
    </xdr:from>
    <xdr:to>
      <xdr:col>23</xdr:col>
      <xdr:colOff>590550</xdr:colOff>
      <xdr:row>12</xdr:row>
      <xdr:rowOff>23812</xdr:rowOff>
    </xdr:to>
    <xdr:sp macro="" textlink="">
      <xdr:nvSpPr>
        <xdr:cNvPr id="21" name="TextBox 20">
          <a:extLst>
            <a:ext uri="{FF2B5EF4-FFF2-40B4-BE49-F238E27FC236}">
              <a16:creationId xmlns:a16="http://schemas.microsoft.com/office/drawing/2014/main" id="{D6D292B6-718D-4925-BDD8-19F678B5FE5E}"/>
            </a:ext>
          </a:extLst>
        </xdr:cNvPr>
        <xdr:cNvSpPr txBox="1"/>
      </xdr:nvSpPr>
      <xdr:spPr>
        <a:xfrm>
          <a:off x="9658350" y="1843086"/>
          <a:ext cx="4953000" cy="3752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1">
              <a:solidFill>
                <a:schemeClr val="dk1"/>
              </a:solidFill>
              <a:latin typeface="+mn-lt"/>
              <a:ea typeface="+mn-ea"/>
              <a:cs typeface="+mn-cs"/>
            </a:rPr>
            <a:t>Price vs Cost by Category</a:t>
          </a:r>
        </a:p>
      </xdr:txBody>
    </xdr:sp>
    <xdr:clientData/>
  </xdr:twoCellAnchor>
  <xdr:twoCellAnchor>
    <xdr:from>
      <xdr:col>7</xdr:col>
      <xdr:colOff>209550</xdr:colOff>
      <xdr:row>24</xdr:row>
      <xdr:rowOff>38100</xdr:rowOff>
    </xdr:from>
    <xdr:to>
      <xdr:col>13</xdr:col>
      <xdr:colOff>133350</xdr:colOff>
      <xdr:row>34</xdr:row>
      <xdr:rowOff>114300</xdr:rowOff>
    </xdr:to>
    <xdr:sp macro="" textlink="">
      <xdr:nvSpPr>
        <xdr:cNvPr id="22" name="Rectangle: Rounded Corners 21">
          <a:extLst>
            <a:ext uri="{FF2B5EF4-FFF2-40B4-BE49-F238E27FC236}">
              <a16:creationId xmlns:a16="http://schemas.microsoft.com/office/drawing/2014/main" id="{29015648-6188-4F4E-A3DB-86B023FCDE06}"/>
            </a:ext>
          </a:extLst>
        </xdr:cNvPr>
        <xdr:cNvSpPr/>
      </xdr:nvSpPr>
      <xdr:spPr>
        <a:xfrm>
          <a:off x="4476750" y="4381500"/>
          <a:ext cx="3581400" cy="1885950"/>
        </a:xfrm>
        <a:prstGeom prst="roundRect">
          <a:avLst>
            <a:gd name="adj" fmla="val 4948"/>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v</a:t>
          </a:r>
        </a:p>
      </xdr:txBody>
    </xdr:sp>
    <xdr:clientData/>
  </xdr:twoCellAnchor>
  <xdr:twoCellAnchor>
    <xdr:from>
      <xdr:col>13</xdr:col>
      <xdr:colOff>295275</xdr:colOff>
      <xdr:row>24</xdr:row>
      <xdr:rowOff>9525</xdr:rowOff>
    </xdr:from>
    <xdr:to>
      <xdr:col>20</xdr:col>
      <xdr:colOff>266700</xdr:colOff>
      <xdr:row>34</xdr:row>
      <xdr:rowOff>133351</xdr:rowOff>
    </xdr:to>
    <xdr:sp macro="" textlink="">
      <xdr:nvSpPr>
        <xdr:cNvPr id="24" name="Rectangle: Rounded Corners 23">
          <a:extLst>
            <a:ext uri="{FF2B5EF4-FFF2-40B4-BE49-F238E27FC236}">
              <a16:creationId xmlns:a16="http://schemas.microsoft.com/office/drawing/2014/main" id="{5F8B9C0E-C3B5-45EC-B9FC-9F0161515D3C}"/>
            </a:ext>
          </a:extLst>
        </xdr:cNvPr>
        <xdr:cNvSpPr/>
      </xdr:nvSpPr>
      <xdr:spPr>
        <a:xfrm>
          <a:off x="8220075" y="4352925"/>
          <a:ext cx="4238625" cy="1933576"/>
        </a:xfrm>
        <a:prstGeom prst="roundRect">
          <a:avLst>
            <a:gd name="adj" fmla="val 4948"/>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v</a:t>
          </a:r>
        </a:p>
      </xdr:txBody>
    </xdr:sp>
    <xdr:clientData/>
  </xdr:twoCellAnchor>
  <xdr:twoCellAnchor>
    <xdr:from>
      <xdr:col>7</xdr:col>
      <xdr:colOff>209550</xdr:colOff>
      <xdr:row>24</xdr:row>
      <xdr:rowOff>38099</xdr:rowOff>
    </xdr:from>
    <xdr:to>
      <xdr:col>13</xdr:col>
      <xdr:colOff>123825</xdr:colOff>
      <xdr:row>26</xdr:row>
      <xdr:rowOff>104774</xdr:rowOff>
    </xdr:to>
    <xdr:sp macro="" textlink="">
      <xdr:nvSpPr>
        <xdr:cNvPr id="25" name="TextBox 24">
          <a:extLst>
            <a:ext uri="{FF2B5EF4-FFF2-40B4-BE49-F238E27FC236}">
              <a16:creationId xmlns:a16="http://schemas.microsoft.com/office/drawing/2014/main" id="{FCD69567-12DF-4FA0-B5CB-A1BFD23D5012}"/>
            </a:ext>
          </a:extLst>
        </xdr:cNvPr>
        <xdr:cNvSpPr txBox="1"/>
      </xdr:nvSpPr>
      <xdr:spPr>
        <a:xfrm>
          <a:off x="4476750" y="4381499"/>
          <a:ext cx="3571875"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1">
              <a:solidFill>
                <a:schemeClr val="dk1"/>
              </a:solidFill>
              <a:latin typeface="+mn-lt"/>
              <a:ea typeface="+mn-ea"/>
              <a:cs typeface="+mn-cs"/>
            </a:rPr>
            <a:t>Units Sold vs Revenue by Product</a:t>
          </a:r>
        </a:p>
      </xdr:txBody>
    </xdr:sp>
    <xdr:clientData/>
  </xdr:twoCellAnchor>
  <xdr:twoCellAnchor>
    <xdr:from>
      <xdr:col>14</xdr:col>
      <xdr:colOff>57150</xdr:colOff>
      <xdr:row>24</xdr:row>
      <xdr:rowOff>19050</xdr:rowOff>
    </xdr:from>
    <xdr:to>
      <xdr:col>19</xdr:col>
      <xdr:colOff>581025</xdr:colOff>
      <xdr:row>25</xdr:row>
      <xdr:rowOff>152401</xdr:rowOff>
    </xdr:to>
    <xdr:sp macro="" textlink="">
      <xdr:nvSpPr>
        <xdr:cNvPr id="26" name="TextBox 25">
          <a:extLst>
            <a:ext uri="{FF2B5EF4-FFF2-40B4-BE49-F238E27FC236}">
              <a16:creationId xmlns:a16="http://schemas.microsoft.com/office/drawing/2014/main" id="{ED0E9557-3C2C-4CCB-A771-9C60CF7F1E15}"/>
            </a:ext>
          </a:extLst>
        </xdr:cNvPr>
        <xdr:cNvSpPr txBox="1"/>
      </xdr:nvSpPr>
      <xdr:spPr>
        <a:xfrm>
          <a:off x="8591550" y="4362450"/>
          <a:ext cx="3571875" cy="3143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1">
              <a:solidFill>
                <a:schemeClr val="dk1"/>
              </a:solidFill>
              <a:latin typeface="+mn-lt"/>
              <a:ea typeface="+mn-ea"/>
              <a:cs typeface="+mn-cs"/>
            </a:rPr>
            <a:t>Product Count by Price Range</a:t>
          </a:r>
        </a:p>
      </xdr:txBody>
    </xdr:sp>
    <xdr:clientData/>
  </xdr:twoCellAnchor>
  <xdr:twoCellAnchor>
    <xdr:from>
      <xdr:col>20</xdr:col>
      <xdr:colOff>400050</xdr:colOff>
      <xdr:row>24</xdr:row>
      <xdr:rowOff>38100</xdr:rowOff>
    </xdr:from>
    <xdr:to>
      <xdr:col>24</xdr:col>
      <xdr:colOff>47625</xdr:colOff>
      <xdr:row>34</xdr:row>
      <xdr:rowOff>95250</xdr:rowOff>
    </xdr:to>
    <xdr:sp macro="" textlink="">
      <xdr:nvSpPr>
        <xdr:cNvPr id="29" name="Rectangle: Rounded Corners 28">
          <a:extLst>
            <a:ext uri="{FF2B5EF4-FFF2-40B4-BE49-F238E27FC236}">
              <a16:creationId xmlns:a16="http://schemas.microsoft.com/office/drawing/2014/main" id="{2C6C7E23-F817-4C02-95F5-BD46A89E089F}"/>
            </a:ext>
          </a:extLst>
        </xdr:cNvPr>
        <xdr:cNvSpPr/>
      </xdr:nvSpPr>
      <xdr:spPr>
        <a:xfrm>
          <a:off x="12592050" y="4427220"/>
          <a:ext cx="2085975" cy="1885950"/>
        </a:xfrm>
        <a:prstGeom prst="roundRect">
          <a:avLst>
            <a:gd name="adj" fmla="val 4948"/>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v</a:t>
          </a:r>
        </a:p>
      </xdr:txBody>
    </xdr:sp>
    <xdr:clientData/>
  </xdr:twoCellAnchor>
  <xdr:twoCellAnchor>
    <xdr:from>
      <xdr:col>20</xdr:col>
      <xdr:colOff>552450</xdr:colOff>
      <xdr:row>24</xdr:row>
      <xdr:rowOff>161925</xdr:rowOff>
    </xdr:from>
    <xdr:to>
      <xdr:col>23</xdr:col>
      <xdr:colOff>523875</xdr:colOff>
      <xdr:row>34</xdr:row>
      <xdr:rowOff>9525</xdr:rowOff>
    </xdr:to>
    <xdr:sp macro="" textlink="">
      <xdr:nvSpPr>
        <xdr:cNvPr id="30" name="TextBox 29">
          <a:extLst>
            <a:ext uri="{FF2B5EF4-FFF2-40B4-BE49-F238E27FC236}">
              <a16:creationId xmlns:a16="http://schemas.microsoft.com/office/drawing/2014/main" id="{5495FEBF-9C73-4F0C-99BA-D27B852BAFCE}"/>
            </a:ext>
          </a:extLst>
        </xdr:cNvPr>
        <xdr:cNvSpPr txBox="1"/>
      </xdr:nvSpPr>
      <xdr:spPr>
        <a:xfrm>
          <a:off x="12744450" y="4551045"/>
          <a:ext cx="1800225" cy="16764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ln>
              <a:noFill/>
            </a:ln>
            <a:latin typeface="Segoe "/>
          </a:endParaRPr>
        </a:p>
      </xdr:txBody>
    </xdr:sp>
    <xdr:clientData/>
  </xdr:twoCellAnchor>
  <xdr:twoCellAnchor>
    <xdr:from>
      <xdr:col>7</xdr:col>
      <xdr:colOff>266700</xdr:colOff>
      <xdr:row>12</xdr:row>
      <xdr:rowOff>9525</xdr:rowOff>
    </xdr:from>
    <xdr:to>
      <xdr:col>15</xdr:col>
      <xdr:colOff>142875</xdr:colOff>
      <xdr:row>22</xdr:row>
      <xdr:rowOff>47625</xdr:rowOff>
    </xdr:to>
    <xdr:graphicFrame macro="">
      <xdr:nvGraphicFramePr>
        <xdr:cNvPr id="40" name="Chart 39">
          <a:extLst>
            <a:ext uri="{FF2B5EF4-FFF2-40B4-BE49-F238E27FC236}">
              <a16:creationId xmlns:a16="http://schemas.microsoft.com/office/drawing/2014/main" id="{4AFC6AB8-28C9-4077-B704-7ED8534BCE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28574</xdr:colOff>
      <xdr:row>11</xdr:row>
      <xdr:rowOff>152400</xdr:rowOff>
    </xdr:from>
    <xdr:to>
      <xdr:col>23</xdr:col>
      <xdr:colOff>514349</xdr:colOff>
      <xdr:row>22</xdr:row>
      <xdr:rowOff>9525</xdr:rowOff>
    </xdr:to>
    <xdr:graphicFrame macro="">
      <xdr:nvGraphicFramePr>
        <xdr:cNvPr id="41" name="Chart 40">
          <a:extLst>
            <a:ext uri="{FF2B5EF4-FFF2-40B4-BE49-F238E27FC236}">
              <a16:creationId xmlns:a16="http://schemas.microsoft.com/office/drawing/2014/main" id="{B98377AF-6FE9-4A03-BE9D-EDADC0320C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238125</xdr:colOff>
      <xdr:row>26</xdr:row>
      <xdr:rowOff>104775</xdr:rowOff>
    </xdr:from>
    <xdr:to>
      <xdr:col>13</xdr:col>
      <xdr:colOff>76200</xdr:colOff>
      <xdr:row>34</xdr:row>
      <xdr:rowOff>47625</xdr:rowOff>
    </xdr:to>
    <xdr:graphicFrame macro="">
      <xdr:nvGraphicFramePr>
        <xdr:cNvPr id="42" name="Chart 41">
          <a:extLst>
            <a:ext uri="{FF2B5EF4-FFF2-40B4-BE49-F238E27FC236}">
              <a16:creationId xmlns:a16="http://schemas.microsoft.com/office/drawing/2014/main" id="{D80F0E55-5315-4A3E-83CA-713D30A68E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419100</xdr:colOff>
      <xdr:row>25</xdr:row>
      <xdr:rowOff>133350</xdr:rowOff>
    </xdr:from>
    <xdr:to>
      <xdr:col>20</xdr:col>
      <xdr:colOff>161925</xdr:colOff>
      <xdr:row>34</xdr:row>
      <xdr:rowOff>66675</xdr:rowOff>
    </xdr:to>
    <xdr:graphicFrame macro="">
      <xdr:nvGraphicFramePr>
        <xdr:cNvPr id="43" name="Chart 42">
          <a:extLst>
            <a:ext uri="{FF2B5EF4-FFF2-40B4-BE49-F238E27FC236}">
              <a16:creationId xmlns:a16="http://schemas.microsoft.com/office/drawing/2014/main" id="{441101E3-1B06-47F7-B949-9F7C949579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571500</xdr:colOff>
      <xdr:row>25</xdr:row>
      <xdr:rowOff>19050</xdr:rowOff>
    </xdr:from>
    <xdr:to>
      <xdr:col>23</xdr:col>
      <xdr:colOff>552450</xdr:colOff>
      <xdr:row>34</xdr:row>
      <xdr:rowOff>47625</xdr:rowOff>
    </xdr:to>
    <xdr:sp macro="" textlink="">
      <xdr:nvSpPr>
        <xdr:cNvPr id="44" name="TextBox 43">
          <a:extLst>
            <a:ext uri="{FF2B5EF4-FFF2-40B4-BE49-F238E27FC236}">
              <a16:creationId xmlns:a16="http://schemas.microsoft.com/office/drawing/2014/main" id="{EFD8C5DA-9A9C-DC64-F631-33C0EC3D9964}"/>
            </a:ext>
          </a:extLst>
        </xdr:cNvPr>
        <xdr:cNvSpPr txBox="1"/>
      </xdr:nvSpPr>
      <xdr:spPr>
        <a:xfrm>
          <a:off x="12763500" y="4543425"/>
          <a:ext cx="1809750" cy="1657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solidFill>
                <a:schemeClr val="accent6">
                  <a:lumMod val="75000"/>
                </a:schemeClr>
              </a:solidFill>
              <a:latin typeface="Segoe "/>
            </a:rPr>
            <a:t>Toys</a:t>
          </a:r>
          <a:r>
            <a:rPr lang="en-US" sz="1000">
              <a:latin typeface="Segoe "/>
            </a:rPr>
            <a:t> generated the highest revenue (</a:t>
          </a:r>
          <a:r>
            <a:rPr lang="en-US" sz="1000" b="1">
              <a:latin typeface="Segoe "/>
            </a:rPr>
            <a:t>$5.1M</a:t>
          </a:r>
          <a:r>
            <a:rPr lang="en-US" sz="1000">
              <a:latin typeface="Segoe "/>
            </a:rPr>
            <a:t>). </a:t>
          </a:r>
        </a:p>
        <a:p>
          <a:endParaRPr lang="en-US" sz="1000">
            <a:latin typeface="Segoe "/>
          </a:endParaRPr>
        </a:p>
        <a:p>
          <a:r>
            <a:rPr lang="en-US" sz="1000" b="1">
              <a:solidFill>
                <a:schemeClr val="accent6">
                  <a:lumMod val="75000"/>
                </a:schemeClr>
              </a:solidFill>
              <a:latin typeface="Segoe "/>
            </a:rPr>
            <a:t>Electronics</a:t>
          </a:r>
          <a:r>
            <a:rPr lang="en-US" sz="1000">
              <a:latin typeface="Segoe "/>
            </a:rPr>
            <a:t> has the highest average price (</a:t>
          </a:r>
          <a:r>
            <a:rPr lang="en-US" sz="1000" b="1">
              <a:latin typeface="Segoe "/>
            </a:rPr>
            <a:t>$20.7</a:t>
          </a:r>
          <a:r>
            <a:rPr lang="en-US" sz="1000">
              <a:latin typeface="Segoe "/>
            </a:rPr>
            <a:t>). </a:t>
          </a:r>
        </a:p>
        <a:p>
          <a:endParaRPr lang="en-US" sz="1000">
            <a:latin typeface="Segoe "/>
          </a:endParaRPr>
        </a:p>
        <a:p>
          <a:r>
            <a:rPr lang="en-US" sz="1000">
              <a:latin typeface="Segoe "/>
            </a:rPr>
            <a:t>Most products (</a:t>
          </a:r>
          <a:r>
            <a:rPr lang="en-US" sz="1000" b="1">
              <a:latin typeface="Segoe "/>
            </a:rPr>
            <a:t>22</a:t>
          </a:r>
          <a:r>
            <a:rPr lang="en-US" sz="1000">
              <a:latin typeface="Segoe "/>
            </a:rPr>
            <a:t>) are priced between </a:t>
          </a:r>
          <a:r>
            <a:rPr lang="en-US" sz="1000" b="1">
              <a:solidFill>
                <a:schemeClr val="accent6">
                  <a:lumMod val="75000"/>
                </a:schemeClr>
              </a:solidFill>
              <a:latin typeface="Segoe "/>
            </a:rPr>
            <a:t>$10–$25</a:t>
          </a:r>
          <a:r>
            <a:rPr lang="en-US" sz="1000">
              <a:solidFill>
                <a:schemeClr val="accent6">
                  <a:lumMod val="75000"/>
                </a:schemeClr>
              </a:solidFill>
              <a:latin typeface="Segoe "/>
            </a:rPr>
            <a:t>.</a:t>
          </a:r>
        </a:p>
      </xdr:txBody>
    </xdr:sp>
    <xdr:clientData/>
  </xdr:twoCellAnchor>
  <xdr:twoCellAnchor>
    <xdr:from>
      <xdr:col>3</xdr:col>
      <xdr:colOff>542925</xdr:colOff>
      <xdr:row>3</xdr:row>
      <xdr:rowOff>32386</xdr:rowOff>
    </xdr:from>
    <xdr:to>
      <xdr:col>6</xdr:col>
      <xdr:colOff>514350</xdr:colOff>
      <xdr:row>6</xdr:row>
      <xdr:rowOff>118111</xdr:rowOff>
    </xdr:to>
    <xdr:sp macro="" textlink="">
      <xdr:nvSpPr>
        <xdr:cNvPr id="17" name="Rectangle: Rounded Corners 16">
          <a:extLst>
            <a:ext uri="{FF2B5EF4-FFF2-40B4-BE49-F238E27FC236}">
              <a16:creationId xmlns:a16="http://schemas.microsoft.com/office/drawing/2014/main" id="{7491FBA1-751E-443B-A27F-4AA341FEBC18}"/>
            </a:ext>
          </a:extLst>
        </xdr:cNvPr>
        <xdr:cNvSpPr/>
      </xdr:nvSpPr>
      <xdr:spPr>
        <a:xfrm>
          <a:off x="2371725" y="575311"/>
          <a:ext cx="1800225" cy="628650"/>
        </a:xfrm>
        <a:prstGeom prst="roundRect">
          <a:avLst>
            <a:gd name="adj" fmla="val 4948"/>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552450</xdr:colOff>
      <xdr:row>3</xdr:row>
      <xdr:rowOff>60960</xdr:rowOff>
    </xdr:from>
    <xdr:to>
      <xdr:col>6</xdr:col>
      <xdr:colOff>495300</xdr:colOff>
      <xdr:row>6</xdr:row>
      <xdr:rowOff>51436</xdr:rowOff>
    </xdr:to>
    <xdr:sp macro="" textlink="Measures!A7">
      <xdr:nvSpPr>
        <xdr:cNvPr id="20" name="TextBox 19">
          <a:extLst>
            <a:ext uri="{FF2B5EF4-FFF2-40B4-BE49-F238E27FC236}">
              <a16:creationId xmlns:a16="http://schemas.microsoft.com/office/drawing/2014/main" id="{5F086F67-CF1C-4BDF-B801-1F74F98ED7A8}"/>
            </a:ext>
          </a:extLst>
        </xdr:cNvPr>
        <xdr:cNvSpPr txBox="1"/>
      </xdr:nvSpPr>
      <xdr:spPr>
        <a:xfrm>
          <a:off x="2381250" y="603885"/>
          <a:ext cx="1771650" cy="5334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0" i="0" u="none" strike="noStrike">
              <a:solidFill>
                <a:srgbClr val="000000"/>
              </a:solidFill>
              <a:latin typeface="Segoe UI Semibold" panose="020B0702040204020203" pitchFamily="34" charset="0"/>
              <a:ea typeface="Calibri"/>
              <a:cs typeface="Segoe UI Semibold" panose="020B0702040204020203" pitchFamily="34" charset="0"/>
            </a:rPr>
            <a:t>Maven Toy Sales</a:t>
          </a:r>
          <a:endParaRPr lang="en-US" sz="1600">
            <a:latin typeface="Segoe UI Semibold" panose="020B0702040204020203" pitchFamily="34" charset="0"/>
            <a:cs typeface="Segoe UI Semibold" panose="020B0702040204020203" pitchFamily="34" charset="0"/>
          </a:endParaRPr>
        </a:p>
      </xdr:txBody>
    </xdr:sp>
    <xdr:clientData/>
  </xdr:twoCellAnchor>
  <xdr:twoCellAnchor>
    <xdr:from>
      <xdr:col>3</xdr:col>
      <xdr:colOff>571499</xdr:colOff>
      <xdr:row>7</xdr:row>
      <xdr:rowOff>108586</xdr:rowOff>
    </xdr:from>
    <xdr:to>
      <xdr:col>6</xdr:col>
      <xdr:colOff>447673</xdr:colOff>
      <xdr:row>9</xdr:row>
      <xdr:rowOff>60961</xdr:rowOff>
    </xdr:to>
    <xdr:sp macro="" textlink="">
      <xdr:nvSpPr>
        <xdr:cNvPr id="23" name="Rectangle: Rounded Corners 22">
          <a:extLst>
            <a:ext uri="{FF2B5EF4-FFF2-40B4-BE49-F238E27FC236}">
              <a16:creationId xmlns:a16="http://schemas.microsoft.com/office/drawing/2014/main" id="{3DCA699B-E479-4CC0-9402-CF2B38C47606}"/>
            </a:ext>
          </a:extLst>
        </xdr:cNvPr>
        <xdr:cNvSpPr/>
      </xdr:nvSpPr>
      <xdr:spPr>
        <a:xfrm rot="10800000" flipV="1">
          <a:off x="2400299" y="1375411"/>
          <a:ext cx="1704974" cy="314325"/>
        </a:xfrm>
        <a:prstGeom prst="roundRect">
          <a:avLst>
            <a:gd name="adj" fmla="val 1264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a:p>
      </xdr:txBody>
    </xdr:sp>
    <xdr:clientData/>
  </xdr:twoCellAnchor>
  <xdr:twoCellAnchor>
    <xdr:from>
      <xdr:col>4</xdr:col>
      <xdr:colOff>209550</xdr:colOff>
      <xdr:row>7</xdr:row>
      <xdr:rowOff>118110</xdr:rowOff>
    </xdr:from>
    <xdr:to>
      <xdr:col>6</xdr:col>
      <xdr:colOff>152400</xdr:colOff>
      <xdr:row>9</xdr:row>
      <xdr:rowOff>41911</xdr:rowOff>
    </xdr:to>
    <xdr:sp macro="" textlink="Measures!A7">
      <xdr:nvSpPr>
        <xdr:cNvPr id="31" name="TextBox 30">
          <a:hlinkClick xmlns:r="http://schemas.openxmlformats.org/officeDocument/2006/relationships" r:id="rId5"/>
          <a:extLst>
            <a:ext uri="{FF2B5EF4-FFF2-40B4-BE49-F238E27FC236}">
              <a16:creationId xmlns:a16="http://schemas.microsoft.com/office/drawing/2014/main" id="{BE64FE10-C7CC-48DF-8F78-FDD9E67AB27A}"/>
            </a:ext>
          </a:extLst>
        </xdr:cNvPr>
        <xdr:cNvSpPr txBox="1"/>
      </xdr:nvSpPr>
      <xdr:spPr>
        <a:xfrm>
          <a:off x="2647950" y="1384935"/>
          <a:ext cx="1162050" cy="2857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0" i="0" u="none" strike="noStrike">
              <a:solidFill>
                <a:srgbClr val="000000"/>
              </a:solidFill>
              <a:latin typeface="Segoe UI Semibold" panose="020B0702040204020203" pitchFamily="34" charset="0"/>
              <a:ea typeface="Calibri"/>
              <a:cs typeface="Segoe UI Semibold" panose="020B0702040204020203" pitchFamily="34" charset="0"/>
            </a:rPr>
            <a:t>Executive</a:t>
          </a:r>
          <a:endParaRPr lang="en-US" sz="1600">
            <a:latin typeface="Segoe UI Semibold" panose="020B0702040204020203" pitchFamily="34" charset="0"/>
            <a:cs typeface="Segoe UI Semibold" panose="020B0702040204020203" pitchFamily="34" charset="0"/>
          </a:endParaRPr>
        </a:p>
      </xdr:txBody>
    </xdr:sp>
    <xdr:clientData/>
  </xdr:twoCellAnchor>
  <xdr:twoCellAnchor editAs="oneCell">
    <xdr:from>
      <xdr:col>3</xdr:col>
      <xdr:colOff>552450</xdr:colOff>
      <xdr:row>17</xdr:row>
      <xdr:rowOff>112397</xdr:rowOff>
    </xdr:from>
    <xdr:to>
      <xdr:col>6</xdr:col>
      <xdr:colOff>542925</xdr:colOff>
      <xdr:row>22</xdr:row>
      <xdr:rowOff>80011</xdr:rowOff>
    </xdr:to>
    <mc:AlternateContent xmlns:mc="http://schemas.openxmlformats.org/markup-compatibility/2006" xmlns:a14="http://schemas.microsoft.com/office/drawing/2010/main">
      <mc:Choice Requires="a14">
        <xdr:graphicFrame macro="">
          <xdr:nvGraphicFramePr>
            <xdr:cNvPr id="45" name="Year  1">
              <a:extLst>
                <a:ext uri="{FF2B5EF4-FFF2-40B4-BE49-F238E27FC236}">
                  <a16:creationId xmlns:a16="http://schemas.microsoft.com/office/drawing/2014/main" id="{A7D6994F-28E2-48D0-8942-3E538CE24014}"/>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2381250" y="3188972"/>
              <a:ext cx="1819275" cy="8724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585787</xdr:colOff>
      <xdr:row>10</xdr:row>
      <xdr:rowOff>3811</xdr:rowOff>
    </xdr:from>
    <xdr:to>
      <xdr:col>6</xdr:col>
      <xdr:colOff>433386</xdr:colOff>
      <xdr:row>11</xdr:row>
      <xdr:rowOff>137161</xdr:rowOff>
    </xdr:to>
    <xdr:sp macro="" textlink="">
      <xdr:nvSpPr>
        <xdr:cNvPr id="46" name="Rectangle: Rounded Corners 45">
          <a:extLst>
            <a:ext uri="{FF2B5EF4-FFF2-40B4-BE49-F238E27FC236}">
              <a16:creationId xmlns:a16="http://schemas.microsoft.com/office/drawing/2014/main" id="{E37E1682-3332-432B-91A1-9BFA523811CA}"/>
            </a:ext>
          </a:extLst>
        </xdr:cNvPr>
        <xdr:cNvSpPr/>
      </xdr:nvSpPr>
      <xdr:spPr>
        <a:xfrm rot="10800000" flipV="1">
          <a:off x="2414587" y="1813561"/>
          <a:ext cx="1676399" cy="314325"/>
        </a:xfrm>
        <a:prstGeom prst="roundRect">
          <a:avLst>
            <a:gd name="adj" fmla="val 1264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qqq</a:t>
          </a:r>
        </a:p>
      </xdr:txBody>
    </xdr:sp>
    <xdr:clientData/>
  </xdr:twoCellAnchor>
  <xdr:twoCellAnchor editAs="oneCell">
    <xdr:from>
      <xdr:col>3</xdr:col>
      <xdr:colOff>554355</xdr:colOff>
      <xdr:row>23</xdr:row>
      <xdr:rowOff>49531</xdr:rowOff>
    </xdr:from>
    <xdr:to>
      <xdr:col>6</xdr:col>
      <xdr:colOff>554355</xdr:colOff>
      <xdr:row>32</xdr:row>
      <xdr:rowOff>127636</xdr:rowOff>
    </xdr:to>
    <mc:AlternateContent xmlns:mc="http://schemas.openxmlformats.org/markup-compatibility/2006" xmlns:a14="http://schemas.microsoft.com/office/drawing/2010/main">
      <mc:Choice Requires="a14">
        <xdr:graphicFrame macro="">
          <xdr:nvGraphicFramePr>
            <xdr:cNvPr id="47" name="Product_Category 1">
              <a:extLst>
                <a:ext uri="{FF2B5EF4-FFF2-40B4-BE49-F238E27FC236}">
                  <a16:creationId xmlns:a16="http://schemas.microsoft.com/office/drawing/2014/main" id="{607085CC-2EE5-4A95-9441-075E9473E528}"/>
                </a:ext>
              </a:extLst>
            </xdr:cNvPr>
            <xdr:cNvGraphicFramePr/>
          </xdr:nvGraphicFramePr>
          <xdr:xfrm>
            <a:off x="0" y="0"/>
            <a:ext cx="0" cy="0"/>
          </xdr:xfrm>
          <a:graphic>
            <a:graphicData uri="http://schemas.microsoft.com/office/drawing/2010/slicer">
              <sle:slicer xmlns:sle="http://schemas.microsoft.com/office/drawing/2010/slicer" name="Product_Category 1"/>
            </a:graphicData>
          </a:graphic>
        </xdr:graphicFrame>
      </mc:Choice>
      <mc:Fallback xmlns="">
        <xdr:sp macro="" textlink="">
          <xdr:nvSpPr>
            <xdr:cNvPr id="0" name=""/>
            <xdr:cNvSpPr>
              <a:spLocks noTextEdit="1"/>
            </xdr:cNvSpPr>
          </xdr:nvSpPr>
          <xdr:spPr>
            <a:xfrm>
              <a:off x="2383155" y="4211956"/>
              <a:ext cx="1828800" cy="17068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585787</xdr:colOff>
      <xdr:row>12</xdr:row>
      <xdr:rowOff>80011</xdr:rowOff>
    </xdr:from>
    <xdr:to>
      <xdr:col>6</xdr:col>
      <xdr:colOff>433387</xdr:colOff>
      <xdr:row>14</xdr:row>
      <xdr:rowOff>32386</xdr:rowOff>
    </xdr:to>
    <xdr:sp macro="" textlink="">
      <xdr:nvSpPr>
        <xdr:cNvPr id="48" name="Rectangle: Rounded Corners 47">
          <a:extLst>
            <a:ext uri="{FF2B5EF4-FFF2-40B4-BE49-F238E27FC236}">
              <a16:creationId xmlns:a16="http://schemas.microsoft.com/office/drawing/2014/main" id="{6DAE102C-08B0-497F-A8F1-F36CE85BF80F}"/>
            </a:ext>
          </a:extLst>
        </xdr:cNvPr>
        <xdr:cNvSpPr/>
      </xdr:nvSpPr>
      <xdr:spPr>
        <a:xfrm rot="10800000" flipV="1">
          <a:off x="2414587" y="2251711"/>
          <a:ext cx="1676400" cy="314325"/>
        </a:xfrm>
        <a:prstGeom prst="roundRect">
          <a:avLst>
            <a:gd name="adj" fmla="val 1264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590550</xdr:colOff>
      <xdr:row>14</xdr:row>
      <xdr:rowOff>156211</xdr:rowOff>
    </xdr:from>
    <xdr:to>
      <xdr:col>6</xdr:col>
      <xdr:colOff>428624</xdr:colOff>
      <xdr:row>16</xdr:row>
      <xdr:rowOff>108586</xdr:rowOff>
    </xdr:to>
    <xdr:sp macro="" textlink="">
      <xdr:nvSpPr>
        <xdr:cNvPr id="49" name="Rectangle: Rounded Corners 48">
          <a:extLst>
            <a:ext uri="{FF2B5EF4-FFF2-40B4-BE49-F238E27FC236}">
              <a16:creationId xmlns:a16="http://schemas.microsoft.com/office/drawing/2014/main" id="{8768FCC1-222F-4BF9-BF3E-0CA41947CE38}"/>
            </a:ext>
          </a:extLst>
        </xdr:cNvPr>
        <xdr:cNvSpPr/>
      </xdr:nvSpPr>
      <xdr:spPr>
        <a:xfrm rot="10800000" flipV="1">
          <a:off x="2419350" y="2689861"/>
          <a:ext cx="1666874" cy="314325"/>
        </a:xfrm>
        <a:prstGeom prst="roundRect">
          <a:avLst>
            <a:gd name="adj" fmla="val 1264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a:p>
      </xdr:txBody>
    </xdr:sp>
    <xdr:clientData/>
  </xdr:twoCellAnchor>
  <xdr:twoCellAnchor>
    <xdr:from>
      <xdr:col>4</xdr:col>
      <xdr:colOff>228600</xdr:colOff>
      <xdr:row>10</xdr:row>
      <xdr:rowOff>13335</xdr:rowOff>
    </xdr:from>
    <xdr:to>
      <xdr:col>6</xdr:col>
      <xdr:colOff>28575</xdr:colOff>
      <xdr:row>11</xdr:row>
      <xdr:rowOff>146685</xdr:rowOff>
    </xdr:to>
    <xdr:sp macro="" textlink="Measures!A7">
      <xdr:nvSpPr>
        <xdr:cNvPr id="50" name="TextBox 49">
          <a:hlinkClick xmlns:r="http://schemas.openxmlformats.org/officeDocument/2006/relationships" r:id="rId6"/>
          <a:extLst>
            <a:ext uri="{FF2B5EF4-FFF2-40B4-BE49-F238E27FC236}">
              <a16:creationId xmlns:a16="http://schemas.microsoft.com/office/drawing/2014/main" id="{111B384A-B3DC-4A48-84EF-D6C8473D7AAA}"/>
            </a:ext>
          </a:extLst>
        </xdr:cNvPr>
        <xdr:cNvSpPr txBox="1"/>
      </xdr:nvSpPr>
      <xdr:spPr>
        <a:xfrm>
          <a:off x="2667000" y="1823085"/>
          <a:ext cx="1019175"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600" b="0" i="0" u="none" strike="noStrike">
              <a:solidFill>
                <a:srgbClr val="000000"/>
              </a:solidFill>
              <a:latin typeface="Segoe UI Semibold" panose="020B0702040204020203" pitchFamily="34" charset="0"/>
              <a:ea typeface="Calibri"/>
              <a:cs typeface="Segoe UI Semibold" panose="020B0702040204020203" pitchFamily="34" charset="0"/>
            </a:rPr>
            <a:t>Store</a:t>
          </a:r>
        </a:p>
      </xdr:txBody>
    </xdr:sp>
    <xdr:clientData/>
  </xdr:twoCellAnchor>
  <xdr:twoCellAnchor>
    <xdr:from>
      <xdr:col>4</xdr:col>
      <xdr:colOff>161925</xdr:colOff>
      <xdr:row>14</xdr:row>
      <xdr:rowOff>165736</xdr:rowOff>
    </xdr:from>
    <xdr:to>
      <xdr:col>6</xdr:col>
      <xdr:colOff>114300</xdr:colOff>
      <xdr:row>16</xdr:row>
      <xdr:rowOff>80011</xdr:rowOff>
    </xdr:to>
    <xdr:sp macro="" textlink="Measures!A7">
      <xdr:nvSpPr>
        <xdr:cNvPr id="51" name="TextBox 50">
          <a:hlinkClick xmlns:r="http://schemas.openxmlformats.org/officeDocument/2006/relationships" r:id="rId7"/>
          <a:extLst>
            <a:ext uri="{FF2B5EF4-FFF2-40B4-BE49-F238E27FC236}">
              <a16:creationId xmlns:a16="http://schemas.microsoft.com/office/drawing/2014/main" id="{6DD6B057-AED5-4DAE-8A2F-91ACE5B3960F}"/>
            </a:ext>
          </a:extLst>
        </xdr:cNvPr>
        <xdr:cNvSpPr txBox="1"/>
      </xdr:nvSpPr>
      <xdr:spPr>
        <a:xfrm>
          <a:off x="2600325" y="2699386"/>
          <a:ext cx="11715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600" b="0" i="0" u="none" strike="noStrike">
              <a:solidFill>
                <a:srgbClr val="000000"/>
              </a:solidFill>
              <a:latin typeface="Segoe UI Semibold" panose="020B0702040204020203" pitchFamily="34" charset="0"/>
              <a:ea typeface="Calibri"/>
              <a:cs typeface="Segoe UI Semibold" panose="020B0702040204020203" pitchFamily="34" charset="0"/>
            </a:rPr>
            <a:t>Inventory</a:t>
          </a:r>
        </a:p>
      </xdr:txBody>
    </xdr:sp>
    <xdr:clientData/>
  </xdr:twoCellAnchor>
  <xdr:twoCellAnchor>
    <xdr:from>
      <xdr:col>4</xdr:col>
      <xdr:colOff>228600</xdr:colOff>
      <xdr:row>12</xdr:row>
      <xdr:rowOff>99061</xdr:rowOff>
    </xdr:from>
    <xdr:to>
      <xdr:col>6</xdr:col>
      <xdr:colOff>95250</xdr:colOff>
      <xdr:row>14</xdr:row>
      <xdr:rowOff>22861</xdr:rowOff>
    </xdr:to>
    <xdr:sp macro="" textlink="Measures!A7">
      <xdr:nvSpPr>
        <xdr:cNvPr id="52" name="TextBox 51">
          <a:hlinkClick xmlns:r="http://schemas.openxmlformats.org/officeDocument/2006/relationships" r:id="rId8"/>
          <a:extLst>
            <a:ext uri="{FF2B5EF4-FFF2-40B4-BE49-F238E27FC236}">
              <a16:creationId xmlns:a16="http://schemas.microsoft.com/office/drawing/2014/main" id="{62AF9B5B-6CE4-40CA-B89D-0EF43AA03E1D}"/>
            </a:ext>
          </a:extLst>
        </xdr:cNvPr>
        <xdr:cNvSpPr txBox="1"/>
      </xdr:nvSpPr>
      <xdr:spPr>
        <a:xfrm>
          <a:off x="2667000" y="2270761"/>
          <a:ext cx="10858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600" b="0" i="0" u="none" strike="noStrike">
              <a:solidFill>
                <a:srgbClr val="000000"/>
              </a:solidFill>
              <a:latin typeface="Segoe UI Semibold" panose="020B0702040204020203" pitchFamily="34" charset="0"/>
              <a:ea typeface="Calibri"/>
              <a:cs typeface="Segoe UI Semibold" panose="020B0702040204020203" pitchFamily="34" charset="0"/>
            </a:rPr>
            <a:t>Product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342900</xdr:colOff>
      <xdr:row>1</xdr:row>
      <xdr:rowOff>76200</xdr:rowOff>
    </xdr:from>
    <xdr:to>
      <xdr:col>24</xdr:col>
      <xdr:colOff>228600</xdr:colOff>
      <xdr:row>35</xdr:row>
      <xdr:rowOff>32385</xdr:rowOff>
    </xdr:to>
    <xdr:sp macro="" textlink="">
      <xdr:nvSpPr>
        <xdr:cNvPr id="2" name="Rectangle 1">
          <a:extLst>
            <a:ext uri="{FF2B5EF4-FFF2-40B4-BE49-F238E27FC236}">
              <a16:creationId xmlns:a16="http://schemas.microsoft.com/office/drawing/2014/main" id="{14D3E08E-6C76-4E1A-9009-9CE8835D7BED}"/>
            </a:ext>
          </a:extLst>
        </xdr:cNvPr>
        <xdr:cNvSpPr/>
      </xdr:nvSpPr>
      <xdr:spPr>
        <a:xfrm>
          <a:off x="2171700" y="259080"/>
          <a:ext cx="12687300" cy="6174105"/>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447675</xdr:colOff>
      <xdr:row>2</xdr:row>
      <xdr:rowOff>28576</xdr:rowOff>
    </xdr:from>
    <xdr:to>
      <xdr:col>6</xdr:col>
      <xdr:colOff>600075</xdr:colOff>
      <xdr:row>34</xdr:row>
      <xdr:rowOff>95250</xdr:rowOff>
    </xdr:to>
    <xdr:sp macro="" textlink="">
      <xdr:nvSpPr>
        <xdr:cNvPr id="3" name="Rectangle 2">
          <a:extLst>
            <a:ext uri="{FF2B5EF4-FFF2-40B4-BE49-F238E27FC236}">
              <a16:creationId xmlns:a16="http://schemas.microsoft.com/office/drawing/2014/main" id="{CB4C361D-A91B-425F-961E-D1183E71C1DC}"/>
            </a:ext>
          </a:extLst>
        </xdr:cNvPr>
        <xdr:cNvSpPr/>
      </xdr:nvSpPr>
      <xdr:spPr>
        <a:xfrm>
          <a:off x="2276475" y="394336"/>
          <a:ext cx="1981200" cy="5918834"/>
        </a:xfrm>
        <a:prstGeom prst="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1">
                <a:lumMod val="60000"/>
                <a:lumOff val="40000"/>
              </a:schemeClr>
            </a:solidFill>
          </a:endParaRPr>
        </a:p>
      </xdr:txBody>
    </xdr:sp>
    <xdr:clientData/>
  </xdr:twoCellAnchor>
  <xdr:twoCellAnchor>
    <xdr:from>
      <xdr:col>7</xdr:col>
      <xdr:colOff>161925</xdr:colOff>
      <xdr:row>2</xdr:row>
      <xdr:rowOff>57150</xdr:rowOff>
    </xdr:from>
    <xdr:to>
      <xdr:col>11</xdr:col>
      <xdr:colOff>76200</xdr:colOff>
      <xdr:row>8</xdr:row>
      <xdr:rowOff>76200</xdr:rowOff>
    </xdr:to>
    <xdr:sp macro="" textlink="">
      <xdr:nvSpPr>
        <xdr:cNvPr id="4" name="Rectangle: Rounded Corners 3">
          <a:extLst>
            <a:ext uri="{FF2B5EF4-FFF2-40B4-BE49-F238E27FC236}">
              <a16:creationId xmlns:a16="http://schemas.microsoft.com/office/drawing/2014/main" id="{01FDE8C0-5C9C-40DB-8B56-F5270D7CC692}"/>
            </a:ext>
          </a:extLst>
        </xdr:cNvPr>
        <xdr:cNvSpPr/>
      </xdr:nvSpPr>
      <xdr:spPr>
        <a:xfrm>
          <a:off x="4429125" y="422910"/>
          <a:ext cx="2352675" cy="1116330"/>
        </a:xfrm>
        <a:prstGeom prst="roundRect">
          <a:avLst>
            <a:gd name="adj" fmla="val 4948"/>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358775</xdr:colOff>
      <xdr:row>2</xdr:row>
      <xdr:rowOff>57150</xdr:rowOff>
    </xdr:from>
    <xdr:to>
      <xdr:col>15</xdr:col>
      <xdr:colOff>273050</xdr:colOff>
      <xdr:row>8</xdr:row>
      <xdr:rowOff>76200</xdr:rowOff>
    </xdr:to>
    <xdr:sp macro="" textlink="">
      <xdr:nvSpPr>
        <xdr:cNvPr id="5" name="Rectangle: Rounded Corners 4">
          <a:extLst>
            <a:ext uri="{FF2B5EF4-FFF2-40B4-BE49-F238E27FC236}">
              <a16:creationId xmlns:a16="http://schemas.microsoft.com/office/drawing/2014/main" id="{279AA9ED-EDE3-4CCD-800B-EF17139B172F}"/>
            </a:ext>
          </a:extLst>
        </xdr:cNvPr>
        <xdr:cNvSpPr/>
      </xdr:nvSpPr>
      <xdr:spPr>
        <a:xfrm>
          <a:off x="7064375" y="422910"/>
          <a:ext cx="2352675" cy="1116330"/>
        </a:xfrm>
        <a:prstGeom prst="roundRect">
          <a:avLst>
            <a:gd name="adj" fmla="val 4948"/>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555625</xdr:colOff>
      <xdr:row>2</xdr:row>
      <xdr:rowOff>57150</xdr:rowOff>
    </xdr:from>
    <xdr:to>
      <xdr:col>19</xdr:col>
      <xdr:colOff>469900</xdr:colOff>
      <xdr:row>8</xdr:row>
      <xdr:rowOff>76200</xdr:rowOff>
    </xdr:to>
    <xdr:sp macro="" textlink="">
      <xdr:nvSpPr>
        <xdr:cNvPr id="6" name="Rectangle: Rounded Corners 5">
          <a:extLst>
            <a:ext uri="{FF2B5EF4-FFF2-40B4-BE49-F238E27FC236}">
              <a16:creationId xmlns:a16="http://schemas.microsoft.com/office/drawing/2014/main" id="{EEE8A81C-DE58-4C72-B733-1718C49F0C5A}"/>
            </a:ext>
          </a:extLst>
        </xdr:cNvPr>
        <xdr:cNvSpPr/>
      </xdr:nvSpPr>
      <xdr:spPr>
        <a:xfrm>
          <a:off x="9699625" y="422910"/>
          <a:ext cx="2352675" cy="1116330"/>
        </a:xfrm>
        <a:prstGeom prst="roundRect">
          <a:avLst>
            <a:gd name="adj" fmla="val 4948"/>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142875</xdr:colOff>
      <xdr:row>2</xdr:row>
      <xdr:rowOff>57150</xdr:rowOff>
    </xdr:from>
    <xdr:to>
      <xdr:col>24</xdr:col>
      <xdr:colOff>57150</xdr:colOff>
      <xdr:row>8</xdr:row>
      <xdr:rowOff>76200</xdr:rowOff>
    </xdr:to>
    <xdr:sp macro="" textlink="">
      <xdr:nvSpPr>
        <xdr:cNvPr id="7" name="Rectangle: Rounded Corners 6">
          <a:extLst>
            <a:ext uri="{FF2B5EF4-FFF2-40B4-BE49-F238E27FC236}">
              <a16:creationId xmlns:a16="http://schemas.microsoft.com/office/drawing/2014/main" id="{55DC9B18-15C3-401D-A5FD-C8D9250F320F}"/>
            </a:ext>
          </a:extLst>
        </xdr:cNvPr>
        <xdr:cNvSpPr/>
      </xdr:nvSpPr>
      <xdr:spPr>
        <a:xfrm>
          <a:off x="12334875" y="422910"/>
          <a:ext cx="2352675" cy="1116330"/>
        </a:xfrm>
        <a:prstGeom prst="roundRect">
          <a:avLst>
            <a:gd name="adj" fmla="val 4948"/>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200026</xdr:colOff>
      <xdr:row>4</xdr:row>
      <xdr:rowOff>95250</xdr:rowOff>
    </xdr:from>
    <xdr:to>
      <xdr:col>11</xdr:col>
      <xdr:colOff>95250</xdr:colOff>
      <xdr:row>7</xdr:row>
      <xdr:rowOff>161925</xdr:rowOff>
    </xdr:to>
    <xdr:sp macro="" textlink="Measures!A154">
      <xdr:nvSpPr>
        <xdr:cNvPr id="8" name="TextBox 7">
          <a:extLst>
            <a:ext uri="{FF2B5EF4-FFF2-40B4-BE49-F238E27FC236}">
              <a16:creationId xmlns:a16="http://schemas.microsoft.com/office/drawing/2014/main" id="{F1D4B44F-4D96-4DA0-9FB7-CA3FCAA1AE36}"/>
            </a:ext>
          </a:extLst>
        </xdr:cNvPr>
        <xdr:cNvSpPr txBox="1"/>
      </xdr:nvSpPr>
      <xdr:spPr>
        <a:xfrm>
          <a:off x="4467226" y="826770"/>
          <a:ext cx="2333624" cy="6153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B206630-4A46-4A0D-85E1-8C6CD114D4D9}" type="TxLink">
            <a:rPr lang="en-US" sz="2200" b="0" i="0" u="none" strike="noStrike">
              <a:solidFill>
                <a:srgbClr val="000000"/>
              </a:solidFill>
              <a:latin typeface="Segoe UI Semibold" panose="020B0702040204020203" pitchFamily="34" charset="0"/>
              <a:ea typeface="Calibri"/>
              <a:cs typeface="Segoe UI Semibold" panose="020B0702040204020203" pitchFamily="34" charset="0"/>
            </a:rPr>
            <a:pPr marL="0" indent="0" algn="ctr"/>
            <a:t>29.7K</a:t>
          </a:fld>
          <a:endParaRPr lang="en-US" sz="2200" b="0" i="0" u="none" strike="noStrike">
            <a:solidFill>
              <a:srgbClr val="000000"/>
            </a:solidFill>
            <a:latin typeface="Segoe UI Semibold" panose="020B0702040204020203" pitchFamily="34" charset="0"/>
            <a:ea typeface="Calibri"/>
            <a:cs typeface="Segoe UI Semibold" panose="020B0702040204020203" pitchFamily="34" charset="0"/>
          </a:endParaRPr>
        </a:p>
      </xdr:txBody>
    </xdr:sp>
    <xdr:clientData/>
  </xdr:twoCellAnchor>
  <xdr:twoCellAnchor>
    <xdr:from>
      <xdr:col>7</xdr:col>
      <xdr:colOff>171450</xdr:colOff>
      <xdr:row>3</xdr:row>
      <xdr:rowOff>28575</xdr:rowOff>
    </xdr:from>
    <xdr:to>
      <xdr:col>11</xdr:col>
      <xdr:colOff>76199</xdr:colOff>
      <xdr:row>4</xdr:row>
      <xdr:rowOff>95250</xdr:rowOff>
    </xdr:to>
    <xdr:sp macro="" textlink="">
      <xdr:nvSpPr>
        <xdr:cNvPr id="9" name="TextBox 8">
          <a:extLst>
            <a:ext uri="{FF2B5EF4-FFF2-40B4-BE49-F238E27FC236}">
              <a16:creationId xmlns:a16="http://schemas.microsoft.com/office/drawing/2014/main" id="{2C6AF638-4A3E-4B87-BD64-2E5B6CABD0BB}"/>
            </a:ext>
          </a:extLst>
        </xdr:cNvPr>
        <xdr:cNvSpPr txBox="1"/>
      </xdr:nvSpPr>
      <xdr:spPr>
        <a:xfrm>
          <a:off x="4438650" y="577215"/>
          <a:ext cx="2343149" cy="2495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1">
              <a:solidFill>
                <a:schemeClr val="dk1"/>
              </a:solidFill>
              <a:latin typeface="+mn-lt"/>
              <a:ea typeface="+mn-ea"/>
              <a:cs typeface="+mn-cs"/>
            </a:rPr>
            <a:t>Units in Stock</a:t>
          </a:r>
        </a:p>
      </xdr:txBody>
    </xdr:sp>
    <xdr:clientData/>
  </xdr:twoCellAnchor>
  <xdr:twoCellAnchor>
    <xdr:from>
      <xdr:col>11</xdr:col>
      <xdr:colOff>412751</xdr:colOff>
      <xdr:row>4</xdr:row>
      <xdr:rowOff>95250</xdr:rowOff>
    </xdr:from>
    <xdr:to>
      <xdr:col>15</xdr:col>
      <xdr:colOff>307975</xdr:colOff>
      <xdr:row>7</xdr:row>
      <xdr:rowOff>161925</xdr:rowOff>
    </xdr:to>
    <xdr:sp macro="" textlink="Measures!B154">
      <xdr:nvSpPr>
        <xdr:cNvPr id="10" name="TextBox 9">
          <a:extLst>
            <a:ext uri="{FF2B5EF4-FFF2-40B4-BE49-F238E27FC236}">
              <a16:creationId xmlns:a16="http://schemas.microsoft.com/office/drawing/2014/main" id="{44990824-18E4-4AEF-95B2-209E968083E9}"/>
            </a:ext>
          </a:extLst>
        </xdr:cNvPr>
        <xdr:cNvSpPr txBox="1"/>
      </xdr:nvSpPr>
      <xdr:spPr>
        <a:xfrm>
          <a:off x="7118351" y="826770"/>
          <a:ext cx="2333624" cy="6153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1A7CE42-74F4-45E7-8016-5D6D719DB8BC}" type="TxLink">
            <a:rPr lang="en-US" sz="2200" b="0" i="0" u="none" strike="noStrike">
              <a:solidFill>
                <a:srgbClr val="000000"/>
              </a:solidFill>
              <a:latin typeface="Segoe UI Semibold" panose="020B0702040204020203" pitchFamily="34" charset="0"/>
              <a:ea typeface="Calibri"/>
              <a:cs typeface="Segoe UI Semibold" panose="020B0702040204020203" pitchFamily="34" charset="0"/>
            </a:rPr>
            <a:pPr marL="0" indent="0" algn="ctr"/>
            <a:t>$300.2K</a:t>
          </a:fld>
          <a:endParaRPr lang="en-US" sz="2200" b="0" i="0" u="none" strike="noStrike">
            <a:solidFill>
              <a:srgbClr val="000000"/>
            </a:solidFill>
            <a:latin typeface="Segoe UI Semibold" panose="020B0702040204020203" pitchFamily="34" charset="0"/>
            <a:ea typeface="Calibri"/>
            <a:cs typeface="Segoe UI Semibold" panose="020B0702040204020203" pitchFamily="34" charset="0"/>
          </a:endParaRPr>
        </a:p>
      </xdr:txBody>
    </xdr:sp>
    <xdr:clientData/>
  </xdr:twoCellAnchor>
  <xdr:twoCellAnchor>
    <xdr:from>
      <xdr:col>11</xdr:col>
      <xdr:colOff>377825</xdr:colOff>
      <xdr:row>3</xdr:row>
      <xdr:rowOff>28575</xdr:rowOff>
    </xdr:from>
    <xdr:to>
      <xdr:col>15</xdr:col>
      <xdr:colOff>282574</xdr:colOff>
      <xdr:row>4</xdr:row>
      <xdr:rowOff>95250</xdr:rowOff>
    </xdr:to>
    <xdr:sp macro="" textlink="">
      <xdr:nvSpPr>
        <xdr:cNvPr id="11" name="TextBox 10">
          <a:extLst>
            <a:ext uri="{FF2B5EF4-FFF2-40B4-BE49-F238E27FC236}">
              <a16:creationId xmlns:a16="http://schemas.microsoft.com/office/drawing/2014/main" id="{B602381C-A13B-4859-81CF-14CA3A6F432E}"/>
            </a:ext>
          </a:extLst>
        </xdr:cNvPr>
        <xdr:cNvSpPr txBox="1"/>
      </xdr:nvSpPr>
      <xdr:spPr>
        <a:xfrm>
          <a:off x="7083425" y="577215"/>
          <a:ext cx="2343149" cy="2495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1">
              <a:solidFill>
                <a:schemeClr val="dk1"/>
              </a:solidFill>
              <a:latin typeface="+mn-lt"/>
              <a:ea typeface="+mn-ea"/>
              <a:cs typeface="+mn-cs"/>
            </a:rPr>
            <a:t>Inventory Value</a:t>
          </a:r>
        </a:p>
      </xdr:txBody>
    </xdr:sp>
    <xdr:clientData/>
  </xdr:twoCellAnchor>
  <xdr:twoCellAnchor>
    <xdr:from>
      <xdr:col>16</xdr:col>
      <xdr:colOff>15876</xdr:colOff>
      <xdr:row>4</xdr:row>
      <xdr:rowOff>95250</xdr:rowOff>
    </xdr:from>
    <xdr:to>
      <xdr:col>19</xdr:col>
      <xdr:colOff>520700</xdr:colOff>
      <xdr:row>7</xdr:row>
      <xdr:rowOff>161925</xdr:rowOff>
    </xdr:to>
    <xdr:sp macro="" textlink="Measures!C154">
      <xdr:nvSpPr>
        <xdr:cNvPr id="12" name="TextBox 11">
          <a:extLst>
            <a:ext uri="{FF2B5EF4-FFF2-40B4-BE49-F238E27FC236}">
              <a16:creationId xmlns:a16="http://schemas.microsoft.com/office/drawing/2014/main" id="{082520E9-4CE2-468E-BAE8-14ED831D11ED}"/>
            </a:ext>
          </a:extLst>
        </xdr:cNvPr>
        <xdr:cNvSpPr txBox="1"/>
      </xdr:nvSpPr>
      <xdr:spPr>
        <a:xfrm>
          <a:off x="9769476" y="826770"/>
          <a:ext cx="2333624" cy="6153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4C59F44-1CA2-48E8-A317-5008C046BEB9}" type="TxLink">
            <a:rPr lang="en-US" sz="2200" b="0" i="0" u="none" strike="noStrike">
              <a:solidFill>
                <a:srgbClr val="000000"/>
              </a:solidFill>
              <a:latin typeface="Segoe UI Semibold" panose="020B0702040204020203" pitchFamily="34" charset="0"/>
              <a:ea typeface="Calibri"/>
              <a:cs typeface="Segoe UI Semibold" panose="020B0702040204020203" pitchFamily="34" charset="0"/>
            </a:rPr>
            <a:pPr marL="0" indent="0" algn="ctr"/>
            <a:t>77</a:t>
          </a:fld>
          <a:endParaRPr lang="en-US" sz="2200" b="0" i="0" u="none" strike="noStrike">
            <a:solidFill>
              <a:srgbClr val="000000"/>
            </a:solidFill>
            <a:latin typeface="Segoe UI Semibold" panose="020B0702040204020203" pitchFamily="34" charset="0"/>
            <a:ea typeface="Calibri"/>
            <a:cs typeface="Segoe UI Semibold" panose="020B0702040204020203" pitchFamily="34" charset="0"/>
          </a:endParaRPr>
        </a:p>
      </xdr:txBody>
    </xdr:sp>
    <xdr:clientData/>
  </xdr:twoCellAnchor>
  <xdr:twoCellAnchor>
    <xdr:from>
      <xdr:col>15</xdr:col>
      <xdr:colOff>584200</xdr:colOff>
      <xdr:row>3</xdr:row>
      <xdr:rowOff>28575</xdr:rowOff>
    </xdr:from>
    <xdr:to>
      <xdr:col>19</xdr:col>
      <xdr:colOff>488949</xdr:colOff>
      <xdr:row>4</xdr:row>
      <xdr:rowOff>95250</xdr:rowOff>
    </xdr:to>
    <xdr:sp macro="" textlink="">
      <xdr:nvSpPr>
        <xdr:cNvPr id="13" name="TextBox 12">
          <a:extLst>
            <a:ext uri="{FF2B5EF4-FFF2-40B4-BE49-F238E27FC236}">
              <a16:creationId xmlns:a16="http://schemas.microsoft.com/office/drawing/2014/main" id="{5E09454B-BAE4-468E-8C5E-17644097F9BF}"/>
            </a:ext>
          </a:extLst>
        </xdr:cNvPr>
        <xdr:cNvSpPr txBox="1"/>
      </xdr:nvSpPr>
      <xdr:spPr>
        <a:xfrm>
          <a:off x="9728200" y="577215"/>
          <a:ext cx="2343149" cy="2495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1">
              <a:solidFill>
                <a:schemeClr val="dk1"/>
              </a:solidFill>
              <a:latin typeface="+mn-lt"/>
              <a:ea typeface="+mn-ea"/>
              <a:cs typeface="+mn-cs"/>
            </a:rPr>
            <a:t>Out of Stock Items</a:t>
          </a:r>
        </a:p>
      </xdr:txBody>
    </xdr:sp>
    <xdr:clientData/>
  </xdr:twoCellAnchor>
  <xdr:twoCellAnchor>
    <xdr:from>
      <xdr:col>20</xdr:col>
      <xdr:colOff>228601</xdr:colOff>
      <xdr:row>4</xdr:row>
      <xdr:rowOff>95250</xdr:rowOff>
    </xdr:from>
    <xdr:to>
      <xdr:col>24</xdr:col>
      <xdr:colOff>123825</xdr:colOff>
      <xdr:row>7</xdr:row>
      <xdr:rowOff>161925</xdr:rowOff>
    </xdr:to>
    <xdr:sp macro="" textlink="Measures!D154">
      <xdr:nvSpPr>
        <xdr:cNvPr id="14" name="TextBox 13">
          <a:extLst>
            <a:ext uri="{FF2B5EF4-FFF2-40B4-BE49-F238E27FC236}">
              <a16:creationId xmlns:a16="http://schemas.microsoft.com/office/drawing/2014/main" id="{FC1FE85D-9EFC-4A0E-9706-FBCE1A0B4EB4}"/>
            </a:ext>
          </a:extLst>
        </xdr:cNvPr>
        <xdr:cNvSpPr txBox="1"/>
      </xdr:nvSpPr>
      <xdr:spPr>
        <a:xfrm>
          <a:off x="12420601" y="826770"/>
          <a:ext cx="2333624" cy="6153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D3DFBB7-EA3B-4926-856C-38B2DC7892B5}" type="TxLink">
            <a:rPr lang="en-US" sz="2200" b="0" i="0" u="none" strike="noStrike">
              <a:solidFill>
                <a:srgbClr val="000000"/>
              </a:solidFill>
              <a:latin typeface="Segoe UI Semibold" panose="020B0702040204020203" pitchFamily="34" charset="0"/>
              <a:ea typeface="Calibri"/>
              <a:cs typeface="Segoe UI Semibold" panose="020B0702040204020203" pitchFamily="34" charset="0"/>
            </a:rPr>
            <a:pPr marL="0" indent="0" algn="ctr"/>
            <a:t>526</a:t>
          </a:fld>
          <a:endParaRPr lang="en-US" sz="2200" b="0" i="0" u="none" strike="noStrike">
            <a:solidFill>
              <a:srgbClr val="000000"/>
            </a:solidFill>
            <a:latin typeface="Segoe UI Semibold" panose="020B0702040204020203" pitchFamily="34" charset="0"/>
            <a:ea typeface="Calibri"/>
            <a:cs typeface="Segoe UI Semibold" panose="020B0702040204020203" pitchFamily="34" charset="0"/>
          </a:endParaRPr>
        </a:p>
      </xdr:txBody>
    </xdr:sp>
    <xdr:clientData/>
  </xdr:twoCellAnchor>
  <xdr:twoCellAnchor>
    <xdr:from>
      <xdr:col>20</xdr:col>
      <xdr:colOff>180975</xdr:colOff>
      <xdr:row>3</xdr:row>
      <xdr:rowOff>28575</xdr:rowOff>
    </xdr:from>
    <xdr:to>
      <xdr:col>24</xdr:col>
      <xdr:colOff>85724</xdr:colOff>
      <xdr:row>4</xdr:row>
      <xdr:rowOff>95250</xdr:rowOff>
    </xdr:to>
    <xdr:sp macro="" textlink="">
      <xdr:nvSpPr>
        <xdr:cNvPr id="15" name="TextBox 14">
          <a:extLst>
            <a:ext uri="{FF2B5EF4-FFF2-40B4-BE49-F238E27FC236}">
              <a16:creationId xmlns:a16="http://schemas.microsoft.com/office/drawing/2014/main" id="{01022767-C775-459A-9B83-342B4E16B3C6}"/>
            </a:ext>
          </a:extLst>
        </xdr:cNvPr>
        <xdr:cNvSpPr txBox="1"/>
      </xdr:nvSpPr>
      <xdr:spPr>
        <a:xfrm>
          <a:off x="12372975" y="577215"/>
          <a:ext cx="2343149" cy="2495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t>Low Stock Alerts</a:t>
          </a:r>
          <a:endParaRPr lang="en-US" sz="800" b="0"/>
        </a:p>
      </xdr:txBody>
    </xdr:sp>
    <xdr:clientData/>
  </xdr:twoCellAnchor>
  <xdr:twoCellAnchor>
    <xdr:from>
      <xdr:col>7</xdr:col>
      <xdr:colOff>180975</xdr:colOff>
      <xdr:row>9</xdr:row>
      <xdr:rowOff>171450</xdr:rowOff>
    </xdr:from>
    <xdr:to>
      <xdr:col>15</xdr:col>
      <xdr:colOff>266700</xdr:colOff>
      <xdr:row>22</xdr:row>
      <xdr:rowOff>123824</xdr:rowOff>
    </xdr:to>
    <xdr:sp macro="" textlink="">
      <xdr:nvSpPr>
        <xdr:cNvPr id="16" name="Rectangle: Rounded Corners 15">
          <a:extLst>
            <a:ext uri="{FF2B5EF4-FFF2-40B4-BE49-F238E27FC236}">
              <a16:creationId xmlns:a16="http://schemas.microsoft.com/office/drawing/2014/main" id="{3A1F0CEC-CE20-44E2-854D-9D0D1A04F60C}"/>
            </a:ext>
          </a:extLst>
        </xdr:cNvPr>
        <xdr:cNvSpPr/>
      </xdr:nvSpPr>
      <xdr:spPr>
        <a:xfrm>
          <a:off x="4448175" y="1800225"/>
          <a:ext cx="4962525" cy="2305049"/>
        </a:xfrm>
        <a:prstGeom prst="roundRect">
          <a:avLst>
            <a:gd name="adj" fmla="val 4948"/>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v</a:t>
          </a:r>
        </a:p>
      </xdr:txBody>
    </xdr:sp>
    <xdr:clientData/>
  </xdr:twoCellAnchor>
  <xdr:twoCellAnchor>
    <xdr:from>
      <xdr:col>15</xdr:col>
      <xdr:colOff>514350</xdr:colOff>
      <xdr:row>9</xdr:row>
      <xdr:rowOff>161925</xdr:rowOff>
    </xdr:from>
    <xdr:to>
      <xdr:col>24</xdr:col>
      <xdr:colOff>19050</xdr:colOff>
      <xdr:row>22</xdr:row>
      <xdr:rowOff>114299</xdr:rowOff>
    </xdr:to>
    <xdr:sp macro="" textlink="">
      <xdr:nvSpPr>
        <xdr:cNvPr id="18" name="Rectangle: Rounded Corners 17">
          <a:extLst>
            <a:ext uri="{FF2B5EF4-FFF2-40B4-BE49-F238E27FC236}">
              <a16:creationId xmlns:a16="http://schemas.microsoft.com/office/drawing/2014/main" id="{85252F2B-DCFD-4A94-BFC4-F846B7068206}"/>
            </a:ext>
          </a:extLst>
        </xdr:cNvPr>
        <xdr:cNvSpPr/>
      </xdr:nvSpPr>
      <xdr:spPr>
        <a:xfrm>
          <a:off x="9658350" y="1790700"/>
          <a:ext cx="4991100" cy="2305049"/>
        </a:xfrm>
        <a:prstGeom prst="roundRect">
          <a:avLst>
            <a:gd name="adj" fmla="val 4948"/>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514350</xdr:colOff>
      <xdr:row>10</xdr:row>
      <xdr:rowOff>14286</xdr:rowOff>
    </xdr:from>
    <xdr:to>
      <xdr:col>23</xdr:col>
      <xdr:colOff>590550</xdr:colOff>
      <xdr:row>12</xdr:row>
      <xdr:rowOff>23812</xdr:rowOff>
    </xdr:to>
    <xdr:sp macro="" textlink="">
      <xdr:nvSpPr>
        <xdr:cNvPr id="19" name="TextBox 18">
          <a:extLst>
            <a:ext uri="{FF2B5EF4-FFF2-40B4-BE49-F238E27FC236}">
              <a16:creationId xmlns:a16="http://schemas.microsoft.com/office/drawing/2014/main" id="{5627BD21-929F-40C1-B0A1-BF1883D0C0A6}"/>
            </a:ext>
          </a:extLst>
        </xdr:cNvPr>
        <xdr:cNvSpPr txBox="1"/>
      </xdr:nvSpPr>
      <xdr:spPr>
        <a:xfrm>
          <a:off x="9658350" y="1843086"/>
          <a:ext cx="4953000" cy="3752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1">
              <a:solidFill>
                <a:schemeClr val="dk1"/>
              </a:solidFill>
              <a:latin typeface="+mn-lt"/>
              <a:ea typeface="+mn-ea"/>
              <a:cs typeface="+mn-cs"/>
            </a:rPr>
            <a:t>Top 10 Stores by Stock Value</a:t>
          </a:r>
        </a:p>
      </xdr:txBody>
    </xdr:sp>
    <xdr:clientData/>
  </xdr:twoCellAnchor>
  <xdr:twoCellAnchor>
    <xdr:from>
      <xdr:col>7</xdr:col>
      <xdr:colOff>209550</xdr:colOff>
      <xdr:row>23</xdr:row>
      <xdr:rowOff>114300</xdr:rowOff>
    </xdr:from>
    <xdr:to>
      <xdr:col>13</xdr:col>
      <xdr:colOff>133350</xdr:colOff>
      <xdr:row>34</xdr:row>
      <xdr:rowOff>114300</xdr:rowOff>
    </xdr:to>
    <xdr:sp macro="" textlink="">
      <xdr:nvSpPr>
        <xdr:cNvPr id="20" name="Rectangle: Rounded Corners 19">
          <a:extLst>
            <a:ext uri="{FF2B5EF4-FFF2-40B4-BE49-F238E27FC236}">
              <a16:creationId xmlns:a16="http://schemas.microsoft.com/office/drawing/2014/main" id="{23E2420C-875D-4488-8123-5724510169D9}"/>
            </a:ext>
          </a:extLst>
        </xdr:cNvPr>
        <xdr:cNvSpPr/>
      </xdr:nvSpPr>
      <xdr:spPr>
        <a:xfrm>
          <a:off x="4476750" y="4320540"/>
          <a:ext cx="3581400" cy="2011680"/>
        </a:xfrm>
        <a:prstGeom prst="roundRect">
          <a:avLst>
            <a:gd name="adj" fmla="val 4948"/>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v</a:t>
          </a:r>
        </a:p>
      </xdr:txBody>
    </xdr:sp>
    <xdr:clientData/>
  </xdr:twoCellAnchor>
  <xdr:twoCellAnchor>
    <xdr:from>
      <xdr:col>13</xdr:col>
      <xdr:colOff>295275</xdr:colOff>
      <xdr:row>24</xdr:row>
      <xdr:rowOff>9525</xdr:rowOff>
    </xdr:from>
    <xdr:to>
      <xdr:col>20</xdr:col>
      <xdr:colOff>266700</xdr:colOff>
      <xdr:row>34</xdr:row>
      <xdr:rowOff>133351</xdr:rowOff>
    </xdr:to>
    <xdr:sp macro="" textlink="">
      <xdr:nvSpPr>
        <xdr:cNvPr id="21" name="Rectangle: Rounded Corners 20">
          <a:extLst>
            <a:ext uri="{FF2B5EF4-FFF2-40B4-BE49-F238E27FC236}">
              <a16:creationId xmlns:a16="http://schemas.microsoft.com/office/drawing/2014/main" id="{5BFC2C8F-9213-4567-ACAA-E42134A2679E}"/>
            </a:ext>
          </a:extLst>
        </xdr:cNvPr>
        <xdr:cNvSpPr/>
      </xdr:nvSpPr>
      <xdr:spPr>
        <a:xfrm>
          <a:off x="8220075" y="4398645"/>
          <a:ext cx="4238625" cy="1952626"/>
        </a:xfrm>
        <a:prstGeom prst="roundRect">
          <a:avLst>
            <a:gd name="adj" fmla="val 4948"/>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v</a:t>
          </a:r>
        </a:p>
      </xdr:txBody>
    </xdr:sp>
    <xdr:clientData/>
  </xdr:twoCellAnchor>
  <xdr:twoCellAnchor>
    <xdr:from>
      <xdr:col>7</xdr:col>
      <xdr:colOff>209550</xdr:colOff>
      <xdr:row>23</xdr:row>
      <xdr:rowOff>114299</xdr:rowOff>
    </xdr:from>
    <xdr:to>
      <xdr:col>13</xdr:col>
      <xdr:colOff>123825</xdr:colOff>
      <xdr:row>25</xdr:row>
      <xdr:rowOff>180974</xdr:rowOff>
    </xdr:to>
    <xdr:sp macro="" textlink="">
      <xdr:nvSpPr>
        <xdr:cNvPr id="22" name="TextBox 21">
          <a:extLst>
            <a:ext uri="{FF2B5EF4-FFF2-40B4-BE49-F238E27FC236}">
              <a16:creationId xmlns:a16="http://schemas.microsoft.com/office/drawing/2014/main" id="{66814081-084D-4CDD-A184-050685888C0B}"/>
            </a:ext>
          </a:extLst>
        </xdr:cNvPr>
        <xdr:cNvSpPr txBox="1"/>
      </xdr:nvSpPr>
      <xdr:spPr>
        <a:xfrm>
          <a:off x="4476750" y="4320539"/>
          <a:ext cx="3571875" cy="4324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1">
              <a:solidFill>
                <a:schemeClr val="dk1"/>
              </a:solidFill>
              <a:latin typeface="+mn-lt"/>
              <a:ea typeface="+mn-ea"/>
              <a:cs typeface="+mn-cs"/>
            </a:rPr>
            <a:t>Stock Status Breakdown</a:t>
          </a:r>
        </a:p>
      </xdr:txBody>
    </xdr:sp>
    <xdr:clientData/>
  </xdr:twoCellAnchor>
  <xdr:twoCellAnchor>
    <xdr:from>
      <xdr:col>14</xdr:col>
      <xdr:colOff>57150</xdr:colOff>
      <xdr:row>24</xdr:row>
      <xdr:rowOff>19050</xdr:rowOff>
    </xdr:from>
    <xdr:to>
      <xdr:col>19</xdr:col>
      <xdr:colOff>581025</xdr:colOff>
      <xdr:row>25</xdr:row>
      <xdr:rowOff>152401</xdr:rowOff>
    </xdr:to>
    <xdr:sp macro="" textlink="">
      <xdr:nvSpPr>
        <xdr:cNvPr id="23" name="TextBox 22">
          <a:extLst>
            <a:ext uri="{FF2B5EF4-FFF2-40B4-BE49-F238E27FC236}">
              <a16:creationId xmlns:a16="http://schemas.microsoft.com/office/drawing/2014/main" id="{EF4A03A0-FEF9-4732-9EEA-9F68C37CD5F5}"/>
            </a:ext>
          </a:extLst>
        </xdr:cNvPr>
        <xdr:cNvSpPr txBox="1"/>
      </xdr:nvSpPr>
      <xdr:spPr>
        <a:xfrm>
          <a:off x="8591550" y="4408170"/>
          <a:ext cx="3571875" cy="3162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1">
              <a:solidFill>
                <a:schemeClr val="dk1"/>
              </a:solidFill>
              <a:latin typeface="+mn-lt"/>
              <a:ea typeface="+mn-ea"/>
              <a:cs typeface="+mn-cs"/>
            </a:rPr>
            <a:t>Urgent Restock Needed"</a:t>
          </a:r>
        </a:p>
      </xdr:txBody>
    </xdr:sp>
    <xdr:clientData/>
  </xdr:twoCellAnchor>
  <xdr:twoCellAnchor>
    <xdr:from>
      <xdr:col>20</xdr:col>
      <xdr:colOff>400050</xdr:colOff>
      <xdr:row>24</xdr:row>
      <xdr:rowOff>38100</xdr:rowOff>
    </xdr:from>
    <xdr:to>
      <xdr:col>24</xdr:col>
      <xdr:colOff>47625</xdr:colOff>
      <xdr:row>34</xdr:row>
      <xdr:rowOff>95250</xdr:rowOff>
    </xdr:to>
    <xdr:sp macro="" textlink="">
      <xdr:nvSpPr>
        <xdr:cNvPr id="26" name="Rectangle: Rounded Corners 25">
          <a:extLst>
            <a:ext uri="{FF2B5EF4-FFF2-40B4-BE49-F238E27FC236}">
              <a16:creationId xmlns:a16="http://schemas.microsoft.com/office/drawing/2014/main" id="{96B9CDFF-C82F-467A-9311-EAE0B4E7C7B0}"/>
            </a:ext>
          </a:extLst>
        </xdr:cNvPr>
        <xdr:cNvSpPr/>
      </xdr:nvSpPr>
      <xdr:spPr>
        <a:xfrm>
          <a:off x="12592050" y="4427220"/>
          <a:ext cx="2085975" cy="1885950"/>
        </a:xfrm>
        <a:prstGeom prst="roundRect">
          <a:avLst>
            <a:gd name="adj" fmla="val 4948"/>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v</a:t>
          </a:r>
        </a:p>
      </xdr:txBody>
    </xdr:sp>
    <xdr:clientData/>
  </xdr:twoCellAnchor>
  <xdr:twoCellAnchor>
    <xdr:from>
      <xdr:col>20</xdr:col>
      <xdr:colOff>552450</xdr:colOff>
      <xdr:row>24</xdr:row>
      <xdr:rowOff>161925</xdr:rowOff>
    </xdr:from>
    <xdr:to>
      <xdr:col>23</xdr:col>
      <xdr:colOff>523875</xdr:colOff>
      <xdr:row>34</xdr:row>
      <xdr:rowOff>9525</xdr:rowOff>
    </xdr:to>
    <xdr:sp macro="" textlink="">
      <xdr:nvSpPr>
        <xdr:cNvPr id="27" name="TextBox 26">
          <a:extLst>
            <a:ext uri="{FF2B5EF4-FFF2-40B4-BE49-F238E27FC236}">
              <a16:creationId xmlns:a16="http://schemas.microsoft.com/office/drawing/2014/main" id="{CCB90230-F257-4D55-A0A8-54810E4F194D}"/>
            </a:ext>
          </a:extLst>
        </xdr:cNvPr>
        <xdr:cNvSpPr txBox="1"/>
      </xdr:nvSpPr>
      <xdr:spPr>
        <a:xfrm>
          <a:off x="12744450" y="4551045"/>
          <a:ext cx="1800225" cy="16764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ln>
              <a:noFill/>
            </a:ln>
            <a:latin typeface="Segoe "/>
          </a:endParaRPr>
        </a:p>
      </xdr:txBody>
    </xdr:sp>
    <xdr:clientData/>
  </xdr:twoCellAnchor>
  <xdr:twoCellAnchor>
    <xdr:from>
      <xdr:col>20</xdr:col>
      <xdr:colOff>571500</xdr:colOff>
      <xdr:row>25</xdr:row>
      <xdr:rowOff>19050</xdr:rowOff>
    </xdr:from>
    <xdr:to>
      <xdr:col>23</xdr:col>
      <xdr:colOff>552450</xdr:colOff>
      <xdr:row>33</xdr:row>
      <xdr:rowOff>104775</xdr:rowOff>
    </xdr:to>
    <xdr:sp macro="" textlink="">
      <xdr:nvSpPr>
        <xdr:cNvPr id="40" name="TextBox 39">
          <a:extLst>
            <a:ext uri="{FF2B5EF4-FFF2-40B4-BE49-F238E27FC236}">
              <a16:creationId xmlns:a16="http://schemas.microsoft.com/office/drawing/2014/main" id="{6EA55126-0B89-4B19-BA2E-75ED685B64FB}"/>
            </a:ext>
          </a:extLst>
        </xdr:cNvPr>
        <xdr:cNvSpPr txBox="1"/>
      </xdr:nvSpPr>
      <xdr:spPr>
        <a:xfrm>
          <a:off x="12763500" y="4543425"/>
          <a:ext cx="1809750" cy="1533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000" b="1">
              <a:solidFill>
                <a:schemeClr val="accent6">
                  <a:lumMod val="75000"/>
                </a:schemeClr>
              </a:solidFill>
              <a:latin typeface="Segoe UI" panose="020B0502040204020203" pitchFamily="34" charset="0"/>
              <a:cs typeface="Segoe UI" panose="020B0502040204020203" pitchFamily="34" charset="0"/>
            </a:rPr>
            <a:t>Toys</a:t>
          </a:r>
          <a:r>
            <a:rPr lang="en-US" sz="1000" b="1">
              <a:latin typeface="Segoe UI" panose="020B0502040204020203" pitchFamily="34" charset="0"/>
              <a:cs typeface="Segoe UI" panose="020B0502040204020203" pitchFamily="34" charset="0"/>
            </a:rPr>
            <a:t> lead stock value ($99.9K).</a:t>
          </a:r>
        </a:p>
        <a:p>
          <a:pPr algn="l"/>
          <a:endParaRPr lang="en-US" sz="1000" b="1">
            <a:latin typeface="Segoe UI" panose="020B0502040204020203" pitchFamily="34" charset="0"/>
            <a:cs typeface="Segoe UI" panose="020B0502040204020203" pitchFamily="34" charset="0"/>
          </a:endParaRPr>
        </a:p>
        <a:p>
          <a:pPr algn="l"/>
          <a:r>
            <a:rPr lang="en-US" sz="1000">
              <a:latin typeface="Segoe UI" panose="020B0502040204020203" pitchFamily="34" charset="0"/>
              <a:cs typeface="Segoe UI" panose="020B0502040204020203" pitchFamily="34" charset="0"/>
            </a:rPr>
            <a:t> </a:t>
          </a:r>
          <a:r>
            <a:rPr lang="en-US" sz="1000" b="1">
              <a:latin typeface="Segoe UI" panose="020B0502040204020203" pitchFamily="34" charset="0"/>
              <a:cs typeface="Segoe UI" panose="020B0502040204020203" pitchFamily="34" charset="0"/>
            </a:rPr>
            <a:t>526 items need </a:t>
          </a:r>
          <a:r>
            <a:rPr lang="en-US" sz="1000" b="1">
              <a:solidFill>
                <a:schemeClr val="accent6">
                  <a:lumMod val="75000"/>
                </a:schemeClr>
              </a:solidFill>
              <a:latin typeface="Segoe UI" panose="020B0502040204020203" pitchFamily="34" charset="0"/>
              <a:cs typeface="Segoe UI" panose="020B0502040204020203" pitchFamily="34" charset="0"/>
            </a:rPr>
            <a:t>restocking</a:t>
          </a:r>
          <a:r>
            <a:rPr lang="en-US" sz="1000" b="1">
              <a:latin typeface="Segoe UI" panose="020B0502040204020203" pitchFamily="34" charset="0"/>
              <a:cs typeface="Segoe UI" panose="020B0502040204020203" pitchFamily="34" charset="0"/>
            </a:rPr>
            <a:t>.</a:t>
          </a:r>
          <a:r>
            <a:rPr lang="en-US" sz="1000">
              <a:latin typeface="Segoe UI" panose="020B0502040204020203" pitchFamily="34" charset="0"/>
              <a:cs typeface="Segoe UI" panose="020B0502040204020203" pitchFamily="34" charset="0"/>
            </a:rPr>
            <a:t> </a:t>
          </a:r>
        </a:p>
        <a:p>
          <a:pPr algn="l"/>
          <a:endParaRPr lang="en-US" sz="1000" b="1">
            <a:latin typeface="Segoe UI" panose="020B0502040204020203" pitchFamily="34" charset="0"/>
            <a:cs typeface="Segoe UI" panose="020B0502040204020203" pitchFamily="34" charset="0"/>
          </a:endParaRPr>
        </a:p>
        <a:p>
          <a:pPr algn="l"/>
          <a:r>
            <a:rPr lang="en-US" sz="1000" b="1">
              <a:latin typeface="Segoe UI" panose="020B0502040204020203" pitchFamily="34" charset="0"/>
              <a:cs typeface="Segoe UI" panose="020B0502040204020203" pitchFamily="34" charset="0"/>
            </a:rPr>
            <a:t>77 items are out of stock.</a:t>
          </a:r>
          <a:endParaRPr lang="en-US" sz="1000">
            <a:solidFill>
              <a:schemeClr val="accent6">
                <a:lumMod val="75000"/>
              </a:schemeClr>
            </a:solidFill>
            <a:latin typeface="Segoe UI" panose="020B0502040204020203" pitchFamily="34" charset="0"/>
            <a:cs typeface="Segoe UI" panose="020B0502040204020203" pitchFamily="34" charset="0"/>
          </a:endParaRPr>
        </a:p>
      </xdr:txBody>
    </xdr:sp>
    <xdr:clientData/>
  </xdr:twoCellAnchor>
  <xdr:twoCellAnchor>
    <xdr:from>
      <xdr:col>7</xdr:col>
      <xdr:colOff>247650</xdr:colOff>
      <xdr:row>11</xdr:row>
      <xdr:rowOff>152400</xdr:rowOff>
    </xdr:from>
    <xdr:to>
      <xdr:col>15</xdr:col>
      <xdr:colOff>152399</xdr:colOff>
      <xdr:row>22</xdr:row>
      <xdr:rowOff>28575</xdr:rowOff>
    </xdr:to>
    <xdr:graphicFrame macro="">
      <xdr:nvGraphicFramePr>
        <xdr:cNvPr id="36" name="Chart 35">
          <a:extLst>
            <a:ext uri="{FF2B5EF4-FFF2-40B4-BE49-F238E27FC236}">
              <a16:creationId xmlns:a16="http://schemas.microsoft.com/office/drawing/2014/main" id="{A41C3B49-946E-4CC1-911B-1FA69EE891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180975</xdr:colOff>
      <xdr:row>9</xdr:row>
      <xdr:rowOff>171450</xdr:rowOff>
    </xdr:from>
    <xdr:to>
      <xdr:col>15</xdr:col>
      <xdr:colOff>257175</xdr:colOff>
      <xdr:row>12</xdr:row>
      <xdr:rowOff>1</xdr:rowOff>
    </xdr:to>
    <xdr:sp macro="" textlink="">
      <xdr:nvSpPr>
        <xdr:cNvPr id="37" name="TextBox 36">
          <a:extLst>
            <a:ext uri="{FF2B5EF4-FFF2-40B4-BE49-F238E27FC236}">
              <a16:creationId xmlns:a16="http://schemas.microsoft.com/office/drawing/2014/main" id="{3198F946-6028-4302-A25D-139BB1348620}"/>
            </a:ext>
          </a:extLst>
        </xdr:cNvPr>
        <xdr:cNvSpPr txBox="1"/>
      </xdr:nvSpPr>
      <xdr:spPr>
        <a:xfrm>
          <a:off x="4448175" y="1800225"/>
          <a:ext cx="4953000" cy="3714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400" b="1">
              <a:solidFill>
                <a:schemeClr val="dk1"/>
              </a:solidFill>
              <a:latin typeface="+mn-lt"/>
              <a:ea typeface="+mn-ea"/>
              <a:cs typeface="+mn-cs"/>
            </a:rPr>
            <a:t>Stock Value by Category</a:t>
          </a:r>
        </a:p>
      </xdr:txBody>
    </xdr:sp>
    <xdr:clientData/>
  </xdr:twoCellAnchor>
  <xdr:twoCellAnchor>
    <xdr:from>
      <xdr:col>15</xdr:col>
      <xdr:colOff>590551</xdr:colOff>
      <xdr:row>12</xdr:row>
      <xdr:rowOff>85724</xdr:rowOff>
    </xdr:from>
    <xdr:to>
      <xdr:col>23</xdr:col>
      <xdr:colOff>581025</xdr:colOff>
      <xdr:row>22</xdr:row>
      <xdr:rowOff>57150</xdr:rowOff>
    </xdr:to>
    <xdr:graphicFrame macro="">
      <xdr:nvGraphicFramePr>
        <xdr:cNvPr id="17" name="Chart 16">
          <a:extLst>
            <a:ext uri="{FF2B5EF4-FFF2-40B4-BE49-F238E27FC236}">
              <a16:creationId xmlns:a16="http://schemas.microsoft.com/office/drawing/2014/main" id="{0F975D29-E7C3-41FE-9F81-0ED23442FC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285750</xdr:colOff>
      <xdr:row>25</xdr:row>
      <xdr:rowOff>161925</xdr:rowOff>
    </xdr:from>
    <xdr:to>
      <xdr:col>13</xdr:col>
      <xdr:colOff>47625</xdr:colOff>
      <xdr:row>34</xdr:row>
      <xdr:rowOff>19050</xdr:rowOff>
    </xdr:to>
    <xdr:graphicFrame macro="">
      <xdr:nvGraphicFramePr>
        <xdr:cNvPr id="41" name="Chart 40">
          <a:extLst>
            <a:ext uri="{FF2B5EF4-FFF2-40B4-BE49-F238E27FC236}">
              <a16:creationId xmlns:a16="http://schemas.microsoft.com/office/drawing/2014/main" id="{2F0A0CFC-9D1D-4914-9A20-3C13FA4553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333375</xdr:colOff>
      <xdr:row>25</xdr:row>
      <xdr:rowOff>133350</xdr:rowOff>
    </xdr:from>
    <xdr:to>
      <xdr:col>20</xdr:col>
      <xdr:colOff>180975</xdr:colOff>
      <xdr:row>34</xdr:row>
      <xdr:rowOff>38100</xdr:rowOff>
    </xdr:to>
    <xdr:graphicFrame macro="">
      <xdr:nvGraphicFramePr>
        <xdr:cNvPr id="42" name="Chart 41">
          <a:extLst>
            <a:ext uri="{FF2B5EF4-FFF2-40B4-BE49-F238E27FC236}">
              <a16:creationId xmlns:a16="http://schemas.microsoft.com/office/drawing/2014/main" id="{3908F935-87A4-441D-AA91-022803C66F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609385</xdr:colOff>
      <xdr:row>7</xdr:row>
      <xdr:rowOff>41911</xdr:rowOff>
    </xdr:from>
    <xdr:to>
      <xdr:col>6</xdr:col>
      <xdr:colOff>447461</xdr:colOff>
      <xdr:row>8</xdr:row>
      <xdr:rowOff>175261</xdr:rowOff>
    </xdr:to>
    <xdr:sp macro="" textlink="">
      <xdr:nvSpPr>
        <xdr:cNvPr id="46" name="Rectangle: Rounded Corners 45">
          <a:extLst>
            <a:ext uri="{FF2B5EF4-FFF2-40B4-BE49-F238E27FC236}">
              <a16:creationId xmlns:a16="http://schemas.microsoft.com/office/drawing/2014/main" id="{D0297028-DF60-4A7D-8337-7C05D9FAAB2D}"/>
            </a:ext>
          </a:extLst>
        </xdr:cNvPr>
        <xdr:cNvSpPr/>
      </xdr:nvSpPr>
      <xdr:spPr>
        <a:xfrm rot="10800000" flipV="1">
          <a:off x="2438185" y="1308736"/>
          <a:ext cx="1666876" cy="314325"/>
        </a:xfrm>
        <a:prstGeom prst="roundRect">
          <a:avLst>
            <a:gd name="adj" fmla="val 1264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a:p>
      </xdr:txBody>
    </xdr:sp>
    <xdr:clientData/>
  </xdr:twoCellAnchor>
  <xdr:twoCellAnchor>
    <xdr:from>
      <xdr:col>4</xdr:col>
      <xdr:colOff>200025</xdr:colOff>
      <xdr:row>7</xdr:row>
      <xdr:rowOff>51435</xdr:rowOff>
    </xdr:from>
    <xdr:to>
      <xdr:col>6</xdr:col>
      <xdr:colOff>142875</xdr:colOff>
      <xdr:row>8</xdr:row>
      <xdr:rowOff>156211</xdr:rowOff>
    </xdr:to>
    <xdr:sp macro="" textlink="Measures!A7">
      <xdr:nvSpPr>
        <xdr:cNvPr id="47" name="TextBox 46">
          <a:hlinkClick xmlns:r="http://schemas.openxmlformats.org/officeDocument/2006/relationships" r:id="rId5"/>
          <a:extLst>
            <a:ext uri="{FF2B5EF4-FFF2-40B4-BE49-F238E27FC236}">
              <a16:creationId xmlns:a16="http://schemas.microsoft.com/office/drawing/2014/main" id="{F08A5C29-06B5-47B7-85DF-7125FE5B423A}"/>
            </a:ext>
          </a:extLst>
        </xdr:cNvPr>
        <xdr:cNvSpPr txBox="1"/>
      </xdr:nvSpPr>
      <xdr:spPr>
        <a:xfrm>
          <a:off x="2638425" y="1318260"/>
          <a:ext cx="1162050" cy="2857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0" i="0" u="none" strike="noStrike">
              <a:solidFill>
                <a:srgbClr val="000000"/>
              </a:solidFill>
              <a:latin typeface="Segoe UI Semibold" panose="020B0702040204020203" pitchFamily="34" charset="0"/>
              <a:ea typeface="Calibri"/>
              <a:cs typeface="Segoe UI Semibold" panose="020B0702040204020203" pitchFamily="34" charset="0"/>
            </a:rPr>
            <a:t>Executive</a:t>
          </a:r>
          <a:endParaRPr lang="en-US" sz="1600">
            <a:latin typeface="Segoe UI Semibold" panose="020B0702040204020203" pitchFamily="34" charset="0"/>
            <a:cs typeface="Segoe UI Semibold" panose="020B0702040204020203" pitchFamily="34" charset="0"/>
          </a:endParaRPr>
        </a:p>
      </xdr:txBody>
    </xdr:sp>
    <xdr:clientData/>
  </xdr:twoCellAnchor>
  <xdr:twoCellAnchor editAs="oneCell">
    <xdr:from>
      <xdr:col>3</xdr:col>
      <xdr:colOff>548640</xdr:colOff>
      <xdr:row>17</xdr:row>
      <xdr:rowOff>45722</xdr:rowOff>
    </xdr:from>
    <xdr:to>
      <xdr:col>6</xdr:col>
      <xdr:colOff>539115</xdr:colOff>
      <xdr:row>22</xdr:row>
      <xdr:rowOff>13336</xdr:rowOff>
    </xdr:to>
    <mc:AlternateContent xmlns:mc="http://schemas.openxmlformats.org/markup-compatibility/2006" xmlns:a14="http://schemas.microsoft.com/office/drawing/2010/main">
      <mc:Choice Requires="a14">
        <xdr:graphicFrame macro="">
          <xdr:nvGraphicFramePr>
            <xdr:cNvPr id="48" name="Year  3">
              <a:extLst>
                <a:ext uri="{FF2B5EF4-FFF2-40B4-BE49-F238E27FC236}">
                  <a16:creationId xmlns:a16="http://schemas.microsoft.com/office/drawing/2014/main" id="{147EE974-2A32-40B7-AA1E-7141802FE306}"/>
                </a:ext>
              </a:extLst>
            </xdr:cNvPr>
            <xdr:cNvGraphicFramePr/>
          </xdr:nvGraphicFramePr>
          <xdr:xfrm>
            <a:off x="0" y="0"/>
            <a:ext cx="0" cy="0"/>
          </xdr:xfrm>
          <a:graphic>
            <a:graphicData uri="http://schemas.microsoft.com/office/drawing/2010/slicer">
              <sle:slicer xmlns:sle="http://schemas.microsoft.com/office/drawing/2010/slicer" name="Year  3"/>
            </a:graphicData>
          </a:graphic>
        </xdr:graphicFrame>
      </mc:Choice>
      <mc:Fallback xmlns="">
        <xdr:sp macro="" textlink="">
          <xdr:nvSpPr>
            <xdr:cNvPr id="0" name=""/>
            <xdr:cNvSpPr>
              <a:spLocks noTextEdit="1"/>
            </xdr:cNvSpPr>
          </xdr:nvSpPr>
          <xdr:spPr>
            <a:xfrm>
              <a:off x="2377440" y="3122297"/>
              <a:ext cx="1819275" cy="8724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9066</xdr:colOff>
      <xdr:row>9</xdr:row>
      <xdr:rowOff>118111</xdr:rowOff>
    </xdr:from>
    <xdr:to>
      <xdr:col>6</xdr:col>
      <xdr:colOff>447532</xdr:colOff>
      <xdr:row>11</xdr:row>
      <xdr:rowOff>70486</xdr:rowOff>
    </xdr:to>
    <xdr:sp macro="" textlink="">
      <xdr:nvSpPr>
        <xdr:cNvPr id="49" name="Rectangle: Rounded Corners 48">
          <a:extLst>
            <a:ext uri="{FF2B5EF4-FFF2-40B4-BE49-F238E27FC236}">
              <a16:creationId xmlns:a16="http://schemas.microsoft.com/office/drawing/2014/main" id="{09B41AC7-BBDF-4034-B250-4DC9B8EF8747}"/>
            </a:ext>
          </a:extLst>
        </xdr:cNvPr>
        <xdr:cNvSpPr/>
      </xdr:nvSpPr>
      <xdr:spPr>
        <a:xfrm rot="10800000" flipV="1">
          <a:off x="2447466" y="1746886"/>
          <a:ext cx="1657666" cy="314325"/>
        </a:xfrm>
        <a:prstGeom prst="roundRect">
          <a:avLst>
            <a:gd name="adj" fmla="val 1264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qqq</a:t>
          </a:r>
        </a:p>
      </xdr:txBody>
    </xdr:sp>
    <xdr:clientData/>
  </xdr:twoCellAnchor>
  <xdr:twoCellAnchor editAs="oneCell">
    <xdr:from>
      <xdr:col>3</xdr:col>
      <xdr:colOff>543877</xdr:colOff>
      <xdr:row>22</xdr:row>
      <xdr:rowOff>163831</xdr:rowOff>
    </xdr:from>
    <xdr:to>
      <xdr:col>6</xdr:col>
      <xdr:colOff>543877</xdr:colOff>
      <xdr:row>32</xdr:row>
      <xdr:rowOff>60961</xdr:rowOff>
    </xdr:to>
    <mc:AlternateContent xmlns:mc="http://schemas.openxmlformats.org/markup-compatibility/2006" xmlns:a14="http://schemas.microsoft.com/office/drawing/2010/main">
      <mc:Choice Requires="a14">
        <xdr:graphicFrame macro="">
          <xdr:nvGraphicFramePr>
            <xdr:cNvPr id="50" name="Product_Category 3">
              <a:extLst>
                <a:ext uri="{FF2B5EF4-FFF2-40B4-BE49-F238E27FC236}">
                  <a16:creationId xmlns:a16="http://schemas.microsoft.com/office/drawing/2014/main" id="{61DA4E44-1AF4-434A-B31F-4F305929EF42}"/>
                </a:ext>
              </a:extLst>
            </xdr:cNvPr>
            <xdr:cNvGraphicFramePr/>
          </xdr:nvGraphicFramePr>
          <xdr:xfrm>
            <a:off x="0" y="0"/>
            <a:ext cx="0" cy="0"/>
          </xdr:xfrm>
          <a:graphic>
            <a:graphicData uri="http://schemas.microsoft.com/office/drawing/2010/slicer">
              <sle:slicer xmlns:sle="http://schemas.microsoft.com/office/drawing/2010/slicer" name="Product_Category 3"/>
            </a:graphicData>
          </a:graphic>
        </xdr:graphicFrame>
      </mc:Choice>
      <mc:Fallback xmlns="">
        <xdr:sp macro="" textlink="">
          <xdr:nvSpPr>
            <xdr:cNvPr id="0" name=""/>
            <xdr:cNvSpPr>
              <a:spLocks noTextEdit="1"/>
            </xdr:cNvSpPr>
          </xdr:nvSpPr>
          <xdr:spPr>
            <a:xfrm>
              <a:off x="2372677" y="4145281"/>
              <a:ext cx="1828800" cy="17068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9030</xdr:colOff>
      <xdr:row>12</xdr:row>
      <xdr:rowOff>13336</xdr:rowOff>
    </xdr:from>
    <xdr:to>
      <xdr:col>6</xdr:col>
      <xdr:colOff>447497</xdr:colOff>
      <xdr:row>13</xdr:row>
      <xdr:rowOff>146686</xdr:rowOff>
    </xdr:to>
    <xdr:sp macro="" textlink="">
      <xdr:nvSpPr>
        <xdr:cNvPr id="51" name="Rectangle: Rounded Corners 50">
          <a:extLst>
            <a:ext uri="{FF2B5EF4-FFF2-40B4-BE49-F238E27FC236}">
              <a16:creationId xmlns:a16="http://schemas.microsoft.com/office/drawing/2014/main" id="{CE473BB7-3E93-498A-B281-663E282AA72A}"/>
            </a:ext>
          </a:extLst>
        </xdr:cNvPr>
        <xdr:cNvSpPr/>
      </xdr:nvSpPr>
      <xdr:spPr>
        <a:xfrm rot="10800000" flipV="1">
          <a:off x="2447430" y="2185036"/>
          <a:ext cx="1657667" cy="314325"/>
        </a:xfrm>
        <a:prstGeom prst="roundRect">
          <a:avLst>
            <a:gd name="adj" fmla="val 1264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9100</xdr:colOff>
      <xdr:row>14</xdr:row>
      <xdr:rowOff>89536</xdr:rowOff>
    </xdr:from>
    <xdr:to>
      <xdr:col>6</xdr:col>
      <xdr:colOff>438148</xdr:colOff>
      <xdr:row>16</xdr:row>
      <xdr:rowOff>41911</xdr:rowOff>
    </xdr:to>
    <xdr:sp macro="" textlink="">
      <xdr:nvSpPr>
        <xdr:cNvPr id="52" name="Rectangle: Rounded Corners 51">
          <a:extLst>
            <a:ext uri="{FF2B5EF4-FFF2-40B4-BE49-F238E27FC236}">
              <a16:creationId xmlns:a16="http://schemas.microsoft.com/office/drawing/2014/main" id="{C9B1D534-6299-4536-90ED-B8D8740F8B34}"/>
            </a:ext>
          </a:extLst>
        </xdr:cNvPr>
        <xdr:cNvSpPr/>
      </xdr:nvSpPr>
      <xdr:spPr>
        <a:xfrm rot="10800000" flipV="1">
          <a:off x="2447500" y="2623186"/>
          <a:ext cx="1648248" cy="314325"/>
        </a:xfrm>
        <a:prstGeom prst="roundRect">
          <a:avLst>
            <a:gd name="adj" fmla="val 1264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a:p>
      </xdr:txBody>
    </xdr:sp>
    <xdr:clientData/>
  </xdr:twoCellAnchor>
  <xdr:twoCellAnchor>
    <xdr:from>
      <xdr:col>4</xdr:col>
      <xdr:colOff>219075</xdr:colOff>
      <xdr:row>9</xdr:row>
      <xdr:rowOff>127635</xdr:rowOff>
    </xdr:from>
    <xdr:to>
      <xdr:col>6</xdr:col>
      <xdr:colOff>19050</xdr:colOff>
      <xdr:row>11</xdr:row>
      <xdr:rowOff>80010</xdr:rowOff>
    </xdr:to>
    <xdr:sp macro="" textlink="Measures!A7">
      <xdr:nvSpPr>
        <xdr:cNvPr id="53" name="TextBox 52">
          <a:hlinkClick xmlns:r="http://schemas.openxmlformats.org/officeDocument/2006/relationships" r:id="rId6"/>
          <a:extLst>
            <a:ext uri="{FF2B5EF4-FFF2-40B4-BE49-F238E27FC236}">
              <a16:creationId xmlns:a16="http://schemas.microsoft.com/office/drawing/2014/main" id="{42C40DCE-2981-4E87-B2BE-D842EC1E5BF0}"/>
            </a:ext>
          </a:extLst>
        </xdr:cNvPr>
        <xdr:cNvSpPr txBox="1"/>
      </xdr:nvSpPr>
      <xdr:spPr>
        <a:xfrm>
          <a:off x="2657475" y="1756410"/>
          <a:ext cx="1019175"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600" b="0" i="0" u="none" strike="noStrike">
              <a:solidFill>
                <a:srgbClr val="000000"/>
              </a:solidFill>
              <a:latin typeface="Segoe UI Semibold" panose="020B0702040204020203" pitchFamily="34" charset="0"/>
              <a:ea typeface="Calibri"/>
              <a:cs typeface="Segoe UI Semibold" panose="020B0702040204020203" pitchFamily="34" charset="0"/>
            </a:rPr>
            <a:t>Store</a:t>
          </a:r>
        </a:p>
      </xdr:txBody>
    </xdr:sp>
    <xdr:clientData/>
  </xdr:twoCellAnchor>
  <xdr:twoCellAnchor>
    <xdr:from>
      <xdr:col>4</xdr:col>
      <xdr:colOff>219075</xdr:colOff>
      <xdr:row>14</xdr:row>
      <xdr:rowOff>99062</xdr:rowOff>
    </xdr:from>
    <xdr:to>
      <xdr:col>6</xdr:col>
      <xdr:colOff>171450</xdr:colOff>
      <xdr:row>16</xdr:row>
      <xdr:rowOff>22862</xdr:rowOff>
    </xdr:to>
    <xdr:sp macro="" textlink="Measures!A7">
      <xdr:nvSpPr>
        <xdr:cNvPr id="54" name="TextBox 53">
          <a:hlinkClick xmlns:r="http://schemas.openxmlformats.org/officeDocument/2006/relationships" r:id="rId7"/>
          <a:extLst>
            <a:ext uri="{FF2B5EF4-FFF2-40B4-BE49-F238E27FC236}">
              <a16:creationId xmlns:a16="http://schemas.microsoft.com/office/drawing/2014/main" id="{ECBAF7ED-5DA8-433A-98AC-664980E18DB5}"/>
            </a:ext>
          </a:extLst>
        </xdr:cNvPr>
        <xdr:cNvSpPr txBox="1"/>
      </xdr:nvSpPr>
      <xdr:spPr>
        <a:xfrm>
          <a:off x="2657475" y="2632712"/>
          <a:ext cx="11715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600" b="0" i="0" u="none" strike="noStrike">
              <a:solidFill>
                <a:srgbClr val="000000"/>
              </a:solidFill>
              <a:latin typeface="Segoe UI Semibold" panose="020B0702040204020203" pitchFamily="34" charset="0"/>
              <a:ea typeface="Calibri"/>
              <a:cs typeface="Segoe UI Semibold" panose="020B0702040204020203" pitchFamily="34" charset="0"/>
            </a:rPr>
            <a:t>Inventory</a:t>
          </a:r>
        </a:p>
      </xdr:txBody>
    </xdr:sp>
    <xdr:clientData/>
  </xdr:twoCellAnchor>
  <xdr:twoCellAnchor>
    <xdr:from>
      <xdr:col>4</xdr:col>
      <xdr:colOff>228600</xdr:colOff>
      <xdr:row>12</xdr:row>
      <xdr:rowOff>22861</xdr:rowOff>
    </xdr:from>
    <xdr:to>
      <xdr:col>6</xdr:col>
      <xdr:colOff>95250</xdr:colOff>
      <xdr:row>13</xdr:row>
      <xdr:rowOff>127636</xdr:rowOff>
    </xdr:to>
    <xdr:sp macro="" textlink="Measures!A7">
      <xdr:nvSpPr>
        <xdr:cNvPr id="55" name="TextBox 54">
          <a:hlinkClick xmlns:r="http://schemas.openxmlformats.org/officeDocument/2006/relationships" r:id="rId8"/>
          <a:extLst>
            <a:ext uri="{FF2B5EF4-FFF2-40B4-BE49-F238E27FC236}">
              <a16:creationId xmlns:a16="http://schemas.microsoft.com/office/drawing/2014/main" id="{AF81B528-207D-41FF-83FA-666399B6E815}"/>
            </a:ext>
          </a:extLst>
        </xdr:cNvPr>
        <xdr:cNvSpPr txBox="1"/>
      </xdr:nvSpPr>
      <xdr:spPr>
        <a:xfrm>
          <a:off x="2667000" y="2194561"/>
          <a:ext cx="10858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600" b="0" i="0" u="none" strike="noStrike">
              <a:solidFill>
                <a:srgbClr val="000000"/>
              </a:solidFill>
              <a:latin typeface="Segoe UI Semibold" panose="020B0702040204020203" pitchFamily="34" charset="0"/>
              <a:ea typeface="Calibri"/>
              <a:cs typeface="Segoe UI Semibold" panose="020B0702040204020203" pitchFamily="34" charset="0"/>
            </a:rPr>
            <a:t>Product</a:t>
          </a:r>
        </a:p>
      </xdr:txBody>
    </xdr:sp>
    <xdr:clientData/>
  </xdr:twoCellAnchor>
  <xdr:twoCellAnchor>
    <xdr:from>
      <xdr:col>3</xdr:col>
      <xdr:colOff>504825</xdr:colOff>
      <xdr:row>3</xdr:row>
      <xdr:rowOff>32386</xdr:rowOff>
    </xdr:from>
    <xdr:to>
      <xdr:col>6</xdr:col>
      <xdr:colOff>523874</xdr:colOff>
      <xdr:row>6</xdr:row>
      <xdr:rowOff>118111</xdr:rowOff>
    </xdr:to>
    <xdr:sp macro="" textlink="">
      <xdr:nvSpPr>
        <xdr:cNvPr id="56" name="Rectangle: Rounded Corners 55">
          <a:extLst>
            <a:ext uri="{FF2B5EF4-FFF2-40B4-BE49-F238E27FC236}">
              <a16:creationId xmlns:a16="http://schemas.microsoft.com/office/drawing/2014/main" id="{71AF4023-3428-47EE-B041-1EBED1060578}"/>
            </a:ext>
          </a:extLst>
        </xdr:cNvPr>
        <xdr:cNvSpPr/>
      </xdr:nvSpPr>
      <xdr:spPr>
        <a:xfrm>
          <a:off x="2333625" y="575311"/>
          <a:ext cx="1847849" cy="628650"/>
        </a:xfrm>
        <a:prstGeom prst="roundRect">
          <a:avLst>
            <a:gd name="adj" fmla="val 4948"/>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514350</xdr:colOff>
      <xdr:row>3</xdr:row>
      <xdr:rowOff>60960</xdr:rowOff>
    </xdr:from>
    <xdr:to>
      <xdr:col>6</xdr:col>
      <xdr:colOff>514350</xdr:colOff>
      <xdr:row>6</xdr:row>
      <xdr:rowOff>51436</xdr:rowOff>
    </xdr:to>
    <xdr:sp macro="" textlink="Measures!A7">
      <xdr:nvSpPr>
        <xdr:cNvPr id="57" name="TextBox 56">
          <a:extLst>
            <a:ext uri="{FF2B5EF4-FFF2-40B4-BE49-F238E27FC236}">
              <a16:creationId xmlns:a16="http://schemas.microsoft.com/office/drawing/2014/main" id="{F3DEA72E-5D8E-49DA-8CBE-589D86C1D6AF}"/>
            </a:ext>
          </a:extLst>
        </xdr:cNvPr>
        <xdr:cNvSpPr txBox="1"/>
      </xdr:nvSpPr>
      <xdr:spPr>
        <a:xfrm>
          <a:off x="2343150" y="603885"/>
          <a:ext cx="1828800" cy="5334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0" i="0" u="none" strike="noStrike">
              <a:solidFill>
                <a:srgbClr val="000000"/>
              </a:solidFill>
              <a:latin typeface="Segoe UI Semibold" panose="020B0702040204020203" pitchFamily="34" charset="0"/>
              <a:ea typeface="Calibri"/>
              <a:cs typeface="Segoe UI Semibold" panose="020B0702040204020203" pitchFamily="34" charset="0"/>
            </a:rPr>
            <a:t>Maven Toy Sales</a:t>
          </a:r>
          <a:endParaRPr lang="en-US" sz="1600">
            <a:latin typeface="Segoe UI Semibold" panose="020B0702040204020203" pitchFamily="34" charset="0"/>
            <a:cs typeface="Segoe UI Semibold" panose="020B0702040204020203"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190500</xdr:colOff>
      <xdr:row>10</xdr:row>
      <xdr:rowOff>152400</xdr:rowOff>
    </xdr:from>
    <xdr:to>
      <xdr:col>5</xdr:col>
      <xdr:colOff>563880</xdr:colOff>
      <xdr:row>23</xdr:row>
      <xdr:rowOff>106680</xdr:rowOff>
    </xdr:to>
    <xdr:graphicFrame macro="">
      <xdr:nvGraphicFramePr>
        <xdr:cNvPr id="4" name="Chart 3">
          <a:extLst>
            <a:ext uri="{FF2B5EF4-FFF2-40B4-BE49-F238E27FC236}">
              <a16:creationId xmlns:a16="http://schemas.microsoft.com/office/drawing/2014/main" id="{A1FFD741-F2AB-A7B5-4D35-001CAE638B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38100</xdr:colOff>
      <xdr:row>28</xdr:row>
      <xdr:rowOff>156210</xdr:rowOff>
    </xdr:from>
    <xdr:to>
      <xdr:col>5</xdr:col>
      <xdr:colOff>838200</xdr:colOff>
      <xdr:row>40</xdr:row>
      <xdr:rowOff>68580</xdr:rowOff>
    </xdr:to>
    <xdr:graphicFrame macro="">
      <xdr:nvGraphicFramePr>
        <xdr:cNvPr id="5" name="Chart 4">
          <a:extLst>
            <a:ext uri="{FF2B5EF4-FFF2-40B4-BE49-F238E27FC236}">
              <a16:creationId xmlns:a16="http://schemas.microsoft.com/office/drawing/2014/main" id="{ED4F64DF-C234-D72C-3533-BE678D6B0D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106680</xdr:colOff>
      <xdr:row>42</xdr:row>
      <xdr:rowOff>34290</xdr:rowOff>
    </xdr:from>
    <xdr:to>
      <xdr:col>6</xdr:col>
      <xdr:colOff>213360</xdr:colOff>
      <xdr:row>50</xdr:row>
      <xdr:rowOff>137160</xdr:rowOff>
    </xdr:to>
    <xdr:graphicFrame macro="">
      <xdr:nvGraphicFramePr>
        <xdr:cNvPr id="7" name="Chart 6">
          <a:extLst>
            <a:ext uri="{FF2B5EF4-FFF2-40B4-BE49-F238E27FC236}">
              <a16:creationId xmlns:a16="http://schemas.microsoft.com/office/drawing/2014/main" id="{E1F85FF2-43BC-9DC6-90B2-98193211AC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381000</xdr:colOff>
      <xdr:row>64</xdr:row>
      <xdr:rowOff>179070</xdr:rowOff>
    </xdr:from>
    <xdr:to>
      <xdr:col>7</xdr:col>
      <xdr:colOff>876300</xdr:colOff>
      <xdr:row>71</xdr:row>
      <xdr:rowOff>129540</xdr:rowOff>
    </xdr:to>
    <xdr:graphicFrame macro="">
      <xdr:nvGraphicFramePr>
        <xdr:cNvPr id="9" name="Chart 8">
          <a:extLst>
            <a:ext uri="{FF2B5EF4-FFF2-40B4-BE49-F238E27FC236}">
              <a16:creationId xmlns:a16="http://schemas.microsoft.com/office/drawing/2014/main" id="{B4A7B57A-0524-F433-8E9C-8EA954F171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1051560</xdr:colOff>
      <xdr:row>75</xdr:row>
      <xdr:rowOff>11430</xdr:rowOff>
    </xdr:from>
    <xdr:to>
      <xdr:col>6</xdr:col>
      <xdr:colOff>243840</xdr:colOff>
      <xdr:row>90</xdr:row>
      <xdr:rowOff>11430</xdr:rowOff>
    </xdr:to>
    <xdr:graphicFrame macro="">
      <xdr:nvGraphicFramePr>
        <xdr:cNvPr id="10" name="Chart 9">
          <a:extLst>
            <a:ext uri="{FF2B5EF4-FFF2-40B4-BE49-F238E27FC236}">
              <a16:creationId xmlns:a16="http://schemas.microsoft.com/office/drawing/2014/main" id="{2AC4B5D8-00DF-3AFA-4506-0C69C5CB3E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419100</xdr:colOff>
      <xdr:row>79</xdr:row>
      <xdr:rowOff>148590</xdr:rowOff>
    </xdr:from>
    <xdr:to>
      <xdr:col>7</xdr:col>
      <xdr:colOff>60960</xdr:colOff>
      <xdr:row>94</xdr:row>
      <xdr:rowOff>148590</xdr:rowOff>
    </xdr:to>
    <xdr:graphicFrame macro="">
      <xdr:nvGraphicFramePr>
        <xdr:cNvPr id="11" name="Chart 10">
          <a:extLst>
            <a:ext uri="{FF2B5EF4-FFF2-40B4-BE49-F238E27FC236}">
              <a16:creationId xmlns:a16="http://schemas.microsoft.com/office/drawing/2014/main" id="{47E9A535-6499-DFCE-4D73-1B8D5B1297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487680</xdr:colOff>
      <xdr:row>114</xdr:row>
      <xdr:rowOff>148590</xdr:rowOff>
    </xdr:from>
    <xdr:to>
      <xdr:col>8</xdr:col>
      <xdr:colOff>99060</xdr:colOff>
      <xdr:row>129</xdr:row>
      <xdr:rowOff>148590</xdr:rowOff>
    </xdr:to>
    <xdr:graphicFrame macro="">
      <xdr:nvGraphicFramePr>
        <xdr:cNvPr id="14" name="Chart 13">
          <a:extLst>
            <a:ext uri="{FF2B5EF4-FFF2-40B4-BE49-F238E27FC236}">
              <a16:creationId xmlns:a16="http://schemas.microsoft.com/office/drawing/2014/main" id="{B18470E2-5826-D658-0026-0B533B73AF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0</xdr:colOff>
      <xdr:row>137</xdr:row>
      <xdr:rowOff>72390</xdr:rowOff>
    </xdr:from>
    <xdr:to>
      <xdr:col>4</xdr:col>
      <xdr:colOff>1325880</xdr:colOff>
      <xdr:row>146</xdr:row>
      <xdr:rowOff>91440</xdr:rowOff>
    </xdr:to>
    <xdr:graphicFrame macro="">
      <xdr:nvGraphicFramePr>
        <xdr:cNvPr id="15" name="Chart 14">
          <a:extLst>
            <a:ext uri="{FF2B5EF4-FFF2-40B4-BE49-F238E27FC236}">
              <a16:creationId xmlns:a16="http://schemas.microsoft.com/office/drawing/2014/main" id="{02C57486-C970-CAB3-3149-494FE085C7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533400</xdr:colOff>
      <xdr:row>154</xdr:row>
      <xdr:rowOff>102870</xdr:rowOff>
    </xdr:from>
    <xdr:to>
      <xdr:col>6</xdr:col>
      <xdr:colOff>906780</xdr:colOff>
      <xdr:row>162</xdr:row>
      <xdr:rowOff>152400</xdr:rowOff>
    </xdr:to>
    <xdr:graphicFrame macro="">
      <xdr:nvGraphicFramePr>
        <xdr:cNvPr id="2" name="Chart 1">
          <a:extLst>
            <a:ext uri="{FF2B5EF4-FFF2-40B4-BE49-F238E27FC236}">
              <a16:creationId xmlns:a16="http://schemas.microsoft.com/office/drawing/2014/main" id="{3C40FCB7-12E5-3439-B1E9-5F4A18063B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967740</xdr:colOff>
      <xdr:row>14</xdr:row>
      <xdr:rowOff>41910</xdr:rowOff>
    </xdr:from>
    <xdr:to>
      <xdr:col>9</xdr:col>
      <xdr:colOff>952500</xdr:colOff>
      <xdr:row>20</xdr:row>
      <xdr:rowOff>106680</xdr:rowOff>
    </xdr:to>
    <xdr:graphicFrame macro="">
      <xdr:nvGraphicFramePr>
        <xdr:cNvPr id="3" name="Chart 2">
          <a:extLst>
            <a:ext uri="{FF2B5EF4-FFF2-40B4-BE49-F238E27FC236}">
              <a16:creationId xmlns:a16="http://schemas.microsoft.com/office/drawing/2014/main" id="{8A8A7B15-103B-69CC-A8C2-3E6CB3FBB8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11</xdr:col>
      <xdr:colOff>388620</xdr:colOff>
      <xdr:row>22</xdr:row>
      <xdr:rowOff>57150</xdr:rowOff>
    </xdr:from>
    <xdr:to>
      <xdr:col>13</xdr:col>
      <xdr:colOff>906780</xdr:colOff>
      <xdr:row>28</xdr:row>
      <xdr:rowOff>160020</xdr:rowOff>
    </xdr:to>
    <xdr:graphicFrame macro="">
      <xdr:nvGraphicFramePr>
        <xdr:cNvPr id="6" name="Chart 5">
          <a:extLst>
            <a:ext uri="{FF2B5EF4-FFF2-40B4-BE49-F238E27FC236}">
              <a16:creationId xmlns:a16="http://schemas.microsoft.com/office/drawing/2014/main" id="{52871075-AC0D-6B6F-2010-A4F4620C1B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137160</xdr:colOff>
      <xdr:row>32</xdr:row>
      <xdr:rowOff>83820</xdr:rowOff>
    </xdr:from>
    <xdr:to>
      <xdr:col>10</xdr:col>
      <xdr:colOff>662940</xdr:colOff>
      <xdr:row>40</xdr:row>
      <xdr:rowOff>148590</xdr:rowOff>
    </xdr:to>
    <xdr:graphicFrame macro="">
      <xdr:nvGraphicFramePr>
        <xdr:cNvPr id="12" name="Chart 11">
          <a:extLst>
            <a:ext uri="{FF2B5EF4-FFF2-40B4-BE49-F238E27FC236}">
              <a16:creationId xmlns:a16="http://schemas.microsoft.com/office/drawing/2014/main" id="{6E366471-6D32-4B01-F37D-8C62B0F58F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13</xdr:col>
      <xdr:colOff>266700</xdr:colOff>
      <xdr:row>51</xdr:row>
      <xdr:rowOff>171450</xdr:rowOff>
    </xdr:from>
    <xdr:to>
      <xdr:col>17</xdr:col>
      <xdr:colOff>739140</xdr:colOff>
      <xdr:row>66</xdr:row>
      <xdr:rowOff>125730</xdr:rowOff>
    </xdr:to>
    <xdr:graphicFrame macro="">
      <xdr:nvGraphicFramePr>
        <xdr:cNvPr id="8" name="Chart 7">
          <a:extLst>
            <a:ext uri="{FF2B5EF4-FFF2-40B4-BE49-F238E27FC236}">
              <a16:creationId xmlns:a16="http://schemas.microsoft.com/office/drawing/2014/main" id="{42F17EED-6980-DCDF-1C2F-4243940A88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15</xdr:col>
      <xdr:colOff>182880</xdr:colOff>
      <xdr:row>13</xdr:row>
      <xdr:rowOff>64770</xdr:rowOff>
    </xdr:from>
    <xdr:to>
      <xdr:col>17</xdr:col>
      <xdr:colOff>746760</xdr:colOff>
      <xdr:row>23</xdr:row>
      <xdr:rowOff>60960</xdr:rowOff>
    </xdr:to>
    <xdr:graphicFrame macro="">
      <xdr:nvGraphicFramePr>
        <xdr:cNvPr id="13" name="Chart 12">
          <a:extLst>
            <a:ext uri="{FF2B5EF4-FFF2-40B4-BE49-F238E27FC236}">
              <a16:creationId xmlns:a16="http://schemas.microsoft.com/office/drawing/2014/main" id="{F21710E0-0D68-E990-F045-0986D7B67B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15</xdr:col>
      <xdr:colOff>457200</xdr:colOff>
      <xdr:row>6</xdr:row>
      <xdr:rowOff>148590</xdr:rowOff>
    </xdr:from>
    <xdr:to>
      <xdr:col>18</xdr:col>
      <xdr:colOff>830580</xdr:colOff>
      <xdr:row>21</xdr:row>
      <xdr:rowOff>148590</xdr:rowOff>
    </xdr:to>
    <xdr:graphicFrame macro="">
      <xdr:nvGraphicFramePr>
        <xdr:cNvPr id="16" name="Chart 15">
          <a:extLst>
            <a:ext uri="{FF2B5EF4-FFF2-40B4-BE49-F238E27FC236}">
              <a16:creationId xmlns:a16="http://schemas.microsoft.com/office/drawing/2014/main" id="{D0323059-176A-A4B4-A5EA-989E396CFB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21</xdr:col>
      <xdr:colOff>762000</xdr:colOff>
      <xdr:row>17</xdr:row>
      <xdr:rowOff>34290</xdr:rowOff>
    </xdr:from>
    <xdr:to>
      <xdr:col>25</xdr:col>
      <xdr:colOff>213360</xdr:colOff>
      <xdr:row>32</xdr:row>
      <xdr:rowOff>34290</xdr:rowOff>
    </xdr:to>
    <xdr:graphicFrame macro="">
      <xdr:nvGraphicFramePr>
        <xdr:cNvPr id="17" name="Chart 16">
          <a:extLst>
            <a:ext uri="{FF2B5EF4-FFF2-40B4-BE49-F238E27FC236}">
              <a16:creationId xmlns:a16="http://schemas.microsoft.com/office/drawing/2014/main" id="{7D6DBA44-988B-5E34-2CD6-8CBD8B92F4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42.451235532404" backgroundQuery="1" createdVersion="8" refreshedVersion="8" minRefreshableVersion="3" recordCount="0" supportSubquery="1" supportAdvancedDrill="1" xr:uid="{0741F182-994E-4EA1-AC88-51EEF98A0185}">
  <cacheSource type="external" connectionId="6"/>
  <cacheFields count="6">
    <cacheField name="[Measures].[Total Revenue]" caption="Total Revenue" numFmtId="0" hierarchy="56" level="32767"/>
    <cacheField name="[Measures].[Total Profit]" caption="Total Profit" numFmtId="0" hierarchy="59" level="32767"/>
    <cacheField name="[Measures].[Total Units Sold]" caption="Total Units Sold" numFmtId="0" hierarchy="57" level="32767"/>
    <cacheField name="[Measures].[Count of Sale_ID]" caption="Count of Sale_ID" numFmtId="0" hierarchy="41" level="32767"/>
    <cacheField name="[products].[Product_Category].[Product_Category]" caption="Product_Category" numFmtId="0" hierarchy="17" level="1">
      <sharedItems containsSemiMixedTypes="0" containsNonDate="0" containsString="0"/>
    </cacheField>
    <cacheField name="[calendar].[Year =].[Year =]" caption="Year =" numFmtId="0" hierarchy="2" level="1">
      <sharedItems containsSemiMixedTypes="0" containsNonDate="0" containsString="0"/>
    </cacheField>
  </cacheFields>
  <cacheHierarchies count="76">
    <cacheHierarchy uniqueName="[calendar].[Date]" caption="Date" attribute="1" time="1" defaultMemberUniqueName="[calendar].[Date].[All]" allUniqueName="[calendar].[Date].[All]" dimensionUniqueName="[calendar]" displayFolder="" count="0" memberValueDatatype="7" unbalanced="0"/>
    <cacheHierarchy uniqueName="[calendar].[Month Number]" caption="Month Number" attribute="1" defaultMemberUniqueName="[calendar].[Month Number].[All]" allUniqueName="[calendar].[Month Number].[All]" dimensionUniqueName="[calendar]" displayFolder="" count="0" memberValueDatatype="20" unbalanced="0"/>
    <cacheHierarchy uniqueName="[calendar].[Year =]" caption="Year =" attribute="1" defaultMemberUniqueName="[calendar].[Year =].[All]" allUniqueName="[calendar].[Year =].[All]" dimensionUniqueName="[calendar]" displayFolder="" count="2" memberValueDatatype="20" unbalanced="0">
      <fieldsUsage count="2">
        <fieldUsage x="-1"/>
        <fieldUsage x="5"/>
      </fieldsUsage>
    </cacheHierarchy>
    <cacheHierarchy uniqueName="[calendar].[Month]" caption="Month" attribute="1" defaultMemberUniqueName="[calendar].[Month].[All]" allUniqueName="[calendar].[Month].[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130" unbalanced="0"/>
    <cacheHierarchy uniqueName="[calendar].[Weekday]" caption="Weekday" attribute="1" defaultMemberUniqueName="[calendar].[Weekday].[All]" allUniqueName="[calendar].[Weekday].[All]" dimensionUniqueName="[calendar]" displayFolder="" count="0" memberValueDatatype="130" unbalanced="0"/>
    <cacheHierarchy uniqueName="[calendar].[Is_Weekend]" caption="Is_Weekend" attribute="1" defaultMemberUniqueName="[calendar].[Is_Weekend].[All]" allUniqueName="[calendar].[Is_Weekend].[All]" dimensionUniqueName="[calendar]" displayFolder="" count="0" memberValueDatatype="130" unbalanced="0"/>
    <cacheHierarchy uniqueName="[inventory].[Store_ID]" caption="Store_ID" attribute="1" defaultMemberUniqueName="[inventory].[Store_ID].[All]" allUniqueName="[inventory].[Store_ID].[All]" dimensionUniqueName="[inventory]" displayFolder="" count="0" memberValueDatatype="20" unbalanced="0"/>
    <cacheHierarchy uniqueName="[inventory].[Product_ID]" caption="Product_ID" attribute="1" defaultMemberUniqueName="[inventory].[Product_ID].[All]" allUniqueName="[inventory].[Product_ID].[All]" dimensionUniqueName="[inventory]" displayFolder="" count="0" memberValueDatatype="20" unbalanced="0"/>
    <cacheHierarchy uniqueName="[inventory].[Stock_On_Hand]" caption="Stock_On_Hand" attribute="1" defaultMemberUniqueName="[inventory].[Stock_On_Hand].[All]" allUniqueName="[inventory].[Stock_On_Hand].[All]" dimensionUniqueName="[inventory]" displayFolder="" count="0" memberValueDatatype="20" unbalanced="0"/>
    <cacheHierarchy uniqueName="[inventory].[Store_Product_Key]" caption="Store_Product_Key" attribute="1" defaultMemberUniqueName="[inventory].[Store_Product_Key].[All]" allUniqueName="[inventory].[Store_Product_Key].[All]" dimensionUniqueName="[inventory]" displayFolder="" count="0" memberValueDatatype="130" unbalanced="0"/>
    <cacheHierarchy uniqueName="[inventory].[Stock_Status]" caption="Stock_Status" attribute="1" defaultMemberUniqueName="[inventory].[Stock_Status].[All]" allUniqueName="[inventory].[Stock_Status].[All]" dimensionUniqueName="[inventory]" displayFolder="" count="0" memberValueDatatype="130" unbalanced="0"/>
    <cacheHierarchy uniqueName="[inventory].[Stock_Value]" caption="Stock_Value" attribute="1" defaultMemberUniqueName="[inventory].[Stock_Value].[All]" allUniqueName="[inventory].[Stock_Value].[All]" dimensionUniqueName="[inventory]" displayFolder="" count="0" memberValueDatatype="5" unbalanced="0"/>
    <cacheHierarchy uniqueName="[inventory].[Units_Sold_for_Product]" caption="Units_Sold_for_Product" attribute="1" defaultMemberUniqueName="[inventory].[Units_Sold_for_Product].[All]" allUniqueName="[inventory].[Units_Sold_for_Product].[All]" dimensionUniqueName="[inventory]" displayFolder="" count="0" memberValueDatatype="20" unbalanced="0"/>
    <cacheHierarchy uniqueName="[inventory].[Restock_Alert]" caption="Restock_Alert" attribute="1" defaultMemberUniqueName="[inventory].[Restock_Alert].[All]" allUniqueName="[inventory].[Restock_Alert].[All]" dimensionUniqueName="[inventory]"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Product_Category]" caption="Product_Category" attribute="1" defaultMemberUniqueName="[products].[Product_Category].[All]" allUniqueName="[products].[Product_Category].[All]" dimensionUniqueName="[products]" displayFolder="" count="2" memberValueDatatype="130" unbalanced="0">
      <fieldsUsage count="2">
        <fieldUsage x="-1"/>
        <fieldUsage x="4"/>
      </fieldsUsage>
    </cacheHierarchy>
    <cacheHierarchy uniqueName="[products].[Product_Cost]" caption="Product_Cost" attribute="1" defaultMemberUniqueName="[products].[Product_Cost].[All]" allUniqueName="[products].[Product_Cost].[All]" dimensionUniqueName="[products]" displayFolder="" count="0" memberValueDatatype="5" unbalanced="0"/>
    <cacheHierarchy uniqueName="[products].[Product_Price]" caption="Product_Price" attribute="1" defaultMemberUniqueName="[products].[Product_Price].[All]" allUniqueName="[products].[Product_Price].[All]" dimensionUniqueName="[products]" displayFolder="" count="0" memberValueDatatype="5" unbalanced="0"/>
    <cacheHierarchy uniqueName="[products].[Profit]" caption="Profit" attribute="1" defaultMemberUniqueName="[products].[Profit].[All]" allUniqueName="[products].[Profit].[All]" dimensionUniqueName="[products]" displayFolder="" count="0" memberValueDatatype="5" unbalanced="0"/>
    <cacheHierarchy uniqueName="[products].[Profit Margin %]" caption="Profit Margin %" attribute="1" defaultMemberUniqueName="[products].[Profit Margin %].[All]" allUniqueName="[products].[Profit Margin %].[All]" dimensionUniqueName="[products]" displayFolder="" count="0" memberValueDatatype="5" unbalanced="0"/>
    <cacheHierarchy uniqueName="[products].[Price_Bracket]" caption="Price_Bracket" attribute="1" defaultMemberUniqueName="[products].[Price_Bracket].[All]" allUniqueName="[products].[Price_Bracket].[All]" dimensionUniqueName="[products]" displayFolder="" count="0" memberValueDatatype="130" unbalanced="0"/>
    <cacheHierarchy uniqueName="[sales].[Sale_ID]" caption="Sale_ID" attribute="1" defaultMemberUniqueName="[sales].[Sale_ID].[All]" allUniqueName="[sales].[Sale_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Store_ID]" caption="Store_ID" attribute="1" defaultMemberUniqueName="[sales].[Store_ID].[All]" allUniqueName="[sales].[Store_ID].[All]" dimensionUniqueName="[sales]" displayFolder="" count="0" memberValueDatatype="20" unbalanced="0"/>
    <cacheHierarchy uniqueName="[sales].[Product_ID]" caption="Product_ID" attribute="1" defaultMemberUniqueName="[sales].[Product_ID].[All]" allUniqueName="[sales].[Product_ID].[All]" dimensionUniqueName="[sales]" displayFolder="" count="0" memberValueDatatype="20" unbalanced="0"/>
    <cacheHierarchy uniqueName="[sales].[Units]" caption="Units" attribute="1" defaultMemberUniqueName="[sales].[Units].[All]" allUniqueName="[sales].[Units].[All]" dimensionUniqueName="[sales]" displayFolder="" count="0" memberValueDatatype="20" unbalanced="0"/>
    <cacheHierarchy uniqueName="[sales].[Store_Product_Key]" caption="Store_Product_Key" attribute="1" defaultMemberUniqueName="[sales].[Store_Product_Key].[All]" allUniqueName="[sales].[Store_Product_Key].[All]" dimensionUniqueName="[sales]" displayFolder="" count="0" memberValueDatatype="130" unbalanced="0"/>
    <cacheHierarchy uniqueName="[sales].[Revenue]" caption="Revenue" attribute="1" defaultMemberUniqueName="[sales].[Revenue].[All]" allUniqueName="[sales].[Revenue].[All]" dimensionUniqueName="[sales]" displayFolder="" count="0" memberValueDatatype="5" unbalanced="0"/>
    <cacheHierarchy uniqueName="[sales].[Cost]" caption="Cost" attribute="1" defaultMemberUniqueName="[sales].[Cost].[All]" allUniqueName="[sales].[Cos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20" unbalanced="0"/>
    <cacheHierarchy uniqueName="[stores].[Store_Name]" caption="Store_Name" attribute="1" defaultMemberUniqueName="[stores].[Store_Name].[All]" allUniqueName="[stores].[Store_Name].[All]" dimensionUniqueName="[stores]" displayFolder="" count="0" memberValueDatatype="130" unbalanced="0"/>
    <cacheHierarchy uniqueName="[stores].[Store_City]" caption="Store_City" attribute="1" defaultMemberUniqueName="[stores].[Store_City].[All]" allUniqueName="[stores].[Store_City].[All]" dimensionUniqueName="[stores]" displayFolder="" count="0" memberValueDatatype="130" unbalanced="0"/>
    <cacheHierarchy uniqueName="[stores].[Store_Location]" caption="Store_Location" attribute="1" defaultMemberUniqueName="[stores].[Store_Location].[All]" allUniqueName="[stores].[Store_Location].[All]" dimensionUniqueName="[stores]" displayFolder="" count="0" memberValueDatatype="130" unbalanced="0"/>
    <cacheHierarchy uniqueName="[stores].[Store_Open_Date]" caption="Store_Open_Date" attribute="1" time="1" defaultMemberUniqueName="[stores].[Store_Open_Date].[All]" allUniqueName="[stores].[Store_Open_Date].[All]" dimensionUniqueName="[stores]" displayFolder="" count="0" memberValueDatatype="7" unbalanced="0"/>
    <cacheHierarchy uniqueName="[stores].[Store_Age_Years]" caption="Store_Age_Years" attribute="1" defaultMemberUniqueName="[stores].[Store_Age_Years].[All]" allUniqueName="[stores].[Store_Age_Years].[All]" dimensionUniqueName="[stores]" displayFolder="" count="0" memberValueDatatype="20" unbalanced="0"/>
    <cacheHierarchy uniqueName="[stores].[Store_Age_Group]" caption="Store_Age_Group" attribute="1" defaultMemberUniqueName="[stores].[Store_Age_Group].[All]" allUniqueName="[stores].[Store_Age_Group].[All]" dimensionUniqueName="[stores]" displayFolder="" count="0" memberValueDatatype="130" unbalanced="0"/>
    <cacheHierarchy uniqueName="[Measures].[Sum of Revenue]" caption="Sum of Revenue" measure="1" displayFolder="" measureGroup="sales" count="0">
      <extLst>
        <ext xmlns:x15="http://schemas.microsoft.com/office/spreadsheetml/2010/11/main" uri="{B97F6D7D-B522-45F9-BDA1-12C45D357490}">
          <x15:cacheHierarchy aggregatedColumn="29"/>
        </ext>
      </extLst>
    </cacheHierarchy>
    <cacheHierarchy uniqueName="[Measures].[Sum of Sale_ID]" caption="Sum of Sale_ID" measure="1" displayFolder="" measureGroup="sales" count="0">
      <extLst>
        <ext xmlns:x15="http://schemas.microsoft.com/office/spreadsheetml/2010/11/main" uri="{B97F6D7D-B522-45F9-BDA1-12C45D357490}">
          <x15:cacheHierarchy aggregatedColumn="23"/>
        </ext>
      </extLst>
    </cacheHierarchy>
    <cacheHierarchy uniqueName="[Measures].[Count of Sale_ID]" caption="Count of Sale_ID" measure="1" displayFolder="" measureGroup="sales" count="0" oneField="1">
      <fieldsUsage count="1">
        <fieldUsage x="3"/>
      </fieldsUsage>
      <extLst>
        <ext xmlns:x15="http://schemas.microsoft.com/office/spreadsheetml/2010/11/main" uri="{B97F6D7D-B522-45F9-BDA1-12C45D357490}">
          <x15:cacheHierarchy aggregatedColumn="23"/>
        </ext>
      </extLst>
    </cacheHierarchy>
    <cacheHierarchy uniqueName="[Measures].[Sum of Profit]" caption="Sum of Profit" measure="1" displayFolder="" measureGroup="sales" count="0">
      <extLst>
        <ext xmlns:x15="http://schemas.microsoft.com/office/spreadsheetml/2010/11/main" uri="{B97F6D7D-B522-45F9-BDA1-12C45D357490}">
          <x15:cacheHierarchy aggregatedColumn="31"/>
        </ext>
      </extLst>
    </cacheHierarchy>
    <cacheHierarchy uniqueName="[Measures].[Sum of Cost]" caption="Sum of Cost" measure="1" displayFolder="" measureGroup="sales" count="0">
      <extLst>
        <ext xmlns:x15="http://schemas.microsoft.com/office/spreadsheetml/2010/11/main" uri="{B97F6D7D-B522-45F9-BDA1-12C45D357490}">
          <x15:cacheHierarchy aggregatedColumn="30"/>
        </ext>
      </extLst>
    </cacheHierarchy>
    <cacheHierarchy uniqueName="[Measures].[Sum of Profit Margin %]" caption="Sum of Profit Margin %" measure="1" displayFolder="" measureGroup="products" count="0">
      <extLst>
        <ext xmlns:x15="http://schemas.microsoft.com/office/spreadsheetml/2010/11/main" uri="{B97F6D7D-B522-45F9-BDA1-12C45D357490}">
          <x15:cacheHierarchy aggregatedColumn="21"/>
        </ext>
      </extLst>
    </cacheHierarchy>
    <cacheHierarchy uniqueName="[Measures].[Average of Profit Margin %]" caption="Average of Profit Margin %" measure="1" displayFolder="" measureGroup="products" count="0">
      <extLst>
        <ext xmlns:x15="http://schemas.microsoft.com/office/spreadsheetml/2010/11/main" uri="{B97F6D7D-B522-45F9-BDA1-12C45D357490}">
          <x15:cacheHierarchy aggregatedColumn="21"/>
        </ext>
      </extLst>
    </cacheHierarchy>
    <cacheHierarchy uniqueName="[Measures].[Count of Product_Name]" caption="Count of Product_Name" measure="1" displayFolder="" measureGroup="products" count="0">
      <extLst>
        <ext xmlns:x15="http://schemas.microsoft.com/office/spreadsheetml/2010/11/main" uri="{B97F6D7D-B522-45F9-BDA1-12C45D357490}">
          <x15:cacheHierarchy aggregatedColumn="16"/>
        </ext>
      </extLst>
    </cacheHierarchy>
    <cacheHierarchy uniqueName="[Measures].[Sum of Store_ID]" caption="Sum of Store_ID" measure="1" displayFolder="" measureGroup="sales" count="0">
      <extLst>
        <ext xmlns:x15="http://schemas.microsoft.com/office/spreadsheetml/2010/11/main" uri="{B97F6D7D-B522-45F9-BDA1-12C45D357490}">
          <x15:cacheHierarchy aggregatedColumn="25"/>
        </ext>
      </extLst>
    </cacheHierarchy>
    <cacheHierarchy uniqueName="[Measures].[Count of Store_Name]" caption="Count of Store_Name" measure="1" displayFolder="" measureGroup="stores" count="0">
      <extLst>
        <ext xmlns:x15="http://schemas.microsoft.com/office/spreadsheetml/2010/11/main" uri="{B97F6D7D-B522-45F9-BDA1-12C45D357490}">
          <x15:cacheHierarchy aggregatedColumn="33"/>
        </ext>
      </extLst>
    </cacheHierarchy>
    <cacheHierarchy uniqueName="[Measures].[Count of Stock_Status]" caption="Count of Stock_Status" measure="1" displayFolder="" measureGroup="inventory" count="0">
      <extLst>
        <ext xmlns:x15="http://schemas.microsoft.com/office/spreadsheetml/2010/11/main" uri="{B97F6D7D-B522-45F9-BDA1-12C45D357490}">
          <x15:cacheHierarchy aggregatedColumn="11"/>
        </ext>
      </extLst>
    </cacheHierarchy>
    <cacheHierarchy uniqueName="[Measures].[Sum of Product_ID]" caption="Sum of Product_ID" measure="1" displayFolder="" measureGroup="sales" count="0">
      <extLst>
        <ext xmlns:x15="http://schemas.microsoft.com/office/spreadsheetml/2010/11/main" uri="{B97F6D7D-B522-45F9-BDA1-12C45D357490}">
          <x15:cacheHierarchy aggregatedColumn="26"/>
        </ext>
      </extLst>
    </cacheHierarchy>
    <cacheHierarchy uniqueName="[Measures].[Count of Product_ID]" caption="Count of Product_ID" measure="1" displayFolder="" measureGroup="sales" count="0">
      <extLst>
        <ext xmlns:x15="http://schemas.microsoft.com/office/spreadsheetml/2010/11/main" uri="{B97F6D7D-B522-45F9-BDA1-12C45D357490}">
          <x15:cacheHierarchy aggregatedColumn="26"/>
        </ext>
      </extLst>
    </cacheHierarchy>
    <cacheHierarchy uniqueName="[Measures].[Sum of Store_ID 2]" caption="Sum of Store_ID 2" measure="1" displayFolder="" measureGroup="inventory" count="0">
      <extLst>
        <ext xmlns:x15="http://schemas.microsoft.com/office/spreadsheetml/2010/11/main" uri="{B97F6D7D-B522-45F9-BDA1-12C45D357490}">
          <x15:cacheHierarchy aggregatedColumn="7"/>
        </ext>
      </extLst>
    </cacheHierarchy>
    <cacheHierarchy uniqueName="[Measures].[Count of Store_ID]" caption="Count of Store_ID" measure="1" displayFolder="" measureGroup="inventory" count="0">
      <extLst>
        <ext xmlns:x15="http://schemas.microsoft.com/office/spreadsheetml/2010/11/main" uri="{B97F6D7D-B522-45F9-BDA1-12C45D357490}">
          <x15:cacheHierarchy aggregatedColumn="7"/>
        </ext>
      </extLst>
    </cacheHierarchy>
    <cacheHierarchy uniqueName="[Measures].[Sum of Stock_Value]" caption="Sum of Stock_Value" measure="1" displayFolder="" measureGroup="inventory" count="0">
      <extLst>
        <ext xmlns:x15="http://schemas.microsoft.com/office/spreadsheetml/2010/11/main" uri="{B97F6D7D-B522-45F9-BDA1-12C45D357490}">
          <x15:cacheHierarchy aggregatedColumn="12"/>
        </ext>
      </extLst>
    </cacheHierarchy>
    <cacheHierarchy uniqueName="[Measures].[Sum of Units_Sold_for_Product]" caption="Sum of Units_Sold_for_Product" measure="1" displayFolder="" measureGroup="inventory" count="0">
      <extLst>
        <ext xmlns:x15="http://schemas.microsoft.com/office/spreadsheetml/2010/11/main" uri="{B97F6D7D-B522-45F9-BDA1-12C45D357490}">
          <x15:cacheHierarchy aggregatedColumn="13"/>
        </ext>
      </extLst>
    </cacheHierarchy>
    <cacheHierarchy uniqueName="[Measures].[Total Revenue]" caption="Total Revenue" measure="1" displayFolder="" measureGroup="sales" count="0" oneField="1">
      <fieldsUsage count="1">
        <fieldUsage x="0"/>
      </fieldsUsage>
    </cacheHierarchy>
    <cacheHierarchy uniqueName="[Measures].[Total Units Sold]" caption="Total Units Sold" measure="1" displayFolder="" measureGroup="sales" count="0" oneField="1">
      <fieldsUsage count="1">
        <fieldUsage x="2"/>
      </fieldsUsage>
    </cacheHierarchy>
    <cacheHierarchy uniqueName="[Measures].[Total Cost]" caption="Total Cost" measure="1" displayFolder="" measureGroup="sales" count="0"/>
    <cacheHierarchy uniqueName="[Measures].[Total Profit]" caption="Total Profit" measure="1" displayFolder="" measureGroup="sales" count="0" oneField="1">
      <fieldsUsage count="1">
        <fieldUsage x="1"/>
      </fieldsUsage>
    </cacheHierarchy>
    <cacheHierarchy uniqueName="[Measures].[Total Stock On Hand]" caption="Total Stock On Hand" measure="1" displayFolder="" measureGroup="inventory" count="0"/>
    <cacheHierarchy uniqueName="[Measures].[Total Stock Value]" caption="Total Stock Value" measure="1" displayFolder="" measureGroup="inventory" count="0"/>
    <cacheHierarchy uniqueName="[Measures].[Out of Stock Count]" caption="Out of Stock Count" measure="1" displayFolder="" measureGroup="inventory" count="0"/>
    <cacheHierarchy uniqueName="[Measures].[Total Store]" caption="Total Store" measure="1" displayFolder="" measureGroup="stores" count="0"/>
    <cacheHierarchy uniqueName="[Measures].[Total Transactions]" caption="Total Transactions" measure="1" displayFolder="" measureGroup="sales" count="0"/>
    <cacheHierarchy uniqueName="[Measures].[Average Price:]" caption="Average Price:" measure="1" displayFolder="" measureGroup="stores" count="0"/>
    <cacheHierarchy uniqueName="[Measures].[Average Cost:]" caption="Average Cost:" measure="1" displayFolder="" measureGroup="stores" count="0"/>
    <cacheHierarchy uniqueName="[Measures].[Low Stock Count]" caption="Low Stock Count" measure="1" displayFolder="" measureGroup="inventory" count="0"/>
    <cacheHierarchy uniqueName="[Measures].[Measure 1]" caption="Measure 1" measure="1" displayFolder="" measureGroup="products" count="0"/>
    <cacheHierarchy uniqueName="[Measures].[Measure 2]" caption="Measure 2" measure="1" displayFolder="" measureGroup="inventory" count="0"/>
    <cacheHierarchy uniqueName="[Measures].[__XL_Count stores]" caption="__XL_Count stores" measure="1" displayFolder="" measureGroup="stores" count="0" hidden="1"/>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inventory]" caption="__XL_Count inventory" measure="1" displayFolder="" measureGroup="inventory"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inventory" uniqueName="[inventory]" caption="inventory"/>
    <dimension measure="1" name="Measures" uniqueName="[Measures]" caption="Measures"/>
    <dimension name="products" uniqueName="[products]" caption="products"/>
    <dimension name="sales" uniqueName="[sales]" caption="sales"/>
    <dimension name="stores" uniqueName="[stores]" caption="stores"/>
  </dimensions>
  <measureGroups count="5">
    <measureGroup name="calendar" caption="calendar"/>
    <measureGroup name="inventory" caption="inventory"/>
    <measureGroup name="products" caption="products"/>
    <measureGroup name="sales" caption="sales"/>
    <measureGroup name="stores" caption="stores"/>
  </measureGroups>
  <maps count="10">
    <map measureGroup="0" dimension="0"/>
    <map measureGroup="1" dimension="1"/>
    <map measureGroup="1" dimension="3"/>
    <map measureGroup="1" dimension="5"/>
    <map measureGroup="2" dimension="3"/>
    <map measureGroup="3" dimension="0"/>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42.451236458335" backgroundQuery="1" createdVersion="8" refreshedVersion="8" minRefreshableVersion="3" recordCount="0" supportSubquery="1" supportAdvancedDrill="1" xr:uid="{87433E12-BDA3-4C68-B435-DCFE9ED62C21}">
  <cacheSource type="external" connectionId="6"/>
  <cacheFields count="6">
    <cacheField name="[calendar].[Month].[Month]" caption="Month" numFmtId="0" hierarchy="3" level="1">
      <sharedItems count="12">
        <s v="April"/>
        <s v="August"/>
        <s v="December"/>
        <s v="February"/>
        <s v="January"/>
        <s v="July"/>
        <s v="June"/>
        <s v="March"/>
        <s v="May"/>
        <s v="November"/>
        <s v="October"/>
        <s v="September"/>
      </sharedItems>
    </cacheField>
    <cacheField name="[stores].[Store_Name].[Store_Name]" caption="Store_Name" numFmtId="0" hierarchy="33" level="1">
      <sharedItems count="5">
        <s v="Maven Toys Ciudad de Mexico 1"/>
        <s v="Maven Toys Ciudad de Mexico 2"/>
        <s v="Maven Toys Guadalajara 3"/>
        <s v="Maven Toys Monterrey 2"/>
        <s v="Maven Toys Toluca 1"/>
      </sharedItems>
    </cacheField>
    <cacheField name="[products].[Product_Category].[Product_Category]" caption="Product_Category" numFmtId="0" hierarchy="17" level="1">
      <sharedItems count="5">
        <s v="Art &amp; Crafts"/>
        <s v="Electronics"/>
        <s v="Games"/>
        <s v="Sports &amp; Outdoors"/>
        <s v="Toys"/>
      </sharedItems>
    </cacheField>
    <cacheField name="[Measures].[Average Price:]" caption="Average Price:" numFmtId="0" hierarchy="65" level="32767"/>
    <cacheField name="[Measures].[Average Cost:]" caption="Average Cost:" numFmtId="0" hierarchy="66" level="32767"/>
    <cacheField name="[calendar].[Year =].[Year =]" caption="Year =" numFmtId="0" hierarchy="2" level="1">
      <sharedItems containsSemiMixedTypes="0" containsNonDate="0" containsString="0"/>
    </cacheField>
  </cacheFields>
  <cacheHierarchies count="76">
    <cacheHierarchy uniqueName="[calendar].[Date]" caption="Date" attribute="1" time="1" defaultMemberUniqueName="[calendar].[Date].[All]" allUniqueName="[calendar].[Date].[All]" dimensionUniqueName="[calendar]" displayFolder="" count="0" memberValueDatatype="7" unbalanced="0"/>
    <cacheHierarchy uniqueName="[calendar].[Month Number]" caption="Month Number" attribute="1" defaultMemberUniqueName="[calendar].[Month Number].[All]" allUniqueName="[calendar].[Month Number].[All]" dimensionUniqueName="[calendar]" displayFolder="" count="0" memberValueDatatype="20" unbalanced="0"/>
    <cacheHierarchy uniqueName="[calendar].[Year =]" caption="Year =" attribute="1" defaultMemberUniqueName="[calendar].[Year =].[All]" allUniqueName="[calendar].[Year =].[All]" dimensionUniqueName="[calendar]" displayFolder="" count="2" memberValueDatatype="20" unbalanced="0">
      <fieldsUsage count="2">
        <fieldUsage x="-1"/>
        <fieldUsage x="5"/>
      </fieldsUsage>
    </cacheHierarchy>
    <cacheHierarchy uniqueName="[calendar].[Month]" caption="Month" attribute="1" defaultMemberUniqueName="[calendar].[Month].[All]" allUniqueName="[calendar].[Month].[All]" dimensionUniqueName="[calendar]" displayFolder="" count="2" memberValueDatatype="130" unbalanced="0">
      <fieldsUsage count="2">
        <fieldUsage x="-1"/>
        <fieldUsage x="0"/>
      </fieldsUsage>
    </cacheHierarchy>
    <cacheHierarchy uniqueName="[calendar].[Quarter]" caption="Quarter" attribute="1" defaultMemberUniqueName="[calendar].[Quarter].[All]" allUniqueName="[calendar].[Quarter].[All]" dimensionUniqueName="[calendar]" displayFolder="" count="0" memberValueDatatype="130" unbalanced="0"/>
    <cacheHierarchy uniqueName="[calendar].[Weekday]" caption="Weekday" attribute="1" defaultMemberUniqueName="[calendar].[Weekday].[All]" allUniqueName="[calendar].[Weekday].[All]" dimensionUniqueName="[calendar]" displayFolder="" count="0" memberValueDatatype="130" unbalanced="0"/>
    <cacheHierarchy uniqueName="[calendar].[Is_Weekend]" caption="Is_Weekend" attribute="1" defaultMemberUniqueName="[calendar].[Is_Weekend].[All]" allUniqueName="[calendar].[Is_Weekend].[All]" dimensionUniqueName="[calendar]" displayFolder="" count="0" memberValueDatatype="130" unbalanced="0"/>
    <cacheHierarchy uniqueName="[inventory].[Store_ID]" caption="Store_ID" attribute="1" defaultMemberUniqueName="[inventory].[Store_ID].[All]" allUniqueName="[inventory].[Store_ID].[All]" dimensionUniqueName="[inventory]" displayFolder="" count="0" memberValueDatatype="20" unbalanced="0"/>
    <cacheHierarchy uniqueName="[inventory].[Product_ID]" caption="Product_ID" attribute="1" defaultMemberUniqueName="[inventory].[Product_ID].[All]" allUniqueName="[inventory].[Product_ID].[All]" dimensionUniqueName="[inventory]" displayFolder="" count="0" memberValueDatatype="20" unbalanced="0"/>
    <cacheHierarchy uniqueName="[inventory].[Stock_On_Hand]" caption="Stock_On_Hand" attribute="1" defaultMemberUniqueName="[inventory].[Stock_On_Hand].[All]" allUniqueName="[inventory].[Stock_On_Hand].[All]" dimensionUniqueName="[inventory]" displayFolder="" count="0" memberValueDatatype="20" unbalanced="0"/>
    <cacheHierarchy uniqueName="[inventory].[Store_Product_Key]" caption="Store_Product_Key" attribute="1" defaultMemberUniqueName="[inventory].[Store_Product_Key].[All]" allUniqueName="[inventory].[Store_Product_Key].[All]" dimensionUniqueName="[inventory]" displayFolder="" count="0" memberValueDatatype="130" unbalanced="0"/>
    <cacheHierarchy uniqueName="[inventory].[Stock_Status]" caption="Stock_Status" attribute="1" defaultMemberUniqueName="[inventory].[Stock_Status].[All]" allUniqueName="[inventory].[Stock_Status].[All]" dimensionUniqueName="[inventory]" displayFolder="" count="0" memberValueDatatype="130" unbalanced="0"/>
    <cacheHierarchy uniqueName="[inventory].[Stock_Value]" caption="Stock_Value" attribute="1" defaultMemberUniqueName="[inventory].[Stock_Value].[All]" allUniqueName="[inventory].[Stock_Value].[All]" dimensionUniqueName="[inventory]" displayFolder="" count="0" memberValueDatatype="5" unbalanced="0"/>
    <cacheHierarchy uniqueName="[inventory].[Units_Sold_for_Product]" caption="Units_Sold_for_Product" attribute="1" defaultMemberUniqueName="[inventory].[Units_Sold_for_Product].[All]" allUniqueName="[inventory].[Units_Sold_for_Product].[All]" dimensionUniqueName="[inventory]" displayFolder="" count="0" memberValueDatatype="20" unbalanced="0"/>
    <cacheHierarchy uniqueName="[inventory].[Restock_Alert]" caption="Restock_Alert" attribute="1" defaultMemberUniqueName="[inventory].[Restock_Alert].[All]" allUniqueName="[inventory].[Restock_Alert].[All]" dimensionUniqueName="[inventory]"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Product_Category]" caption="Product_Category" attribute="1" defaultMemberUniqueName="[products].[Product_Category].[All]" allUniqueName="[products].[Product_Category].[All]" dimensionUniqueName="[products]" displayFolder="" count="2" memberValueDatatype="130" unbalanced="0">
      <fieldsUsage count="2">
        <fieldUsage x="-1"/>
        <fieldUsage x="2"/>
      </fieldsUsage>
    </cacheHierarchy>
    <cacheHierarchy uniqueName="[products].[Product_Cost]" caption="Product_Cost" attribute="1" defaultMemberUniqueName="[products].[Product_Cost].[All]" allUniqueName="[products].[Product_Cost].[All]" dimensionUniqueName="[products]" displayFolder="" count="0" memberValueDatatype="5" unbalanced="0"/>
    <cacheHierarchy uniqueName="[products].[Product_Price]" caption="Product_Price" attribute="1" defaultMemberUniqueName="[products].[Product_Price].[All]" allUniqueName="[products].[Product_Price].[All]" dimensionUniqueName="[products]" displayFolder="" count="0" memberValueDatatype="5" unbalanced="0"/>
    <cacheHierarchy uniqueName="[products].[Profit]" caption="Profit" attribute="1" defaultMemberUniqueName="[products].[Profit].[All]" allUniqueName="[products].[Profit].[All]" dimensionUniqueName="[products]" displayFolder="" count="0" memberValueDatatype="5" unbalanced="0"/>
    <cacheHierarchy uniqueName="[products].[Profit Margin %]" caption="Profit Margin %" attribute="1" defaultMemberUniqueName="[products].[Profit Margin %].[All]" allUniqueName="[products].[Profit Margin %].[All]" dimensionUniqueName="[products]" displayFolder="" count="0" memberValueDatatype="5" unbalanced="0"/>
    <cacheHierarchy uniqueName="[products].[Price_Bracket]" caption="Price_Bracket" attribute="1" defaultMemberUniqueName="[products].[Price_Bracket].[All]" allUniqueName="[products].[Price_Bracket].[All]" dimensionUniqueName="[products]" displayFolder="" count="0" memberValueDatatype="130" unbalanced="0"/>
    <cacheHierarchy uniqueName="[sales].[Sale_ID]" caption="Sale_ID" attribute="1" defaultMemberUniqueName="[sales].[Sale_ID].[All]" allUniqueName="[sales].[Sale_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Store_ID]" caption="Store_ID" attribute="1" defaultMemberUniqueName="[sales].[Store_ID].[All]" allUniqueName="[sales].[Store_ID].[All]" dimensionUniqueName="[sales]" displayFolder="" count="0" memberValueDatatype="20" unbalanced="0"/>
    <cacheHierarchy uniqueName="[sales].[Product_ID]" caption="Product_ID" attribute="1" defaultMemberUniqueName="[sales].[Product_ID].[All]" allUniqueName="[sales].[Product_ID].[All]" dimensionUniqueName="[sales]" displayFolder="" count="0" memberValueDatatype="20" unbalanced="0"/>
    <cacheHierarchy uniqueName="[sales].[Units]" caption="Units" attribute="1" defaultMemberUniqueName="[sales].[Units].[All]" allUniqueName="[sales].[Units].[All]" dimensionUniqueName="[sales]" displayFolder="" count="0" memberValueDatatype="20" unbalanced="0"/>
    <cacheHierarchy uniqueName="[sales].[Store_Product_Key]" caption="Store_Product_Key" attribute="1" defaultMemberUniqueName="[sales].[Store_Product_Key].[All]" allUniqueName="[sales].[Store_Product_Key].[All]" dimensionUniqueName="[sales]" displayFolder="" count="0" memberValueDatatype="130" unbalanced="0"/>
    <cacheHierarchy uniqueName="[sales].[Revenue]" caption="Revenue" attribute="1" defaultMemberUniqueName="[sales].[Revenue].[All]" allUniqueName="[sales].[Revenue].[All]" dimensionUniqueName="[sales]" displayFolder="" count="0" memberValueDatatype="5" unbalanced="0"/>
    <cacheHierarchy uniqueName="[sales].[Cost]" caption="Cost" attribute="1" defaultMemberUniqueName="[sales].[Cost].[All]" allUniqueName="[sales].[Cos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20" unbalanced="0"/>
    <cacheHierarchy uniqueName="[stores].[Store_Name]" caption="Store_Name" attribute="1" defaultMemberUniqueName="[stores].[Store_Name].[All]" allUniqueName="[stores].[Store_Name].[All]" dimensionUniqueName="[stores]" displayFolder="" count="2" memberValueDatatype="130" unbalanced="0">
      <fieldsUsage count="2">
        <fieldUsage x="-1"/>
        <fieldUsage x="1"/>
      </fieldsUsage>
    </cacheHierarchy>
    <cacheHierarchy uniqueName="[stores].[Store_City]" caption="Store_City" attribute="1" defaultMemberUniqueName="[stores].[Store_City].[All]" allUniqueName="[stores].[Store_City].[All]" dimensionUniqueName="[stores]" displayFolder="" count="0" memberValueDatatype="130" unbalanced="0"/>
    <cacheHierarchy uniqueName="[stores].[Store_Location]" caption="Store_Location" attribute="1" defaultMemberUniqueName="[stores].[Store_Location].[All]" allUniqueName="[stores].[Store_Location].[All]" dimensionUniqueName="[stores]" displayFolder="" count="0" memberValueDatatype="130" unbalanced="0"/>
    <cacheHierarchy uniqueName="[stores].[Store_Open_Date]" caption="Store_Open_Date" attribute="1" time="1" defaultMemberUniqueName="[stores].[Store_Open_Date].[All]" allUniqueName="[stores].[Store_Open_Date].[All]" dimensionUniqueName="[stores]" displayFolder="" count="0" memberValueDatatype="7" unbalanced="0"/>
    <cacheHierarchy uniqueName="[stores].[Store_Age_Years]" caption="Store_Age_Years" attribute="1" defaultMemberUniqueName="[stores].[Store_Age_Years].[All]" allUniqueName="[stores].[Store_Age_Years].[All]" dimensionUniqueName="[stores]" displayFolder="" count="0" memberValueDatatype="20" unbalanced="0"/>
    <cacheHierarchy uniqueName="[stores].[Store_Age_Group]" caption="Store_Age_Group" attribute="1" defaultMemberUniqueName="[stores].[Store_Age_Group].[All]" allUniqueName="[stores].[Store_Age_Group].[All]" dimensionUniqueName="[stores]" displayFolder="" count="0" memberValueDatatype="130" unbalanced="0"/>
    <cacheHierarchy uniqueName="[Measures].[Sum of Revenue]" caption="Sum of Revenue" measure="1" displayFolder="" measureGroup="sales" count="0">
      <extLst>
        <ext xmlns:x15="http://schemas.microsoft.com/office/spreadsheetml/2010/11/main" uri="{B97F6D7D-B522-45F9-BDA1-12C45D357490}">
          <x15:cacheHierarchy aggregatedColumn="29"/>
        </ext>
      </extLst>
    </cacheHierarchy>
    <cacheHierarchy uniqueName="[Measures].[Sum of Sale_ID]" caption="Sum of Sale_ID" measure="1" displayFolder="" measureGroup="sales" count="0">
      <extLst>
        <ext xmlns:x15="http://schemas.microsoft.com/office/spreadsheetml/2010/11/main" uri="{B97F6D7D-B522-45F9-BDA1-12C45D357490}">
          <x15:cacheHierarchy aggregatedColumn="23"/>
        </ext>
      </extLst>
    </cacheHierarchy>
    <cacheHierarchy uniqueName="[Measures].[Count of Sale_ID]" caption="Count of Sale_ID" measure="1" displayFolder="" measureGroup="sales" count="0">
      <extLst>
        <ext xmlns:x15="http://schemas.microsoft.com/office/spreadsheetml/2010/11/main" uri="{B97F6D7D-B522-45F9-BDA1-12C45D357490}">
          <x15:cacheHierarchy aggregatedColumn="23"/>
        </ext>
      </extLst>
    </cacheHierarchy>
    <cacheHierarchy uniqueName="[Measures].[Sum of Profit]" caption="Sum of Profit" measure="1" displayFolder="" measureGroup="sales" count="0">
      <extLst>
        <ext xmlns:x15="http://schemas.microsoft.com/office/spreadsheetml/2010/11/main" uri="{B97F6D7D-B522-45F9-BDA1-12C45D357490}">
          <x15:cacheHierarchy aggregatedColumn="31"/>
        </ext>
      </extLst>
    </cacheHierarchy>
    <cacheHierarchy uniqueName="[Measures].[Sum of Cost]" caption="Sum of Cost" measure="1" displayFolder="" measureGroup="sales" count="0">
      <extLst>
        <ext xmlns:x15="http://schemas.microsoft.com/office/spreadsheetml/2010/11/main" uri="{B97F6D7D-B522-45F9-BDA1-12C45D357490}">
          <x15:cacheHierarchy aggregatedColumn="30"/>
        </ext>
      </extLst>
    </cacheHierarchy>
    <cacheHierarchy uniqueName="[Measures].[Sum of Profit Margin %]" caption="Sum of Profit Margin %" measure="1" displayFolder="" measureGroup="products" count="0">
      <extLst>
        <ext xmlns:x15="http://schemas.microsoft.com/office/spreadsheetml/2010/11/main" uri="{B97F6D7D-B522-45F9-BDA1-12C45D357490}">
          <x15:cacheHierarchy aggregatedColumn="21"/>
        </ext>
      </extLst>
    </cacheHierarchy>
    <cacheHierarchy uniqueName="[Measures].[Average of Profit Margin %]" caption="Average of Profit Margin %" measure="1" displayFolder="" measureGroup="products" count="0">
      <extLst>
        <ext xmlns:x15="http://schemas.microsoft.com/office/spreadsheetml/2010/11/main" uri="{B97F6D7D-B522-45F9-BDA1-12C45D357490}">
          <x15:cacheHierarchy aggregatedColumn="21"/>
        </ext>
      </extLst>
    </cacheHierarchy>
    <cacheHierarchy uniqueName="[Measures].[Count of Product_Name]" caption="Count of Product_Name" measure="1" displayFolder="" measureGroup="products" count="0">
      <extLst>
        <ext xmlns:x15="http://schemas.microsoft.com/office/spreadsheetml/2010/11/main" uri="{B97F6D7D-B522-45F9-BDA1-12C45D357490}">
          <x15:cacheHierarchy aggregatedColumn="16"/>
        </ext>
      </extLst>
    </cacheHierarchy>
    <cacheHierarchy uniqueName="[Measures].[Sum of Store_ID]" caption="Sum of Store_ID" measure="1" displayFolder="" measureGroup="sales" count="0">
      <extLst>
        <ext xmlns:x15="http://schemas.microsoft.com/office/spreadsheetml/2010/11/main" uri="{B97F6D7D-B522-45F9-BDA1-12C45D357490}">
          <x15:cacheHierarchy aggregatedColumn="25"/>
        </ext>
      </extLst>
    </cacheHierarchy>
    <cacheHierarchy uniqueName="[Measures].[Count of Store_Name]" caption="Count of Store_Name" measure="1" displayFolder="" measureGroup="stores" count="0">
      <extLst>
        <ext xmlns:x15="http://schemas.microsoft.com/office/spreadsheetml/2010/11/main" uri="{B97F6D7D-B522-45F9-BDA1-12C45D357490}">
          <x15:cacheHierarchy aggregatedColumn="33"/>
        </ext>
      </extLst>
    </cacheHierarchy>
    <cacheHierarchy uniqueName="[Measures].[Count of Stock_Status]" caption="Count of Stock_Status" measure="1" displayFolder="" measureGroup="inventory" count="0">
      <extLst>
        <ext xmlns:x15="http://schemas.microsoft.com/office/spreadsheetml/2010/11/main" uri="{B97F6D7D-B522-45F9-BDA1-12C45D357490}">
          <x15:cacheHierarchy aggregatedColumn="11"/>
        </ext>
      </extLst>
    </cacheHierarchy>
    <cacheHierarchy uniqueName="[Measures].[Sum of Product_ID]" caption="Sum of Product_ID" measure="1" displayFolder="" measureGroup="sales" count="0">
      <extLst>
        <ext xmlns:x15="http://schemas.microsoft.com/office/spreadsheetml/2010/11/main" uri="{B97F6D7D-B522-45F9-BDA1-12C45D357490}">
          <x15:cacheHierarchy aggregatedColumn="26"/>
        </ext>
      </extLst>
    </cacheHierarchy>
    <cacheHierarchy uniqueName="[Measures].[Count of Product_ID]" caption="Count of Product_ID" measure="1" displayFolder="" measureGroup="sales" count="0">
      <extLst>
        <ext xmlns:x15="http://schemas.microsoft.com/office/spreadsheetml/2010/11/main" uri="{B97F6D7D-B522-45F9-BDA1-12C45D357490}">
          <x15:cacheHierarchy aggregatedColumn="26"/>
        </ext>
      </extLst>
    </cacheHierarchy>
    <cacheHierarchy uniqueName="[Measures].[Sum of Store_ID 2]" caption="Sum of Store_ID 2" measure="1" displayFolder="" measureGroup="inventory" count="0">
      <extLst>
        <ext xmlns:x15="http://schemas.microsoft.com/office/spreadsheetml/2010/11/main" uri="{B97F6D7D-B522-45F9-BDA1-12C45D357490}">
          <x15:cacheHierarchy aggregatedColumn="7"/>
        </ext>
      </extLst>
    </cacheHierarchy>
    <cacheHierarchy uniqueName="[Measures].[Count of Store_ID]" caption="Count of Store_ID" measure="1" displayFolder="" measureGroup="inventory" count="0">
      <extLst>
        <ext xmlns:x15="http://schemas.microsoft.com/office/spreadsheetml/2010/11/main" uri="{B97F6D7D-B522-45F9-BDA1-12C45D357490}">
          <x15:cacheHierarchy aggregatedColumn="7"/>
        </ext>
      </extLst>
    </cacheHierarchy>
    <cacheHierarchy uniqueName="[Measures].[Sum of Stock_Value]" caption="Sum of Stock_Value" measure="1" displayFolder="" measureGroup="inventory" count="0">
      <extLst>
        <ext xmlns:x15="http://schemas.microsoft.com/office/spreadsheetml/2010/11/main" uri="{B97F6D7D-B522-45F9-BDA1-12C45D357490}">
          <x15:cacheHierarchy aggregatedColumn="12"/>
        </ext>
      </extLst>
    </cacheHierarchy>
    <cacheHierarchy uniqueName="[Measures].[Sum of Units_Sold_for_Product]" caption="Sum of Units_Sold_for_Product" measure="1" displayFolder="" measureGroup="inventory" count="0">
      <extLst>
        <ext xmlns:x15="http://schemas.microsoft.com/office/spreadsheetml/2010/11/main" uri="{B97F6D7D-B522-45F9-BDA1-12C45D357490}">
          <x15:cacheHierarchy aggregatedColumn="13"/>
        </ext>
      </extLst>
    </cacheHierarchy>
    <cacheHierarchy uniqueName="[Measures].[Total Revenue]" caption="Total Revenue" measure="1" displayFolder="" measureGroup="sales" count="0"/>
    <cacheHierarchy uniqueName="[Measures].[Total Units Sold]" caption="Total Units Sold" measure="1" displayFolder="" measureGroup="sales" count="0"/>
    <cacheHierarchy uniqueName="[Measures].[Total Cost]" caption="Total Cost" measure="1" displayFolder="" measureGroup="sales" count="0"/>
    <cacheHierarchy uniqueName="[Measures].[Total Profit]" caption="Total Profit" measure="1" displayFolder="" measureGroup="sales" count="0"/>
    <cacheHierarchy uniqueName="[Measures].[Total Stock On Hand]" caption="Total Stock On Hand" measure="1" displayFolder="" measureGroup="inventory" count="0"/>
    <cacheHierarchy uniqueName="[Measures].[Total Stock Value]" caption="Total Stock Value" measure="1" displayFolder="" measureGroup="inventory" count="0"/>
    <cacheHierarchy uniqueName="[Measures].[Out of Stock Count]" caption="Out of Stock Count" measure="1" displayFolder="" measureGroup="inventory" count="0"/>
    <cacheHierarchy uniqueName="[Measures].[Total Store]" caption="Total Store" measure="1" displayFolder="" measureGroup="stores" count="0"/>
    <cacheHierarchy uniqueName="[Measures].[Total Transactions]" caption="Total Transactions" measure="1" displayFolder="" measureGroup="sales" count="0"/>
    <cacheHierarchy uniqueName="[Measures].[Average Price:]" caption="Average Price:" measure="1" displayFolder="" measureGroup="stores" count="0" oneField="1">
      <fieldsUsage count="1">
        <fieldUsage x="3"/>
      </fieldsUsage>
    </cacheHierarchy>
    <cacheHierarchy uniqueName="[Measures].[Average Cost:]" caption="Average Cost:" measure="1" displayFolder="" measureGroup="stores" count="0" oneField="1">
      <fieldsUsage count="1">
        <fieldUsage x="4"/>
      </fieldsUsage>
    </cacheHierarchy>
    <cacheHierarchy uniqueName="[Measures].[Low Stock Count]" caption="Low Stock Count" measure="1" displayFolder="" measureGroup="inventory" count="0"/>
    <cacheHierarchy uniqueName="[Measures].[Measure 1]" caption="Measure 1" measure="1" displayFolder="" measureGroup="products" count="0"/>
    <cacheHierarchy uniqueName="[Measures].[Measure 2]" caption="Measure 2" measure="1" displayFolder="" measureGroup="inventory" count="0"/>
    <cacheHierarchy uniqueName="[Measures].[__XL_Count stores]" caption="__XL_Count stores" measure="1" displayFolder="" measureGroup="stores" count="0" hidden="1"/>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inventory]" caption="__XL_Count inventory" measure="1" displayFolder="" measureGroup="inventory"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inventory" uniqueName="[inventory]" caption="inventory"/>
    <dimension measure="1" name="Measures" uniqueName="[Measures]" caption="Measures"/>
    <dimension name="products" uniqueName="[products]" caption="products"/>
    <dimension name="sales" uniqueName="[sales]" caption="sales"/>
    <dimension name="stores" uniqueName="[stores]" caption="stores"/>
  </dimensions>
  <measureGroups count="5">
    <measureGroup name="calendar" caption="calendar"/>
    <measureGroup name="inventory" caption="inventory"/>
    <measureGroup name="products" caption="products"/>
    <measureGroup name="sales" caption="sales"/>
    <measureGroup name="stores" caption="stores"/>
  </measureGroups>
  <maps count="10">
    <map measureGroup="0" dimension="0"/>
    <map measureGroup="1" dimension="1"/>
    <map measureGroup="1" dimension="3"/>
    <map measureGroup="1" dimension="5"/>
    <map measureGroup="2" dimension="3"/>
    <map measureGroup="3" dimension="0"/>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42.451237615744" backgroundQuery="1" createdVersion="8" refreshedVersion="8" minRefreshableVersion="3" recordCount="0" supportSubquery="1" supportAdvancedDrill="1" xr:uid="{E677A4C5-397C-4A17-89B5-91A927C4EC1F}">
  <cacheSource type="external" connectionId="6"/>
  <cacheFields count="7">
    <cacheField name="[calendar].[Month].[Month]" caption="Month" numFmtId="0" hierarchy="3" level="1">
      <sharedItems count="12">
        <s v="April"/>
        <s v="August"/>
        <s v="December"/>
        <s v="February"/>
        <s v="January"/>
        <s v="July"/>
        <s v="June"/>
        <s v="March"/>
        <s v="May"/>
        <s v="November"/>
        <s v="October"/>
        <s v="September"/>
      </sharedItems>
    </cacheField>
    <cacheField name="[stores].[Store_Name].[Store_Name]" caption="Store_Name" numFmtId="0" hierarchy="33" level="1">
      <sharedItems count="5">
        <s v="Maven Toys Ciudad de Mexico 1"/>
        <s v="Maven Toys Ciudad de Mexico 2"/>
        <s v="Maven Toys Guadalajara 3"/>
        <s v="Maven Toys Monterrey 2"/>
        <s v="Maven Toys Toluca 1"/>
      </sharedItems>
    </cacheField>
    <cacheField name="[products].[Product_Name].[Product_Name]" caption="Product_Name" numFmtId="0" hierarchy="16" level="1">
      <sharedItems count="35">
        <s v="Action Figure"/>
        <s v="Animal Figures"/>
        <s v="Barrel O' Slime"/>
        <s v="Chutes &amp; Ladders"/>
        <s v="Classic Dominoes"/>
        <s v="Colorbuds"/>
        <s v="Dart Gun"/>
        <s v="Deck Of Cards"/>
        <s v="Dino Egg"/>
        <s v="Dinosaur Figures"/>
        <s v="Etch A Sketch"/>
        <s v="Foam Disk Launcher"/>
        <s v="Gamer Headphones"/>
        <s v="Glass Marbles"/>
        <s v="Hot Wheels 5-Pack"/>
        <s v="Jenga"/>
        <s v="Kids Makeup Kit"/>
        <s v="Lego Bricks"/>
        <s v="Magic Sand"/>
        <s v="Mini Basketball Hoop"/>
        <s v="Mini Ping Pong Set"/>
        <s v="Monopoly"/>
        <s v="Mr. Potatohead"/>
        <s v="Nerf Gun"/>
        <s v="PlayDoh Can"/>
        <s v="PlayDoh Playset"/>
        <s v="PlayDoh Toolkit"/>
        <s v="Playfoam"/>
        <s v="Plush Pony"/>
        <s v="Rubik's Cube"/>
        <s v="Splash Balls"/>
        <s v="Supersoaker Water Gun"/>
        <s v="Teddy Bear"/>
        <s v="Toy Robot"/>
        <s v="Uno Card Game"/>
      </sharedItems>
    </cacheField>
    <cacheField name="[Measures].[Total Units Sold]" caption="Total Units Sold" numFmtId="0" hierarchy="57" level="32767"/>
    <cacheField name="[Measures].[Total Revenue]" caption="Total Revenue" numFmtId="0" hierarchy="56" level="32767"/>
    <cacheField name="[products].[Product_Category].[Product_Category]" caption="Product_Category" numFmtId="0" hierarchy="17" level="1">
      <sharedItems containsSemiMixedTypes="0" containsNonDate="0" containsString="0"/>
    </cacheField>
    <cacheField name="[calendar].[Year =].[Year =]" caption="Year =" numFmtId="0" hierarchy="2" level="1">
      <sharedItems containsSemiMixedTypes="0" containsNonDate="0" containsString="0"/>
    </cacheField>
  </cacheFields>
  <cacheHierarchies count="76">
    <cacheHierarchy uniqueName="[calendar].[Date]" caption="Date" attribute="1" time="1" defaultMemberUniqueName="[calendar].[Date].[All]" allUniqueName="[calendar].[Date].[All]" dimensionUniqueName="[calendar]" displayFolder="" count="0" memberValueDatatype="7" unbalanced="0"/>
    <cacheHierarchy uniqueName="[calendar].[Month Number]" caption="Month Number" attribute="1" defaultMemberUniqueName="[calendar].[Month Number].[All]" allUniqueName="[calendar].[Month Number].[All]" dimensionUniqueName="[calendar]" displayFolder="" count="0" memberValueDatatype="20" unbalanced="0"/>
    <cacheHierarchy uniqueName="[calendar].[Year =]" caption="Year =" attribute="1" defaultMemberUniqueName="[calendar].[Year =].[All]" allUniqueName="[calendar].[Year =].[All]" dimensionUniqueName="[calendar]" displayFolder="" count="2" memberValueDatatype="20" unbalanced="0">
      <fieldsUsage count="2">
        <fieldUsage x="-1"/>
        <fieldUsage x="6"/>
      </fieldsUsage>
    </cacheHierarchy>
    <cacheHierarchy uniqueName="[calendar].[Month]" caption="Month" attribute="1" defaultMemberUniqueName="[calendar].[Month].[All]" allUniqueName="[calendar].[Month].[All]" dimensionUniqueName="[calendar]" displayFolder="" count="2" memberValueDatatype="130" unbalanced="0">
      <fieldsUsage count="2">
        <fieldUsage x="-1"/>
        <fieldUsage x="0"/>
      </fieldsUsage>
    </cacheHierarchy>
    <cacheHierarchy uniqueName="[calendar].[Quarter]" caption="Quarter" attribute="1" defaultMemberUniqueName="[calendar].[Quarter].[All]" allUniqueName="[calendar].[Quarter].[All]" dimensionUniqueName="[calendar]" displayFolder="" count="0" memberValueDatatype="130" unbalanced="0"/>
    <cacheHierarchy uniqueName="[calendar].[Weekday]" caption="Weekday" attribute="1" defaultMemberUniqueName="[calendar].[Weekday].[All]" allUniqueName="[calendar].[Weekday].[All]" dimensionUniqueName="[calendar]" displayFolder="" count="0" memberValueDatatype="130" unbalanced="0"/>
    <cacheHierarchy uniqueName="[calendar].[Is_Weekend]" caption="Is_Weekend" attribute="1" defaultMemberUniqueName="[calendar].[Is_Weekend].[All]" allUniqueName="[calendar].[Is_Weekend].[All]" dimensionUniqueName="[calendar]" displayFolder="" count="0" memberValueDatatype="130" unbalanced="0"/>
    <cacheHierarchy uniqueName="[inventory].[Store_ID]" caption="Store_ID" attribute="1" defaultMemberUniqueName="[inventory].[Store_ID].[All]" allUniqueName="[inventory].[Store_ID].[All]" dimensionUniqueName="[inventory]" displayFolder="" count="0" memberValueDatatype="20" unbalanced="0"/>
    <cacheHierarchy uniqueName="[inventory].[Product_ID]" caption="Product_ID" attribute="1" defaultMemberUniqueName="[inventory].[Product_ID].[All]" allUniqueName="[inventory].[Product_ID].[All]" dimensionUniqueName="[inventory]" displayFolder="" count="0" memberValueDatatype="20" unbalanced="0"/>
    <cacheHierarchy uniqueName="[inventory].[Stock_On_Hand]" caption="Stock_On_Hand" attribute="1" defaultMemberUniqueName="[inventory].[Stock_On_Hand].[All]" allUniqueName="[inventory].[Stock_On_Hand].[All]" dimensionUniqueName="[inventory]" displayFolder="" count="0" memberValueDatatype="20" unbalanced="0"/>
    <cacheHierarchy uniqueName="[inventory].[Store_Product_Key]" caption="Store_Product_Key" attribute="1" defaultMemberUniqueName="[inventory].[Store_Product_Key].[All]" allUniqueName="[inventory].[Store_Product_Key].[All]" dimensionUniqueName="[inventory]" displayFolder="" count="0" memberValueDatatype="130" unbalanced="0"/>
    <cacheHierarchy uniqueName="[inventory].[Stock_Status]" caption="Stock_Status" attribute="1" defaultMemberUniqueName="[inventory].[Stock_Status].[All]" allUniqueName="[inventory].[Stock_Status].[All]" dimensionUniqueName="[inventory]" displayFolder="" count="0" memberValueDatatype="130" unbalanced="0"/>
    <cacheHierarchy uniqueName="[inventory].[Stock_Value]" caption="Stock_Value" attribute="1" defaultMemberUniqueName="[inventory].[Stock_Value].[All]" allUniqueName="[inventory].[Stock_Value].[All]" dimensionUniqueName="[inventory]" displayFolder="" count="0" memberValueDatatype="5" unbalanced="0"/>
    <cacheHierarchy uniqueName="[inventory].[Units_Sold_for_Product]" caption="Units_Sold_for_Product" attribute="1" defaultMemberUniqueName="[inventory].[Units_Sold_for_Product].[All]" allUniqueName="[inventory].[Units_Sold_for_Product].[All]" dimensionUniqueName="[inventory]" displayFolder="" count="0" memberValueDatatype="20" unbalanced="0"/>
    <cacheHierarchy uniqueName="[inventory].[Restock_Alert]" caption="Restock_Alert" attribute="1" defaultMemberUniqueName="[inventory].[Restock_Alert].[All]" allUniqueName="[inventory].[Restock_Alert].[All]" dimensionUniqueName="[inventory]"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Product_Category]" caption="Product_Category" attribute="1" defaultMemberUniqueName="[products].[Product_Category].[All]" allUniqueName="[products].[Product_Category].[All]" dimensionUniqueName="[products]" displayFolder="" count="2" memberValueDatatype="130" unbalanced="0">
      <fieldsUsage count="2">
        <fieldUsage x="-1"/>
        <fieldUsage x="5"/>
      </fieldsUsage>
    </cacheHierarchy>
    <cacheHierarchy uniqueName="[products].[Product_Cost]" caption="Product_Cost" attribute="1" defaultMemberUniqueName="[products].[Product_Cost].[All]" allUniqueName="[products].[Product_Cost].[All]" dimensionUniqueName="[products]" displayFolder="" count="0" memberValueDatatype="5" unbalanced="0"/>
    <cacheHierarchy uniqueName="[products].[Product_Price]" caption="Product_Price" attribute="1" defaultMemberUniqueName="[products].[Product_Price].[All]" allUniqueName="[products].[Product_Price].[All]" dimensionUniqueName="[products]" displayFolder="" count="0" memberValueDatatype="5" unbalanced="0"/>
    <cacheHierarchy uniqueName="[products].[Profit]" caption="Profit" attribute="1" defaultMemberUniqueName="[products].[Profit].[All]" allUniqueName="[products].[Profit].[All]" dimensionUniqueName="[products]" displayFolder="" count="0" memberValueDatatype="5" unbalanced="0"/>
    <cacheHierarchy uniqueName="[products].[Profit Margin %]" caption="Profit Margin %" attribute="1" defaultMemberUniqueName="[products].[Profit Margin %].[All]" allUniqueName="[products].[Profit Margin %].[All]" dimensionUniqueName="[products]" displayFolder="" count="0" memberValueDatatype="5" unbalanced="0"/>
    <cacheHierarchy uniqueName="[products].[Price_Bracket]" caption="Price_Bracket" attribute="1" defaultMemberUniqueName="[products].[Price_Bracket].[All]" allUniqueName="[products].[Price_Bracket].[All]" dimensionUniqueName="[products]" displayFolder="" count="0" memberValueDatatype="130" unbalanced="0"/>
    <cacheHierarchy uniqueName="[sales].[Sale_ID]" caption="Sale_ID" attribute="1" defaultMemberUniqueName="[sales].[Sale_ID].[All]" allUniqueName="[sales].[Sale_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Store_ID]" caption="Store_ID" attribute="1" defaultMemberUniqueName="[sales].[Store_ID].[All]" allUniqueName="[sales].[Store_ID].[All]" dimensionUniqueName="[sales]" displayFolder="" count="0" memberValueDatatype="20" unbalanced="0"/>
    <cacheHierarchy uniqueName="[sales].[Product_ID]" caption="Product_ID" attribute="1" defaultMemberUniqueName="[sales].[Product_ID].[All]" allUniqueName="[sales].[Product_ID].[All]" dimensionUniqueName="[sales]" displayFolder="" count="0" memberValueDatatype="20" unbalanced="0"/>
    <cacheHierarchy uniqueName="[sales].[Units]" caption="Units" attribute="1" defaultMemberUniqueName="[sales].[Units].[All]" allUniqueName="[sales].[Units].[All]" dimensionUniqueName="[sales]" displayFolder="" count="0" memberValueDatatype="20" unbalanced="0"/>
    <cacheHierarchy uniqueName="[sales].[Store_Product_Key]" caption="Store_Product_Key" attribute="1" defaultMemberUniqueName="[sales].[Store_Product_Key].[All]" allUniqueName="[sales].[Store_Product_Key].[All]" dimensionUniqueName="[sales]" displayFolder="" count="0" memberValueDatatype="130" unbalanced="0"/>
    <cacheHierarchy uniqueName="[sales].[Revenue]" caption="Revenue" attribute="1" defaultMemberUniqueName="[sales].[Revenue].[All]" allUniqueName="[sales].[Revenue].[All]" dimensionUniqueName="[sales]" displayFolder="" count="0" memberValueDatatype="5" unbalanced="0"/>
    <cacheHierarchy uniqueName="[sales].[Cost]" caption="Cost" attribute="1" defaultMemberUniqueName="[sales].[Cost].[All]" allUniqueName="[sales].[Cos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20" unbalanced="0"/>
    <cacheHierarchy uniqueName="[stores].[Store_Name]" caption="Store_Name" attribute="1" defaultMemberUniqueName="[stores].[Store_Name].[All]" allUniqueName="[stores].[Store_Name].[All]" dimensionUniqueName="[stores]" displayFolder="" count="2" memberValueDatatype="130" unbalanced="0">
      <fieldsUsage count="2">
        <fieldUsage x="-1"/>
        <fieldUsage x="1"/>
      </fieldsUsage>
    </cacheHierarchy>
    <cacheHierarchy uniqueName="[stores].[Store_City]" caption="Store_City" attribute="1" defaultMemberUniqueName="[stores].[Store_City].[All]" allUniqueName="[stores].[Store_City].[All]" dimensionUniqueName="[stores]" displayFolder="" count="0" memberValueDatatype="130" unbalanced="0"/>
    <cacheHierarchy uniqueName="[stores].[Store_Location]" caption="Store_Location" attribute="1" defaultMemberUniqueName="[stores].[Store_Location].[All]" allUniqueName="[stores].[Store_Location].[All]" dimensionUniqueName="[stores]" displayFolder="" count="0" memberValueDatatype="130" unbalanced="0"/>
    <cacheHierarchy uniqueName="[stores].[Store_Open_Date]" caption="Store_Open_Date" attribute="1" time="1" defaultMemberUniqueName="[stores].[Store_Open_Date].[All]" allUniqueName="[stores].[Store_Open_Date].[All]" dimensionUniqueName="[stores]" displayFolder="" count="0" memberValueDatatype="7" unbalanced="0"/>
    <cacheHierarchy uniqueName="[stores].[Store_Age_Years]" caption="Store_Age_Years" attribute="1" defaultMemberUniqueName="[stores].[Store_Age_Years].[All]" allUniqueName="[stores].[Store_Age_Years].[All]" dimensionUniqueName="[stores]" displayFolder="" count="0" memberValueDatatype="20" unbalanced="0"/>
    <cacheHierarchy uniqueName="[stores].[Store_Age_Group]" caption="Store_Age_Group" attribute="1" defaultMemberUniqueName="[stores].[Store_Age_Group].[All]" allUniqueName="[stores].[Store_Age_Group].[All]" dimensionUniqueName="[stores]" displayFolder="" count="0" memberValueDatatype="130" unbalanced="0"/>
    <cacheHierarchy uniqueName="[Measures].[Sum of Revenue]" caption="Sum of Revenue" measure="1" displayFolder="" measureGroup="sales" count="0">
      <extLst>
        <ext xmlns:x15="http://schemas.microsoft.com/office/spreadsheetml/2010/11/main" uri="{B97F6D7D-B522-45F9-BDA1-12C45D357490}">
          <x15:cacheHierarchy aggregatedColumn="29"/>
        </ext>
      </extLst>
    </cacheHierarchy>
    <cacheHierarchy uniqueName="[Measures].[Sum of Sale_ID]" caption="Sum of Sale_ID" measure="1" displayFolder="" measureGroup="sales" count="0">
      <extLst>
        <ext xmlns:x15="http://schemas.microsoft.com/office/spreadsheetml/2010/11/main" uri="{B97F6D7D-B522-45F9-BDA1-12C45D357490}">
          <x15:cacheHierarchy aggregatedColumn="23"/>
        </ext>
      </extLst>
    </cacheHierarchy>
    <cacheHierarchy uniqueName="[Measures].[Count of Sale_ID]" caption="Count of Sale_ID" measure="1" displayFolder="" measureGroup="sales" count="0">
      <extLst>
        <ext xmlns:x15="http://schemas.microsoft.com/office/spreadsheetml/2010/11/main" uri="{B97F6D7D-B522-45F9-BDA1-12C45D357490}">
          <x15:cacheHierarchy aggregatedColumn="23"/>
        </ext>
      </extLst>
    </cacheHierarchy>
    <cacheHierarchy uniqueName="[Measures].[Sum of Profit]" caption="Sum of Profit" measure="1" displayFolder="" measureGroup="sales" count="0">
      <extLst>
        <ext xmlns:x15="http://schemas.microsoft.com/office/spreadsheetml/2010/11/main" uri="{B97F6D7D-B522-45F9-BDA1-12C45D357490}">
          <x15:cacheHierarchy aggregatedColumn="31"/>
        </ext>
      </extLst>
    </cacheHierarchy>
    <cacheHierarchy uniqueName="[Measures].[Sum of Cost]" caption="Sum of Cost" measure="1" displayFolder="" measureGroup="sales" count="0">
      <extLst>
        <ext xmlns:x15="http://schemas.microsoft.com/office/spreadsheetml/2010/11/main" uri="{B97F6D7D-B522-45F9-BDA1-12C45D357490}">
          <x15:cacheHierarchy aggregatedColumn="30"/>
        </ext>
      </extLst>
    </cacheHierarchy>
    <cacheHierarchy uniqueName="[Measures].[Sum of Profit Margin %]" caption="Sum of Profit Margin %" measure="1" displayFolder="" measureGroup="products" count="0">
      <extLst>
        <ext xmlns:x15="http://schemas.microsoft.com/office/spreadsheetml/2010/11/main" uri="{B97F6D7D-B522-45F9-BDA1-12C45D357490}">
          <x15:cacheHierarchy aggregatedColumn="21"/>
        </ext>
      </extLst>
    </cacheHierarchy>
    <cacheHierarchy uniqueName="[Measures].[Average of Profit Margin %]" caption="Average of Profit Margin %" measure="1" displayFolder="" measureGroup="products" count="0">
      <extLst>
        <ext xmlns:x15="http://schemas.microsoft.com/office/spreadsheetml/2010/11/main" uri="{B97F6D7D-B522-45F9-BDA1-12C45D357490}">
          <x15:cacheHierarchy aggregatedColumn="21"/>
        </ext>
      </extLst>
    </cacheHierarchy>
    <cacheHierarchy uniqueName="[Measures].[Count of Product_Name]" caption="Count of Product_Name" measure="1" displayFolder="" measureGroup="products" count="0">
      <extLst>
        <ext xmlns:x15="http://schemas.microsoft.com/office/spreadsheetml/2010/11/main" uri="{B97F6D7D-B522-45F9-BDA1-12C45D357490}">
          <x15:cacheHierarchy aggregatedColumn="16"/>
        </ext>
      </extLst>
    </cacheHierarchy>
    <cacheHierarchy uniqueName="[Measures].[Sum of Store_ID]" caption="Sum of Store_ID" measure="1" displayFolder="" measureGroup="sales" count="0">
      <extLst>
        <ext xmlns:x15="http://schemas.microsoft.com/office/spreadsheetml/2010/11/main" uri="{B97F6D7D-B522-45F9-BDA1-12C45D357490}">
          <x15:cacheHierarchy aggregatedColumn="25"/>
        </ext>
      </extLst>
    </cacheHierarchy>
    <cacheHierarchy uniqueName="[Measures].[Count of Store_Name]" caption="Count of Store_Name" measure="1" displayFolder="" measureGroup="stores" count="0">
      <extLst>
        <ext xmlns:x15="http://schemas.microsoft.com/office/spreadsheetml/2010/11/main" uri="{B97F6D7D-B522-45F9-BDA1-12C45D357490}">
          <x15:cacheHierarchy aggregatedColumn="33"/>
        </ext>
      </extLst>
    </cacheHierarchy>
    <cacheHierarchy uniqueName="[Measures].[Count of Stock_Status]" caption="Count of Stock_Status" measure="1" displayFolder="" measureGroup="inventory" count="0">
      <extLst>
        <ext xmlns:x15="http://schemas.microsoft.com/office/spreadsheetml/2010/11/main" uri="{B97F6D7D-B522-45F9-BDA1-12C45D357490}">
          <x15:cacheHierarchy aggregatedColumn="11"/>
        </ext>
      </extLst>
    </cacheHierarchy>
    <cacheHierarchy uniqueName="[Measures].[Sum of Product_ID]" caption="Sum of Product_ID" measure="1" displayFolder="" measureGroup="sales" count="0">
      <extLst>
        <ext xmlns:x15="http://schemas.microsoft.com/office/spreadsheetml/2010/11/main" uri="{B97F6D7D-B522-45F9-BDA1-12C45D357490}">
          <x15:cacheHierarchy aggregatedColumn="26"/>
        </ext>
      </extLst>
    </cacheHierarchy>
    <cacheHierarchy uniqueName="[Measures].[Count of Product_ID]" caption="Count of Product_ID" measure="1" displayFolder="" measureGroup="sales" count="0">
      <extLst>
        <ext xmlns:x15="http://schemas.microsoft.com/office/spreadsheetml/2010/11/main" uri="{B97F6D7D-B522-45F9-BDA1-12C45D357490}">
          <x15:cacheHierarchy aggregatedColumn="26"/>
        </ext>
      </extLst>
    </cacheHierarchy>
    <cacheHierarchy uniqueName="[Measures].[Sum of Store_ID 2]" caption="Sum of Store_ID 2" measure="1" displayFolder="" measureGroup="inventory" count="0">
      <extLst>
        <ext xmlns:x15="http://schemas.microsoft.com/office/spreadsheetml/2010/11/main" uri="{B97F6D7D-B522-45F9-BDA1-12C45D357490}">
          <x15:cacheHierarchy aggregatedColumn="7"/>
        </ext>
      </extLst>
    </cacheHierarchy>
    <cacheHierarchy uniqueName="[Measures].[Count of Store_ID]" caption="Count of Store_ID" measure="1" displayFolder="" measureGroup="inventory" count="0">
      <extLst>
        <ext xmlns:x15="http://schemas.microsoft.com/office/spreadsheetml/2010/11/main" uri="{B97F6D7D-B522-45F9-BDA1-12C45D357490}">
          <x15:cacheHierarchy aggregatedColumn="7"/>
        </ext>
      </extLst>
    </cacheHierarchy>
    <cacheHierarchy uniqueName="[Measures].[Sum of Stock_Value]" caption="Sum of Stock_Value" measure="1" displayFolder="" measureGroup="inventory" count="0">
      <extLst>
        <ext xmlns:x15="http://schemas.microsoft.com/office/spreadsheetml/2010/11/main" uri="{B97F6D7D-B522-45F9-BDA1-12C45D357490}">
          <x15:cacheHierarchy aggregatedColumn="12"/>
        </ext>
      </extLst>
    </cacheHierarchy>
    <cacheHierarchy uniqueName="[Measures].[Sum of Units_Sold_for_Product]" caption="Sum of Units_Sold_for_Product" measure="1" displayFolder="" measureGroup="inventory" count="0">
      <extLst>
        <ext xmlns:x15="http://schemas.microsoft.com/office/spreadsheetml/2010/11/main" uri="{B97F6D7D-B522-45F9-BDA1-12C45D357490}">
          <x15:cacheHierarchy aggregatedColumn="13"/>
        </ext>
      </extLst>
    </cacheHierarchy>
    <cacheHierarchy uniqueName="[Measures].[Total Revenue]" caption="Total Revenue" measure="1" displayFolder="" measureGroup="sales" count="0" oneField="1">
      <fieldsUsage count="1">
        <fieldUsage x="4"/>
      </fieldsUsage>
    </cacheHierarchy>
    <cacheHierarchy uniqueName="[Measures].[Total Units Sold]" caption="Total Units Sold" measure="1" displayFolder="" measureGroup="sales" count="0" oneField="1">
      <fieldsUsage count="1">
        <fieldUsage x="3"/>
      </fieldsUsage>
    </cacheHierarchy>
    <cacheHierarchy uniqueName="[Measures].[Total Cost]" caption="Total Cost" measure="1" displayFolder="" measureGroup="sales" count="0"/>
    <cacheHierarchy uniqueName="[Measures].[Total Profit]" caption="Total Profit" measure="1" displayFolder="" measureGroup="sales" count="0"/>
    <cacheHierarchy uniqueName="[Measures].[Total Stock On Hand]" caption="Total Stock On Hand" measure="1" displayFolder="" measureGroup="inventory" count="0"/>
    <cacheHierarchy uniqueName="[Measures].[Total Stock Value]" caption="Total Stock Value" measure="1" displayFolder="" measureGroup="inventory" count="0"/>
    <cacheHierarchy uniqueName="[Measures].[Out of Stock Count]" caption="Out of Stock Count" measure="1" displayFolder="" measureGroup="inventory" count="0"/>
    <cacheHierarchy uniqueName="[Measures].[Total Store]" caption="Total Store" measure="1" displayFolder="" measureGroup="stores" count="0"/>
    <cacheHierarchy uniqueName="[Measures].[Total Transactions]" caption="Total Transactions" measure="1" displayFolder="" measureGroup="sales" count="0"/>
    <cacheHierarchy uniqueName="[Measures].[Average Price:]" caption="Average Price:" measure="1" displayFolder="" measureGroup="stores" count="0"/>
    <cacheHierarchy uniqueName="[Measures].[Average Cost:]" caption="Average Cost:" measure="1" displayFolder="" measureGroup="stores" count="0"/>
    <cacheHierarchy uniqueName="[Measures].[Low Stock Count]" caption="Low Stock Count" measure="1" displayFolder="" measureGroup="inventory" count="0"/>
    <cacheHierarchy uniqueName="[Measures].[Measure 1]" caption="Measure 1" measure="1" displayFolder="" measureGroup="products" count="0"/>
    <cacheHierarchy uniqueName="[Measures].[Measure 2]" caption="Measure 2" measure="1" displayFolder="" measureGroup="inventory" count="0"/>
    <cacheHierarchy uniqueName="[Measures].[__XL_Count stores]" caption="__XL_Count stores" measure="1" displayFolder="" measureGroup="stores" count="0" hidden="1"/>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inventory]" caption="__XL_Count inventory" measure="1" displayFolder="" measureGroup="inventory"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inventory" uniqueName="[inventory]" caption="inventory"/>
    <dimension measure="1" name="Measures" uniqueName="[Measures]" caption="Measures"/>
    <dimension name="products" uniqueName="[products]" caption="products"/>
    <dimension name="sales" uniqueName="[sales]" caption="sales"/>
    <dimension name="stores" uniqueName="[stores]" caption="stores"/>
  </dimensions>
  <measureGroups count="5">
    <measureGroup name="calendar" caption="calendar"/>
    <measureGroup name="inventory" caption="inventory"/>
    <measureGroup name="products" caption="products"/>
    <measureGroup name="sales" caption="sales"/>
    <measureGroup name="stores" caption="stores"/>
  </measureGroups>
  <maps count="10">
    <map measureGroup="0" dimension="0"/>
    <map measureGroup="1" dimension="1"/>
    <map measureGroup="1" dimension="3"/>
    <map measureGroup="1" dimension="5"/>
    <map measureGroup="2" dimension="3"/>
    <map measureGroup="3" dimension="0"/>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42.451240393515" backgroundQuery="1" createdVersion="8" refreshedVersion="8" minRefreshableVersion="3" recordCount="0" supportSubquery="1" supportAdvancedDrill="1" xr:uid="{DA95DF00-64A5-4730-AEB4-F7DAA5A62B54}">
  <cacheSource type="external" connectionId="6"/>
  <cacheFields count="6">
    <cacheField name="[calendar].[Month].[Month]" caption="Month" numFmtId="0" hierarchy="3" level="1">
      <sharedItems count="12">
        <s v="April"/>
        <s v="August"/>
        <s v="December"/>
        <s v="February"/>
        <s v="January"/>
        <s v="July"/>
        <s v="June"/>
        <s v="March"/>
        <s v="May"/>
        <s v="November"/>
        <s v="October"/>
        <s v="September"/>
      </sharedItems>
    </cacheField>
    <cacheField name="[stores].[Store_Name].[Store_Name]" caption="Store_Name" numFmtId="0" hierarchy="33" level="1">
      <sharedItems count="5">
        <s v="Maven Toys Ciudad de Mexico 1"/>
        <s v="Maven Toys Ciudad de Mexico 2"/>
        <s v="Maven Toys Guadalajara 3"/>
        <s v="Maven Toys Monterrey 2"/>
        <s v="Maven Toys Toluca 1"/>
      </sharedItems>
    </cacheField>
    <cacheField name="[products].[Price_Bracket].[Price_Bracket]" caption="Price_Bracket" numFmtId="0" hierarchy="22" level="1">
      <sharedItems count="3">
        <s v="$10-$25"/>
        <s v="$25-$50"/>
        <s v="Under $10"/>
      </sharedItems>
    </cacheField>
    <cacheField name="[Measures].[Count of Product_Name]" caption="Count of Product_Name" numFmtId="0" hierarchy="46" level="32767"/>
    <cacheField name="[products].[Product_Category].[Product_Category]" caption="Product_Category" numFmtId="0" hierarchy="17" level="1">
      <sharedItems containsSemiMixedTypes="0" containsNonDate="0" containsString="0"/>
    </cacheField>
    <cacheField name="[calendar].[Year =].[Year =]" caption="Year =" numFmtId="0" hierarchy="2" level="1">
      <sharedItems containsSemiMixedTypes="0" containsNonDate="0" containsString="0"/>
    </cacheField>
  </cacheFields>
  <cacheHierarchies count="76">
    <cacheHierarchy uniqueName="[calendar].[Date]" caption="Date" attribute="1" time="1" defaultMemberUniqueName="[calendar].[Date].[All]" allUniqueName="[calendar].[Date].[All]" dimensionUniqueName="[calendar]" displayFolder="" count="0" memberValueDatatype="7" unbalanced="0"/>
    <cacheHierarchy uniqueName="[calendar].[Month Number]" caption="Month Number" attribute="1" defaultMemberUniqueName="[calendar].[Month Number].[All]" allUniqueName="[calendar].[Month Number].[All]" dimensionUniqueName="[calendar]" displayFolder="" count="0" memberValueDatatype="20" unbalanced="0"/>
    <cacheHierarchy uniqueName="[calendar].[Year =]" caption="Year =" attribute="1" defaultMemberUniqueName="[calendar].[Year =].[All]" allUniqueName="[calendar].[Year =].[All]" dimensionUniqueName="[calendar]" displayFolder="" count="2" memberValueDatatype="20" unbalanced="0">
      <fieldsUsage count="2">
        <fieldUsage x="-1"/>
        <fieldUsage x="5"/>
      </fieldsUsage>
    </cacheHierarchy>
    <cacheHierarchy uniqueName="[calendar].[Month]" caption="Month" attribute="1" defaultMemberUniqueName="[calendar].[Month].[All]" allUniqueName="[calendar].[Month].[All]" dimensionUniqueName="[calendar]" displayFolder="" count="2" memberValueDatatype="130" unbalanced="0">
      <fieldsUsage count="2">
        <fieldUsage x="-1"/>
        <fieldUsage x="0"/>
      </fieldsUsage>
    </cacheHierarchy>
    <cacheHierarchy uniqueName="[calendar].[Quarter]" caption="Quarter" attribute="1" defaultMemberUniqueName="[calendar].[Quarter].[All]" allUniqueName="[calendar].[Quarter].[All]" dimensionUniqueName="[calendar]" displayFolder="" count="0" memberValueDatatype="130" unbalanced="0"/>
    <cacheHierarchy uniqueName="[calendar].[Weekday]" caption="Weekday" attribute="1" defaultMemberUniqueName="[calendar].[Weekday].[All]" allUniqueName="[calendar].[Weekday].[All]" dimensionUniqueName="[calendar]" displayFolder="" count="0" memberValueDatatype="130" unbalanced="0"/>
    <cacheHierarchy uniqueName="[calendar].[Is_Weekend]" caption="Is_Weekend" attribute="1" defaultMemberUniqueName="[calendar].[Is_Weekend].[All]" allUniqueName="[calendar].[Is_Weekend].[All]" dimensionUniqueName="[calendar]" displayFolder="" count="0" memberValueDatatype="130" unbalanced="0"/>
    <cacheHierarchy uniqueName="[inventory].[Store_ID]" caption="Store_ID" attribute="1" defaultMemberUniqueName="[inventory].[Store_ID].[All]" allUniqueName="[inventory].[Store_ID].[All]" dimensionUniqueName="[inventory]" displayFolder="" count="0" memberValueDatatype="20" unbalanced="0"/>
    <cacheHierarchy uniqueName="[inventory].[Product_ID]" caption="Product_ID" attribute="1" defaultMemberUniqueName="[inventory].[Product_ID].[All]" allUniqueName="[inventory].[Product_ID].[All]" dimensionUniqueName="[inventory]" displayFolder="" count="0" memberValueDatatype="20" unbalanced="0"/>
    <cacheHierarchy uniqueName="[inventory].[Stock_On_Hand]" caption="Stock_On_Hand" attribute="1" defaultMemberUniqueName="[inventory].[Stock_On_Hand].[All]" allUniqueName="[inventory].[Stock_On_Hand].[All]" dimensionUniqueName="[inventory]" displayFolder="" count="0" memberValueDatatype="20" unbalanced="0"/>
    <cacheHierarchy uniqueName="[inventory].[Store_Product_Key]" caption="Store_Product_Key" attribute="1" defaultMemberUniqueName="[inventory].[Store_Product_Key].[All]" allUniqueName="[inventory].[Store_Product_Key].[All]" dimensionUniqueName="[inventory]" displayFolder="" count="0" memberValueDatatype="130" unbalanced="0"/>
    <cacheHierarchy uniqueName="[inventory].[Stock_Status]" caption="Stock_Status" attribute="1" defaultMemberUniqueName="[inventory].[Stock_Status].[All]" allUniqueName="[inventory].[Stock_Status].[All]" dimensionUniqueName="[inventory]" displayFolder="" count="0" memberValueDatatype="130" unbalanced="0"/>
    <cacheHierarchy uniqueName="[inventory].[Stock_Value]" caption="Stock_Value" attribute="1" defaultMemberUniqueName="[inventory].[Stock_Value].[All]" allUniqueName="[inventory].[Stock_Value].[All]" dimensionUniqueName="[inventory]" displayFolder="" count="0" memberValueDatatype="5" unbalanced="0"/>
    <cacheHierarchy uniqueName="[inventory].[Units_Sold_for_Product]" caption="Units_Sold_for_Product" attribute="1" defaultMemberUniqueName="[inventory].[Units_Sold_for_Product].[All]" allUniqueName="[inventory].[Units_Sold_for_Product].[All]" dimensionUniqueName="[inventory]" displayFolder="" count="0" memberValueDatatype="20" unbalanced="0"/>
    <cacheHierarchy uniqueName="[inventory].[Restock_Alert]" caption="Restock_Alert" attribute="1" defaultMemberUniqueName="[inventory].[Restock_Alert].[All]" allUniqueName="[inventory].[Restock_Alert].[All]" dimensionUniqueName="[inventory]"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Product_Category]" caption="Product_Category" attribute="1" defaultMemberUniqueName="[products].[Product_Category].[All]" allUniqueName="[products].[Product_Category].[All]" dimensionUniqueName="[products]" displayFolder="" count="2" memberValueDatatype="130" unbalanced="0">
      <fieldsUsage count="2">
        <fieldUsage x="-1"/>
        <fieldUsage x="4"/>
      </fieldsUsage>
    </cacheHierarchy>
    <cacheHierarchy uniqueName="[products].[Product_Cost]" caption="Product_Cost" attribute="1" defaultMemberUniqueName="[products].[Product_Cost].[All]" allUniqueName="[products].[Product_Cost].[All]" dimensionUniqueName="[products]" displayFolder="" count="0" memberValueDatatype="5" unbalanced="0"/>
    <cacheHierarchy uniqueName="[products].[Product_Price]" caption="Product_Price" attribute="1" defaultMemberUniqueName="[products].[Product_Price].[All]" allUniqueName="[products].[Product_Price].[All]" dimensionUniqueName="[products]" displayFolder="" count="0" memberValueDatatype="5" unbalanced="0"/>
    <cacheHierarchy uniqueName="[products].[Profit]" caption="Profit" attribute="1" defaultMemberUniqueName="[products].[Profit].[All]" allUniqueName="[products].[Profit].[All]" dimensionUniqueName="[products]" displayFolder="" count="0" memberValueDatatype="5" unbalanced="0"/>
    <cacheHierarchy uniqueName="[products].[Profit Margin %]" caption="Profit Margin %" attribute="1" defaultMemberUniqueName="[products].[Profit Margin %].[All]" allUniqueName="[products].[Profit Margin %].[All]" dimensionUniqueName="[products]" displayFolder="" count="0" memberValueDatatype="5" unbalanced="0"/>
    <cacheHierarchy uniqueName="[products].[Price_Bracket]" caption="Price_Bracket" attribute="1" defaultMemberUniqueName="[products].[Price_Bracket].[All]" allUniqueName="[products].[Price_Bracket].[All]" dimensionUniqueName="[products]" displayFolder="" count="2" memberValueDatatype="130" unbalanced="0">
      <fieldsUsage count="2">
        <fieldUsage x="-1"/>
        <fieldUsage x="2"/>
      </fieldsUsage>
    </cacheHierarchy>
    <cacheHierarchy uniqueName="[sales].[Sale_ID]" caption="Sale_ID" attribute="1" defaultMemberUniqueName="[sales].[Sale_ID].[All]" allUniqueName="[sales].[Sale_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Store_ID]" caption="Store_ID" attribute="1" defaultMemberUniqueName="[sales].[Store_ID].[All]" allUniqueName="[sales].[Store_ID].[All]" dimensionUniqueName="[sales]" displayFolder="" count="0" memberValueDatatype="20" unbalanced="0"/>
    <cacheHierarchy uniqueName="[sales].[Product_ID]" caption="Product_ID" attribute="1" defaultMemberUniqueName="[sales].[Product_ID].[All]" allUniqueName="[sales].[Product_ID].[All]" dimensionUniqueName="[sales]" displayFolder="" count="0" memberValueDatatype="20" unbalanced="0"/>
    <cacheHierarchy uniqueName="[sales].[Units]" caption="Units" attribute="1" defaultMemberUniqueName="[sales].[Units].[All]" allUniqueName="[sales].[Units].[All]" dimensionUniqueName="[sales]" displayFolder="" count="0" memberValueDatatype="20" unbalanced="0"/>
    <cacheHierarchy uniqueName="[sales].[Store_Product_Key]" caption="Store_Product_Key" attribute="1" defaultMemberUniqueName="[sales].[Store_Product_Key].[All]" allUniqueName="[sales].[Store_Product_Key].[All]" dimensionUniqueName="[sales]" displayFolder="" count="0" memberValueDatatype="130" unbalanced="0"/>
    <cacheHierarchy uniqueName="[sales].[Revenue]" caption="Revenue" attribute="1" defaultMemberUniqueName="[sales].[Revenue].[All]" allUniqueName="[sales].[Revenue].[All]" dimensionUniqueName="[sales]" displayFolder="" count="0" memberValueDatatype="5" unbalanced="0"/>
    <cacheHierarchy uniqueName="[sales].[Cost]" caption="Cost" attribute="1" defaultMemberUniqueName="[sales].[Cost].[All]" allUniqueName="[sales].[Cos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20" unbalanced="0"/>
    <cacheHierarchy uniqueName="[stores].[Store_Name]" caption="Store_Name" attribute="1" defaultMemberUniqueName="[stores].[Store_Name].[All]" allUniqueName="[stores].[Store_Name].[All]" dimensionUniqueName="[stores]" displayFolder="" count="2" memberValueDatatype="130" unbalanced="0">
      <fieldsUsage count="2">
        <fieldUsage x="-1"/>
        <fieldUsage x="1"/>
      </fieldsUsage>
    </cacheHierarchy>
    <cacheHierarchy uniqueName="[stores].[Store_City]" caption="Store_City" attribute="1" defaultMemberUniqueName="[stores].[Store_City].[All]" allUniqueName="[stores].[Store_City].[All]" dimensionUniqueName="[stores]" displayFolder="" count="0" memberValueDatatype="130" unbalanced="0"/>
    <cacheHierarchy uniqueName="[stores].[Store_Location]" caption="Store_Location" attribute="1" defaultMemberUniqueName="[stores].[Store_Location].[All]" allUniqueName="[stores].[Store_Location].[All]" dimensionUniqueName="[stores]" displayFolder="" count="0" memberValueDatatype="130" unbalanced="0"/>
    <cacheHierarchy uniqueName="[stores].[Store_Open_Date]" caption="Store_Open_Date" attribute="1" time="1" defaultMemberUniqueName="[stores].[Store_Open_Date].[All]" allUniqueName="[stores].[Store_Open_Date].[All]" dimensionUniqueName="[stores]" displayFolder="" count="0" memberValueDatatype="7" unbalanced="0"/>
    <cacheHierarchy uniqueName="[stores].[Store_Age_Years]" caption="Store_Age_Years" attribute="1" defaultMemberUniqueName="[stores].[Store_Age_Years].[All]" allUniqueName="[stores].[Store_Age_Years].[All]" dimensionUniqueName="[stores]" displayFolder="" count="0" memberValueDatatype="20" unbalanced="0"/>
    <cacheHierarchy uniqueName="[stores].[Store_Age_Group]" caption="Store_Age_Group" attribute="1" defaultMemberUniqueName="[stores].[Store_Age_Group].[All]" allUniqueName="[stores].[Store_Age_Group].[All]" dimensionUniqueName="[stores]" displayFolder="" count="0" memberValueDatatype="130" unbalanced="0"/>
    <cacheHierarchy uniqueName="[Measures].[Sum of Revenue]" caption="Sum of Revenue" measure="1" displayFolder="" measureGroup="sales" count="0">
      <extLst>
        <ext xmlns:x15="http://schemas.microsoft.com/office/spreadsheetml/2010/11/main" uri="{B97F6D7D-B522-45F9-BDA1-12C45D357490}">
          <x15:cacheHierarchy aggregatedColumn="29"/>
        </ext>
      </extLst>
    </cacheHierarchy>
    <cacheHierarchy uniqueName="[Measures].[Sum of Sale_ID]" caption="Sum of Sale_ID" measure="1" displayFolder="" measureGroup="sales" count="0">
      <extLst>
        <ext xmlns:x15="http://schemas.microsoft.com/office/spreadsheetml/2010/11/main" uri="{B97F6D7D-B522-45F9-BDA1-12C45D357490}">
          <x15:cacheHierarchy aggregatedColumn="23"/>
        </ext>
      </extLst>
    </cacheHierarchy>
    <cacheHierarchy uniqueName="[Measures].[Count of Sale_ID]" caption="Count of Sale_ID" measure="1" displayFolder="" measureGroup="sales" count="0">
      <extLst>
        <ext xmlns:x15="http://schemas.microsoft.com/office/spreadsheetml/2010/11/main" uri="{B97F6D7D-B522-45F9-BDA1-12C45D357490}">
          <x15:cacheHierarchy aggregatedColumn="23"/>
        </ext>
      </extLst>
    </cacheHierarchy>
    <cacheHierarchy uniqueName="[Measures].[Sum of Profit]" caption="Sum of Profit" measure="1" displayFolder="" measureGroup="sales" count="0">
      <extLst>
        <ext xmlns:x15="http://schemas.microsoft.com/office/spreadsheetml/2010/11/main" uri="{B97F6D7D-B522-45F9-BDA1-12C45D357490}">
          <x15:cacheHierarchy aggregatedColumn="31"/>
        </ext>
      </extLst>
    </cacheHierarchy>
    <cacheHierarchy uniqueName="[Measures].[Sum of Cost]" caption="Sum of Cost" measure="1" displayFolder="" measureGroup="sales" count="0">
      <extLst>
        <ext xmlns:x15="http://schemas.microsoft.com/office/spreadsheetml/2010/11/main" uri="{B97F6D7D-B522-45F9-BDA1-12C45D357490}">
          <x15:cacheHierarchy aggregatedColumn="30"/>
        </ext>
      </extLst>
    </cacheHierarchy>
    <cacheHierarchy uniqueName="[Measures].[Sum of Profit Margin %]" caption="Sum of Profit Margin %" measure="1" displayFolder="" measureGroup="products" count="0">
      <extLst>
        <ext xmlns:x15="http://schemas.microsoft.com/office/spreadsheetml/2010/11/main" uri="{B97F6D7D-B522-45F9-BDA1-12C45D357490}">
          <x15:cacheHierarchy aggregatedColumn="21"/>
        </ext>
      </extLst>
    </cacheHierarchy>
    <cacheHierarchy uniqueName="[Measures].[Average of Profit Margin %]" caption="Average of Profit Margin %" measure="1" displayFolder="" measureGroup="products" count="0">
      <extLst>
        <ext xmlns:x15="http://schemas.microsoft.com/office/spreadsheetml/2010/11/main" uri="{B97F6D7D-B522-45F9-BDA1-12C45D357490}">
          <x15:cacheHierarchy aggregatedColumn="21"/>
        </ext>
      </extLst>
    </cacheHierarchy>
    <cacheHierarchy uniqueName="[Measures].[Count of Product_Name]" caption="Count of Product_Name" measure="1" displayFolder="" measureGroup="products" count="0" oneField="1">
      <fieldsUsage count="1">
        <fieldUsage x="3"/>
      </fieldsUsage>
      <extLst>
        <ext xmlns:x15="http://schemas.microsoft.com/office/spreadsheetml/2010/11/main" uri="{B97F6D7D-B522-45F9-BDA1-12C45D357490}">
          <x15:cacheHierarchy aggregatedColumn="16"/>
        </ext>
      </extLst>
    </cacheHierarchy>
    <cacheHierarchy uniqueName="[Measures].[Sum of Store_ID]" caption="Sum of Store_ID" measure="1" displayFolder="" measureGroup="sales" count="0">
      <extLst>
        <ext xmlns:x15="http://schemas.microsoft.com/office/spreadsheetml/2010/11/main" uri="{B97F6D7D-B522-45F9-BDA1-12C45D357490}">
          <x15:cacheHierarchy aggregatedColumn="25"/>
        </ext>
      </extLst>
    </cacheHierarchy>
    <cacheHierarchy uniqueName="[Measures].[Count of Store_Name]" caption="Count of Store_Name" measure="1" displayFolder="" measureGroup="stores" count="0">
      <extLst>
        <ext xmlns:x15="http://schemas.microsoft.com/office/spreadsheetml/2010/11/main" uri="{B97F6D7D-B522-45F9-BDA1-12C45D357490}">
          <x15:cacheHierarchy aggregatedColumn="33"/>
        </ext>
      </extLst>
    </cacheHierarchy>
    <cacheHierarchy uniqueName="[Measures].[Count of Stock_Status]" caption="Count of Stock_Status" measure="1" displayFolder="" measureGroup="inventory" count="0">
      <extLst>
        <ext xmlns:x15="http://schemas.microsoft.com/office/spreadsheetml/2010/11/main" uri="{B97F6D7D-B522-45F9-BDA1-12C45D357490}">
          <x15:cacheHierarchy aggregatedColumn="11"/>
        </ext>
      </extLst>
    </cacheHierarchy>
    <cacheHierarchy uniqueName="[Measures].[Sum of Product_ID]" caption="Sum of Product_ID" measure="1" displayFolder="" measureGroup="sales" count="0">
      <extLst>
        <ext xmlns:x15="http://schemas.microsoft.com/office/spreadsheetml/2010/11/main" uri="{B97F6D7D-B522-45F9-BDA1-12C45D357490}">
          <x15:cacheHierarchy aggregatedColumn="26"/>
        </ext>
      </extLst>
    </cacheHierarchy>
    <cacheHierarchy uniqueName="[Measures].[Count of Product_ID]" caption="Count of Product_ID" measure="1" displayFolder="" measureGroup="sales" count="0">
      <extLst>
        <ext xmlns:x15="http://schemas.microsoft.com/office/spreadsheetml/2010/11/main" uri="{B97F6D7D-B522-45F9-BDA1-12C45D357490}">
          <x15:cacheHierarchy aggregatedColumn="26"/>
        </ext>
      </extLst>
    </cacheHierarchy>
    <cacheHierarchy uniqueName="[Measures].[Sum of Store_ID 2]" caption="Sum of Store_ID 2" measure="1" displayFolder="" measureGroup="inventory" count="0">
      <extLst>
        <ext xmlns:x15="http://schemas.microsoft.com/office/spreadsheetml/2010/11/main" uri="{B97F6D7D-B522-45F9-BDA1-12C45D357490}">
          <x15:cacheHierarchy aggregatedColumn="7"/>
        </ext>
      </extLst>
    </cacheHierarchy>
    <cacheHierarchy uniqueName="[Measures].[Count of Store_ID]" caption="Count of Store_ID" measure="1" displayFolder="" measureGroup="inventory" count="0">
      <extLst>
        <ext xmlns:x15="http://schemas.microsoft.com/office/spreadsheetml/2010/11/main" uri="{B97F6D7D-B522-45F9-BDA1-12C45D357490}">
          <x15:cacheHierarchy aggregatedColumn="7"/>
        </ext>
      </extLst>
    </cacheHierarchy>
    <cacheHierarchy uniqueName="[Measures].[Sum of Stock_Value]" caption="Sum of Stock_Value" measure="1" displayFolder="" measureGroup="inventory" count="0">
      <extLst>
        <ext xmlns:x15="http://schemas.microsoft.com/office/spreadsheetml/2010/11/main" uri="{B97F6D7D-B522-45F9-BDA1-12C45D357490}">
          <x15:cacheHierarchy aggregatedColumn="12"/>
        </ext>
      </extLst>
    </cacheHierarchy>
    <cacheHierarchy uniqueName="[Measures].[Sum of Units_Sold_for_Product]" caption="Sum of Units_Sold_for_Product" measure="1" displayFolder="" measureGroup="inventory" count="0">
      <extLst>
        <ext xmlns:x15="http://schemas.microsoft.com/office/spreadsheetml/2010/11/main" uri="{B97F6D7D-B522-45F9-BDA1-12C45D357490}">
          <x15:cacheHierarchy aggregatedColumn="13"/>
        </ext>
      </extLst>
    </cacheHierarchy>
    <cacheHierarchy uniqueName="[Measures].[Total Revenue]" caption="Total Revenue" measure="1" displayFolder="" measureGroup="sales" count="0"/>
    <cacheHierarchy uniqueName="[Measures].[Total Units Sold]" caption="Total Units Sold" measure="1" displayFolder="" measureGroup="sales" count="0"/>
    <cacheHierarchy uniqueName="[Measures].[Total Cost]" caption="Total Cost" measure="1" displayFolder="" measureGroup="sales" count="0"/>
    <cacheHierarchy uniqueName="[Measures].[Total Profit]" caption="Total Profit" measure="1" displayFolder="" measureGroup="sales" count="0"/>
    <cacheHierarchy uniqueName="[Measures].[Total Stock On Hand]" caption="Total Stock On Hand" measure="1" displayFolder="" measureGroup="inventory" count="0"/>
    <cacheHierarchy uniqueName="[Measures].[Total Stock Value]" caption="Total Stock Value" measure="1" displayFolder="" measureGroup="inventory" count="0"/>
    <cacheHierarchy uniqueName="[Measures].[Out of Stock Count]" caption="Out of Stock Count" measure="1" displayFolder="" measureGroup="inventory" count="0"/>
    <cacheHierarchy uniqueName="[Measures].[Total Store]" caption="Total Store" measure="1" displayFolder="" measureGroup="stores" count="0"/>
    <cacheHierarchy uniqueName="[Measures].[Total Transactions]" caption="Total Transactions" measure="1" displayFolder="" measureGroup="sales" count="0"/>
    <cacheHierarchy uniqueName="[Measures].[Average Price:]" caption="Average Price:" measure="1" displayFolder="" measureGroup="stores" count="0"/>
    <cacheHierarchy uniqueName="[Measures].[Average Cost:]" caption="Average Cost:" measure="1" displayFolder="" measureGroup="stores" count="0"/>
    <cacheHierarchy uniqueName="[Measures].[Low Stock Count]" caption="Low Stock Count" measure="1" displayFolder="" measureGroup="inventory" count="0"/>
    <cacheHierarchy uniqueName="[Measures].[Measure 1]" caption="Measure 1" measure="1" displayFolder="" measureGroup="products" count="0"/>
    <cacheHierarchy uniqueName="[Measures].[Measure 2]" caption="Measure 2" measure="1" displayFolder="" measureGroup="inventory" count="0"/>
    <cacheHierarchy uniqueName="[Measures].[__XL_Count stores]" caption="__XL_Count stores" measure="1" displayFolder="" measureGroup="stores" count="0" hidden="1"/>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inventory]" caption="__XL_Count inventory" measure="1" displayFolder="" measureGroup="inventory"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inventory" uniqueName="[inventory]" caption="inventory"/>
    <dimension measure="1" name="Measures" uniqueName="[Measures]" caption="Measures"/>
    <dimension name="products" uniqueName="[products]" caption="products"/>
    <dimension name="sales" uniqueName="[sales]" caption="sales"/>
    <dimension name="stores" uniqueName="[stores]" caption="stores"/>
  </dimensions>
  <measureGroups count="5">
    <measureGroup name="calendar" caption="calendar"/>
    <measureGroup name="inventory" caption="inventory"/>
    <measureGroup name="products" caption="products"/>
    <measureGroup name="sales" caption="sales"/>
    <measureGroup name="stores" caption="stores"/>
  </measureGroups>
  <maps count="10">
    <map measureGroup="0" dimension="0"/>
    <map measureGroup="1" dimension="1"/>
    <map measureGroup="1" dimension="3"/>
    <map measureGroup="1" dimension="5"/>
    <map measureGroup="2" dimension="3"/>
    <map measureGroup="3" dimension="0"/>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42.451243634256" backgroundQuery="1" createdVersion="8" refreshedVersion="8" minRefreshableVersion="3" recordCount="0" supportSubquery="1" supportAdvancedDrill="1" xr:uid="{639025C8-551F-4FD6-9469-B2FF5698AD06}">
  <cacheSource type="external" connectionId="6"/>
  <cacheFields count="6">
    <cacheField name="[calendar].[Month].[Month]" caption="Month" numFmtId="0" hierarchy="3" level="1">
      <sharedItems count="12">
        <s v="April"/>
        <s v="August"/>
        <s v="December"/>
        <s v="February"/>
        <s v="January"/>
        <s v="July"/>
        <s v="June"/>
        <s v="March"/>
        <s v="May"/>
        <s v="November"/>
        <s v="October"/>
        <s v="September"/>
      </sharedItems>
    </cacheField>
    <cacheField name="[stores].[Store_Name].[Store_Name]" caption="Store_Name" numFmtId="0" hierarchy="33" level="1">
      <sharedItems count="5">
        <s v="Maven Toys Ciudad de Mexico 1"/>
        <s v="Maven Toys Ciudad de Mexico 2"/>
        <s v="Maven Toys Guadalajara 3"/>
        <s v="Maven Toys Monterrey 2"/>
        <s v="Maven Toys Toluca 1"/>
      </sharedItems>
    </cacheField>
    <cacheField name="[stores].[Store_Age_Group].[Store_Age_Group]" caption="Store_Age_Group" numFmtId="0" hierarchy="38" level="1">
      <sharedItems count="2">
        <s v="New"/>
        <s v="Old"/>
      </sharedItems>
    </cacheField>
    <cacheField name="[Measures].[Total Revenue]" caption="Total Revenue" numFmtId="0" hierarchy="56" level="32767"/>
    <cacheField name="[products].[Product_Category].[Product_Category]" caption="Product_Category" numFmtId="0" hierarchy="17" level="1">
      <sharedItems containsSemiMixedTypes="0" containsNonDate="0" containsString="0"/>
    </cacheField>
    <cacheField name="[calendar].[Year =].[Year =]" caption="Year =" numFmtId="0" hierarchy="2" level="1">
      <sharedItems containsSemiMixedTypes="0" containsNonDate="0" containsString="0"/>
    </cacheField>
  </cacheFields>
  <cacheHierarchies count="76">
    <cacheHierarchy uniqueName="[calendar].[Date]" caption="Date" attribute="1" time="1" defaultMemberUniqueName="[calendar].[Date].[All]" allUniqueName="[calendar].[Date].[All]" dimensionUniqueName="[calendar]" displayFolder="" count="0" memberValueDatatype="7" unbalanced="0"/>
    <cacheHierarchy uniqueName="[calendar].[Month Number]" caption="Month Number" attribute="1" defaultMemberUniqueName="[calendar].[Month Number].[All]" allUniqueName="[calendar].[Month Number].[All]" dimensionUniqueName="[calendar]" displayFolder="" count="0" memberValueDatatype="20" unbalanced="0"/>
    <cacheHierarchy uniqueName="[calendar].[Year =]" caption="Year =" attribute="1" defaultMemberUniqueName="[calendar].[Year =].[All]" allUniqueName="[calendar].[Year =].[All]" dimensionUniqueName="[calendar]" displayFolder="" count="2" memberValueDatatype="20" unbalanced="0">
      <fieldsUsage count="2">
        <fieldUsage x="-1"/>
        <fieldUsage x="5"/>
      </fieldsUsage>
    </cacheHierarchy>
    <cacheHierarchy uniqueName="[calendar].[Month]" caption="Month" attribute="1" defaultMemberUniqueName="[calendar].[Month].[All]" allUniqueName="[calendar].[Month].[All]" dimensionUniqueName="[calendar]" displayFolder="" count="2" memberValueDatatype="130" unbalanced="0">
      <fieldsUsage count="2">
        <fieldUsage x="-1"/>
        <fieldUsage x="0"/>
      </fieldsUsage>
    </cacheHierarchy>
    <cacheHierarchy uniqueName="[calendar].[Quarter]" caption="Quarter" attribute="1" defaultMemberUniqueName="[calendar].[Quarter].[All]" allUniqueName="[calendar].[Quarter].[All]" dimensionUniqueName="[calendar]" displayFolder="" count="0" memberValueDatatype="130" unbalanced="0"/>
    <cacheHierarchy uniqueName="[calendar].[Weekday]" caption="Weekday" attribute="1" defaultMemberUniqueName="[calendar].[Weekday].[All]" allUniqueName="[calendar].[Weekday].[All]" dimensionUniqueName="[calendar]" displayFolder="" count="0" memberValueDatatype="130" unbalanced="0"/>
    <cacheHierarchy uniqueName="[calendar].[Is_Weekend]" caption="Is_Weekend" attribute="1" defaultMemberUniqueName="[calendar].[Is_Weekend].[All]" allUniqueName="[calendar].[Is_Weekend].[All]" dimensionUniqueName="[calendar]" displayFolder="" count="0" memberValueDatatype="130" unbalanced="0"/>
    <cacheHierarchy uniqueName="[inventory].[Store_ID]" caption="Store_ID" attribute="1" defaultMemberUniqueName="[inventory].[Store_ID].[All]" allUniqueName="[inventory].[Store_ID].[All]" dimensionUniqueName="[inventory]" displayFolder="" count="0" memberValueDatatype="20" unbalanced="0"/>
    <cacheHierarchy uniqueName="[inventory].[Product_ID]" caption="Product_ID" attribute="1" defaultMemberUniqueName="[inventory].[Product_ID].[All]" allUniqueName="[inventory].[Product_ID].[All]" dimensionUniqueName="[inventory]" displayFolder="" count="0" memberValueDatatype="20" unbalanced="0"/>
    <cacheHierarchy uniqueName="[inventory].[Stock_On_Hand]" caption="Stock_On_Hand" attribute="1" defaultMemberUniqueName="[inventory].[Stock_On_Hand].[All]" allUniqueName="[inventory].[Stock_On_Hand].[All]" dimensionUniqueName="[inventory]" displayFolder="" count="0" memberValueDatatype="20" unbalanced="0"/>
    <cacheHierarchy uniqueName="[inventory].[Store_Product_Key]" caption="Store_Product_Key" attribute="1" defaultMemberUniqueName="[inventory].[Store_Product_Key].[All]" allUniqueName="[inventory].[Store_Product_Key].[All]" dimensionUniqueName="[inventory]" displayFolder="" count="0" memberValueDatatype="130" unbalanced="0"/>
    <cacheHierarchy uniqueName="[inventory].[Stock_Status]" caption="Stock_Status" attribute="1" defaultMemberUniqueName="[inventory].[Stock_Status].[All]" allUniqueName="[inventory].[Stock_Status].[All]" dimensionUniqueName="[inventory]" displayFolder="" count="0" memberValueDatatype="130" unbalanced="0"/>
    <cacheHierarchy uniqueName="[inventory].[Stock_Value]" caption="Stock_Value" attribute="1" defaultMemberUniqueName="[inventory].[Stock_Value].[All]" allUniqueName="[inventory].[Stock_Value].[All]" dimensionUniqueName="[inventory]" displayFolder="" count="0" memberValueDatatype="5" unbalanced="0"/>
    <cacheHierarchy uniqueName="[inventory].[Units_Sold_for_Product]" caption="Units_Sold_for_Product" attribute="1" defaultMemberUniqueName="[inventory].[Units_Sold_for_Product].[All]" allUniqueName="[inventory].[Units_Sold_for_Product].[All]" dimensionUniqueName="[inventory]" displayFolder="" count="0" memberValueDatatype="20" unbalanced="0"/>
    <cacheHierarchy uniqueName="[inventory].[Restock_Alert]" caption="Restock_Alert" attribute="1" defaultMemberUniqueName="[inventory].[Restock_Alert].[All]" allUniqueName="[inventory].[Restock_Alert].[All]" dimensionUniqueName="[inventory]"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Product_Category]" caption="Product_Category" attribute="1" defaultMemberUniqueName="[products].[Product_Category].[All]" allUniqueName="[products].[Product_Category].[All]" dimensionUniqueName="[products]" displayFolder="" count="2" memberValueDatatype="130" unbalanced="0">
      <fieldsUsage count="2">
        <fieldUsage x="-1"/>
        <fieldUsage x="4"/>
      </fieldsUsage>
    </cacheHierarchy>
    <cacheHierarchy uniqueName="[products].[Product_Cost]" caption="Product_Cost" attribute="1" defaultMemberUniqueName="[products].[Product_Cost].[All]" allUniqueName="[products].[Product_Cost].[All]" dimensionUniqueName="[products]" displayFolder="" count="0" memberValueDatatype="5" unbalanced="0"/>
    <cacheHierarchy uniqueName="[products].[Product_Price]" caption="Product_Price" attribute="1" defaultMemberUniqueName="[products].[Product_Price].[All]" allUniqueName="[products].[Product_Price].[All]" dimensionUniqueName="[products]" displayFolder="" count="0" memberValueDatatype="5" unbalanced="0"/>
    <cacheHierarchy uniqueName="[products].[Profit]" caption="Profit" attribute="1" defaultMemberUniqueName="[products].[Profit].[All]" allUniqueName="[products].[Profit].[All]" dimensionUniqueName="[products]" displayFolder="" count="0" memberValueDatatype="5" unbalanced="0"/>
    <cacheHierarchy uniqueName="[products].[Profit Margin %]" caption="Profit Margin %" attribute="1" defaultMemberUniqueName="[products].[Profit Margin %].[All]" allUniqueName="[products].[Profit Margin %].[All]" dimensionUniqueName="[products]" displayFolder="" count="0" memberValueDatatype="5" unbalanced="0"/>
    <cacheHierarchy uniqueName="[products].[Price_Bracket]" caption="Price_Bracket" attribute="1" defaultMemberUniqueName="[products].[Price_Bracket].[All]" allUniqueName="[products].[Price_Bracket].[All]" dimensionUniqueName="[products]" displayFolder="" count="0" memberValueDatatype="130" unbalanced="0"/>
    <cacheHierarchy uniqueName="[sales].[Sale_ID]" caption="Sale_ID" attribute="1" defaultMemberUniqueName="[sales].[Sale_ID].[All]" allUniqueName="[sales].[Sale_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Store_ID]" caption="Store_ID" attribute="1" defaultMemberUniqueName="[sales].[Store_ID].[All]" allUniqueName="[sales].[Store_ID].[All]" dimensionUniqueName="[sales]" displayFolder="" count="0" memberValueDatatype="20" unbalanced="0"/>
    <cacheHierarchy uniqueName="[sales].[Product_ID]" caption="Product_ID" attribute="1" defaultMemberUniqueName="[sales].[Product_ID].[All]" allUniqueName="[sales].[Product_ID].[All]" dimensionUniqueName="[sales]" displayFolder="" count="0" memberValueDatatype="20" unbalanced="0"/>
    <cacheHierarchy uniqueName="[sales].[Units]" caption="Units" attribute="1" defaultMemberUniqueName="[sales].[Units].[All]" allUniqueName="[sales].[Units].[All]" dimensionUniqueName="[sales]" displayFolder="" count="0" memberValueDatatype="20" unbalanced="0"/>
    <cacheHierarchy uniqueName="[sales].[Store_Product_Key]" caption="Store_Product_Key" attribute="1" defaultMemberUniqueName="[sales].[Store_Product_Key].[All]" allUniqueName="[sales].[Store_Product_Key].[All]" dimensionUniqueName="[sales]" displayFolder="" count="0" memberValueDatatype="130" unbalanced="0"/>
    <cacheHierarchy uniqueName="[sales].[Revenue]" caption="Revenue" attribute="1" defaultMemberUniqueName="[sales].[Revenue].[All]" allUniqueName="[sales].[Revenue].[All]" dimensionUniqueName="[sales]" displayFolder="" count="0" memberValueDatatype="5" unbalanced="0"/>
    <cacheHierarchy uniqueName="[sales].[Cost]" caption="Cost" attribute="1" defaultMemberUniqueName="[sales].[Cost].[All]" allUniqueName="[sales].[Cos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20" unbalanced="0"/>
    <cacheHierarchy uniqueName="[stores].[Store_Name]" caption="Store_Name" attribute="1" defaultMemberUniqueName="[stores].[Store_Name].[All]" allUniqueName="[stores].[Store_Name].[All]" dimensionUniqueName="[stores]" displayFolder="" count="2" memberValueDatatype="130" unbalanced="0">
      <fieldsUsage count="2">
        <fieldUsage x="-1"/>
        <fieldUsage x="1"/>
      </fieldsUsage>
    </cacheHierarchy>
    <cacheHierarchy uniqueName="[stores].[Store_City]" caption="Store_City" attribute="1" defaultMemberUniqueName="[stores].[Store_City].[All]" allUniqueName="[stores].[Store_City].[All]" dimensionUniqueName="[stores]" displayFolder="" count="0" memberValueDatatype="130" unbalanced="0"/>
    <cacheHierarchy uniqueName="[stores].[Store_Location]" caption="Store_Location" attribute="1" defaultMemberUniqueName="[stores].[Store_Location].[All]" allUniqueName="[stores].[Store_Location].[All]" dimensionUniqueName="[stores]" displayFolder="" count="0" memberValueDatatype="130" unbalanced="0"/>
    <cacheHierarchy uniqueName="[stores].[Store_Open_Date]" caption="Store_Open_Date" attribute="1" time="1" defaultMemberUniqueName="[stores].[Store_Open_Date].[All]" allUniqueName="[stores].[Store_Open_Date].[All]" dimensionUniqueName="[stores]" displayFolder="" count="0" memberValueDatatype="7" unbalanced="0"/>
    <cacheHierarchy uniqueName="[stores].[Store_Age_Years]" caption="Store_Age_Years" attribute="1" defaultMemberUniqueName="[stores].[Store_Age_Years].[All]" allUniqueName="[stores].[Store_Age_Years].[All]" dimensionUniqueName="[stores]" displayFolder="" count="0" memberValueDatatype="20" unbalanced="0"/>
    <cacheHierarchy uniqueName="[stores].[Store_Age_Group]" caption="Store_Age_Group" attribute="1" defaultMemberUniqueName="[stores].[Store_Age_Group].[All]" allUniqueName="[stores].[Store_Age_Group].[All]" dimensionUniqueName="[stores]" displayFolder="" count="2" memberValueDatatype="130" unbalanced="0">
      <fieldsUsage count="2">
        <fieldUsage x="-1"/>
        <fieldUsage x="2"/>
      </fieldsUsage>
    </cacheHierarchy>
    <cacheHierarchy uniqueName="[Measures].[Sum of Revenue]" caption="Sum of Revenue" measure="1" displayFolder="" measureGroup="sales" count="0">
      <extLst>
        <ext xmlns:x15="http://schemas.microsoft.com/office/spreadsheetml/2010/11/main" uri="{B97F6D7D-B522-45F9-BDA1-12C45D357490}">
          <x15:cacheHierarchy aggregatedColumn="29"/>
        </ext>
      </extLst>
    </cacheHierarchy>
    <cacheHierarchy uniqueName="[Measures].[Sum of Sale_ID]" caption="Sum of Sale_ID" measure="1" displayFolder="" measureGroup="sales" count="0">
      <extLst>
        <ext xmlns:x15="http://schemas.microsoft.com/office/spreadsheetml/2010/11/main" uri="{B97F6D7D-B522-45F9-BDA1-12C45D357490}">
          <x15:cacheHierarchy aggregatedColumn="23"/>
        </ext>
      </extLst>
    </cacheHierarchy>
    <cacheHierarchy uniqueName="[Measures].[Count of Sale_ID]" caption="Count of Sale_ID" measure="1" displayFolder="" measureGroup="sales" count="0">
      <extLst>
        <ext xmlns:x15="http://schemas.microsoft.com/office/spreadsheetml/2010/11/main" uri="{B97F6D7D-B522-45F9-BDA1-12C45D357490}">
          <x15:cacheHierarchy aggregatedColumn="23"/>
        </ext>
      </extLst>
    </cacheHierarchy>
    <cacheHierarchy uniqueName="[Measures].[Sum of Profit]" caption="Sum of Profit" measure="1" displayFolder="" measureGroup="sales" count="0">
      <extLst>
        <ext xmlns:x15="http://schemas.microsoft.com/office/spreadsheetml/2010/11/main" uri="{B97F6D7D-B522-45F9-BDA1-12C45D357490}">
          <x15:cacheHierarchy aggregatedColumn="31"/>
        </ext>
      </extLst>
    </cacheHierarchy>
    <cacheHierarchy uniqueName="[Measures].[Sum of Cost]" caption="Sum of Cost" measure="1" displayFolder="" measureGroup="sales" count="0">
      <extLst>
        <ext xmlns:x15="http://schemas.microsoft.com/office/spreadsheetml/2010/11/main" uri="{B97F6D7D-B522-45F9-BDA1-12C45D357490}">
          <x15:cacheHierarchy aggregatedColumn="30"/>
        </ext>
      </extLst>
    </cacheHierarchy>
    <cacheHierarchy uniqueName="[Measures].[Sum of Profit Margin %]" caption="Sum of Profit Margin %" measure="1" displayFolder="" measureGroup="products" count="0">
      <extLst>
        <ext xmlns:x15="http://schemas.microsoft.com/office/spreadsheetml/2010/11/main" uri="{B97F6D7D-B522-45F9-BDA1-12C45D357490}">
          <x15:cacheHierarchy aggregatedColumn="21"/>
        </ext>
      </extLst>
    </cacheHierarchy>
    <cacheHierarchy uniqueName="[Measures].[Average of Profit Margin %]" caption="Average of Profit Margin %" measure="1" displayFolder="" measureGroup="products" count="0">
      <extLst>
        <ext xmlns:x15="http://schemas.microsoft.com/office/spreadsheetml/2010/11/main" uri="{B97F6D7D-B522-45F9-BDA1-12C45D357490}">
          <x15:cacheHierarchy aggregatedColumn="21"/>
        </ext>
      </extLst>
    </cacheHierarchy>
    <cacheHierarchy uniqueName="[Measures].[Count of Product_Name]" caption="Count of Product_Name" measure="1" displayFolder="" measureGroup="products" count="0">
      <extLst>
        <ext xmlns:x15="http://schemas.microsoft.com/office/spreadsheetml/2010/11/main" uri="{B97F6D7D-B522-45F9-BDA1-12C45D357490}">
          <x15:cacheHierarchy aggregatedColumn="16"/>
        </ext>
      </extLst>
    </cacheHierarchy>
    <cacheHierarchy uniqueName="[Measures].[Sum of Store_ID]" caption="Sum of Store_ID" measure="1" displayFolder="" measureGroup="sales" count="0">
      <extLst>
        <ext xmlns:x15="http://schemas.microsoft.com/office/spreadsheetml/2010/11/main" uri="{B97F6D7D-B522-45F9-BDA1-12C45D357490}">
          <x15:cacheHierarchy aggregatedColumn="25"/>
        </ext>
      </extLst>
    </cacheHierarchy>
    <cacheHierarchy uniqueName="[Measures].[Count of Store_Name]" caption="Count of Store_Name" measure="1" displayFolder="" measureGroup="stores" count="0">
      <extLst>
        <ext xmlns:x15="http://schemas.microsoft.com/office/spreadsheetml/2010/11/main" uri="{B97F6D7D-B522-45F9-BDA1-12C45D357490}">
          <x15:cacheHierarchy aggregatedColumn="33"/>
        </ext>
      </extLst>
    </cacheHierarchy>
    <cacheHierarchy uniqueName="[Measures].[Count of Stock_Status]" caption="Count of Stock_Status" measure="1" displayFolder="" measureGroup="inventory" count="0">
      <extLst>
        <ext xmlns:x15="http://schemas.microsoft.com/office/spreadsheetml/2010/11/main" uri="{B97F6D7D-B522-45F9-BDA1-12C45D357490}">
          <x15:cacheHierarchy aggregatedColumn="11"/>
        </ext>
      </extLst>
    </cacheHierarchy>
    <cacheHierarchy uniqueName="[Measures].[Sum of Product_ID]" caption="Sum of Product_ID" measure="1" displayFolder="" measureGroup="sales" count="0">
      <extLst>
        <ext xmlns:x15="http://schemas.microsoft.com/office/spreadsheetml/2010/11/main" uri="{B97F6D7D-B522-45F9-BDA1-12C45D357490}">
          <x15:cacheHierarchy aggregatedColumn="26"/>
        </ext>
      </extLst>
    </cacheHierarchy>
    <cacheHierarchy uniqueName="[Measures].[Count of Product_ID]" caption="Count of Product_ID" measure="1" displayFolder="" measureGroup="sales" count="0">
      <extLst>
        <ext xmlns:x15="http://schemas.microsoft.com/office/spreadsheetml/2010/11/main" uri="{B97F6D7D-B522-45F9-BDA1-12C45D357490}">
          <x15:cacheHierarchy aggregatedColumn="26"/>
        </ext>
      </extLst>
    </cacheHierarchy>
    <cacheHierarchy uniqueName="[Measures].[Sum of Store_ID 2]" caption="Sum of Store_ID 2" measure="1" displayFolder="" measureGroup="inventory" count="0">
      <extLst>
        <ext xmlns:x15="http://schemas.microsoft.com/office/spreadsheetml/2010/11/main" uri="{B97F6D7D-B522-45F9-BDA1-12C45D357490}">
          <x15:cacheHierarchy aggregatedColumn="7"/>
        </ext>
      </extLst>
    </cacheHierarchy>
    <cacheHierarchy uniqueName="[Measures].[Count of Store_ID]" caption="Count of Store_ID" measure="1" displayFolder="" measureGroup="inventory" count="0">
      <extLst>
        <ext xmlns:x15="http://schemas.microsoft.com/office/spreadsheetml/2010/11/main" uri="{B97F6D7D-B522-45F9-BDA1-12C45D357490}">
          <x15:cacheHierarchy aggregatedColumn="7"/>
        </ext>
      </extLst>
    </cacheHierarchy>
    <cacheHierarchy uniqueName="[Measures].[Sum of Stock_Value]" caption="Sum of Stock_Value" measure="1" displayFolder="" measureGroup="inventory" count="0">
      <extLst>
        <ext xmlns:x15="http://schemas.microsoft.com/office/spreadsheetml/2010/11/main" uri="{B97F6D7D-B522-45F9-BDA1-12C45D357490}">
          <x15:cacheHierarchy aggregatedColumn="12"/>
        </ext>
      </extLst>
    </cacheHierarchy>
    <cacheHierarchy uniqueName="[Measures].[Sum of Units_Sold_for_Product]" caption="Sum of Units_Sold_for_Product" measure="1" displayFolder="" measureGroup="inventory" count="0">
      <extLst>
        <ext xmlns:x15="http://schemas.microsoft.com/office/spreadsheetml/2010/11/main" uri="{B97F6D7D-B522-45F9-BDA1-12C45D357490}">
          <x15:cacheHierarchy aggregatedColumn="13"/>
        </ext>
      </extLst>
    </cacheHierarchy>
    <cacheHierarchy uniqueName="[Measures].[Total Revenue]" caption="Total Revenue" measure="1" displayFolder="" measureGroup="sales" count="0" oneField="1">
      <fieldsUsage count="1">
        <fieldUsage x="3"/>
      </fieldsUsage>
    </cacheHierarchy>
    <cacheHierarchy uniqueName="[Measures].[Total Units Sold]" caption="Total Units Sold" measure="1" displayFolder="" measureGroup="sales" count="0"/>
    <cacheHierarchy uniqueName="[Measures].[Total Cost]" caption="Total Cost" measure="1" displayFolder="" measureGroup="sales" count="0"/>
    <cacheHierarchy uniqueName="[Measures].[Total Profit]" caption="Total Profit" measure="1" displayFolder="" measureGroup="sales" count="0"/>
    <cacheHierarchy uniqueName="[Measures].[Total Stock On Hand]" caption="Total Stock On Hand" measure="1" displayFolder="" measureGroup="inventory" count="0"/>
    <cacheHierarchy uniqueName="[Measures].[Total Stock Value]" caption="Total Stock Value" measure="1" displayFolder="" measureGroup="inventory" count="0"/>
    <cacheHierarchy uniqueName="[Measures].[Out of Stock Count]" caption="Out of Stock Count" measure="1" displayFolder="" measureGroup="inventory" count="0"/>
    <cacheHierarchy uniqueName="[Measures].[Total Store]" caption="Total Store" measure="1" displayFolder="" measureGroup="stores" count="0"/>
    <cacheHierarchy uniqueName="[Measures].[Total Transactions]" caption="Total Transactions" measure="1" displayFolder="" measureGroup="sales" count="0"/>
    <cacheHierarchy uniqueName="[Measures].[Average Price:]" caption="Average Price:" measure="1" displayFolder="" measureGroup="stores" count="0"/>
    <cacheHierarchy uniqueName="[Measures].[Average Cost:]" caption="Average Cost:" measure="1" displayFolder="" measureGroup="stores" count="0"/>
    <cacheHierarchy uniqueName="[Measures].[Low Stock Count]" caption="Low Stock Count" measure="1" displayFolder="" measureGroup="inventory" count="0"/>
    <cacheHierarchy uniqueName="[Measures].[Measure 1]" caption="Measure 1" measure="1" displayFolder="" measureGroup="products" count="0"/>
    <cacheHierarchy uniqueName="[Measures].[Measure 2]" caption="Measure 2" measure="1" displayFolder="" measureGroup="inventory" count="0"/>
    <cacheHierarchy uniqueName="[Measures].[__XL_Count stores]" caption="__XL_Count stores" measure="1" displayFolder="" measureGroup="stores" count="0" hidden="1"/>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inventory]" caption="__XL_Count inventory" measure="1" displayFolder="" measureGroup="inventory"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inventory" uniqueName="[inventory]" caption="inventory"/>
    <dimension measure="1" name="Measures" uniqueName="[Measures]" caption="Measures"/>
    <dimension name="products" uniqueName="[products]" caption="products"/>
    <dimension name="sales" uniqueName="[sales]" caption="sales"/>
    <dimension name="stores" uniqueName="[stores]" caption="stores"/>
  </dimensions>
  <measureGroups count="5">
    <measureGroup name="calendar" caption="calendar"/>
    <measureGroup name="inventory" caption="inventory"/>
    <measureGroup name="products" caption="products"/>
    <measureGroup name="sales" caption="sales"/>
    <measureGroup name="stores" caption="stores"/>
  </measureGroups>
  <maps count="10">
    <map measureGroup="0" dimension="0"/>
    <map measureGroup="1" dimension="1"/>
    <map measureGroup="1" dimension="3"/>
    <map measureGroup="1" dimension="5"/>
    <map measureGroup="2" dimension="3"/>
    <map measureGroup="3" dimension="0"/>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42.451244560187" backgroundQuery="1" createdVersion="8" refreshedVersion="8" minRefreshableVersion="3" recordCount="0" supportSubquery="1" supportAdvancedDrill="1" xr:uid="{782DED40-8535-4647-A631-2FEF71DF139B}">
  <cacheSource type="external" connectionId="6"/>
  <cacheFields count="6">
    <cacheField name="[Measures].[Total Stock On Hand]" caption="Total Stock On Hand" numFmtId="0" hierarchy="60" level="32767"/>
    <cacheField name="[Measures].[Total Stock Value]" caption="Total Stock Value" numFmtId="0" hierarchy="61" level="32767"/>
    <cacheField name="[Measures].[Out of Stock Count]" caption="Out of Stock Count" numFmtId="0" hierarchy="62" level="32767"/>
    <cacheField name="[Measures].[Low Stock Count]" caption="Low Stock Count" numFmtId="0" hierarchy="67" level="32767"/>
    <cacheField name="[products].[Product_Category].[Product_Category]" caption="Product_Category" numFmtId="0" hierarchy="17" level="1">
      <sharedItems containsSemiMixedTypes="0" containsNonDate="0" containsString="0"/>
    </cacheField>
    <cacheField name="[calendar].[Year =].[Year =]" caption="Year =" numFmtId="0" hierarchy="2" level="1">
      <sharedItems containsSemiMixedTypes="0" containsNonDate="0" containsString="0"/>
    </cacheField>
  </cacheFields>
  <cacheHierarchies count="76">
    <cacheHierarchy uniqueName="[calendar].[Date]" caption="Date" attribute="1" time="1" defaultMemberUniqueName="[calendar].[Date].[All]" allUniqueName="[calendar].[Date].[All]" dimensionUniqueName="[calendar]" displayFolder="" count="0" memberValueDatatype="7" unbalanced="0"/>
    <cacheHierarchy uniqueName="[calendar].[Month Number]" caption="Month Number" attribute="1" defaultMemberUniqueName="[calendar].[Month Number].[All]" allUniqueName="[calendar].[Month Number].[All]" dimensionUniqueName="[calendar]" displayFolder="" count="0" memberValueDatatype="20" unbalanced="0"/>
    <cacheHierarchy uniqueName="[calendar].[Year =]" caption="Year =" attribute="1" defaultMemberUniqueName="[calendar].[Year =].[All]" allUniqueName="[calendar].[Year =].[All]" dimensionUniqueName="[calendar]" displayFolder="" count="2" memberValueDatatype="20" unbalanced="0">
      <fieldsUsage count="2">
        <fieldUsage x="-1"/>
        <fieldUsage x="5"/>
      </fieldsUsage>
    </cacheHierarchy>
    <cacheHierarchy uniqueName="[calendar].[Month]" caption="Month" attribute="1" defaultMemberUniqueName="[calendar].[Month].[All]" allUniqueName="[calendar].[Month].[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130" unbalanced="0"/>
    <cacheHierarchy uniqueName="[calendar].[Weekday]" caption="Weekday" attribute="1" defaultMemberUniqueName="[calendar].[Weekday].[All]" allUniqueName="[calendar].[Weekday].[All]" dimensionUniqueName="[calendar]" displayFolder="" count="0" memberValueDatatype="130" unbalanced="0"/>
    <cacheHierarchy uniqueName="[calendar].[Is_Weekend]" caption="Is_Weekend" attribute="1" defaultMemberUniqueName="[calendar].[Is_Weekend].[All]" allUniqueName="[calendar].[Is_Weekend].[All]" dimensionUniqueName="[calendar]" displayFolder="" count="0" memberValueDatatype="130" unbalanced="0"/>
    <cacheHierarchy uniqueName="[inventory].[Store_ID]" caption="Store_ID" attribute="1" defaultMemberUniqueName="[inventory].[Store_ID].[All]" allUniqueName="[inventory].[Store_ID].[All]" dimensionUniqueName="[inventory]" displayFolder="" count="0" memberValueDatatype="20" unbalanced="0"/>
    <cacheHierarchy uniqueName="[inventory].[Product_ID]" caption="Product_ID" attribute="1" defaultMemberUniqueName="[inventory].[Product_ID].[All]" allUniqueName="[inventory].[Product_ID].[All]" dimensionUniqueName="[inventory]" displayFolder="" count="0" memberValueDatatype="20" unbalanced="0"/>
    <cacheHierarchy uniqueName="[inventory].[Stock_On_Hand]" caption="Stock_On_Hand" attribute="1" defaultMemberUniqueName="[inventory].[Stock_On_Hand].[All]" allUniqueName="[inventory].[Stock_On_Hand].[All]" dimensionUniqueName="[inventory]" displayFolder="" count="0" memberValueDatatype="20" unbalanced="0"/>
    <cacheHierarchy uniqueName="[inventory].[Store_Product_Key]" caption="Store_Product_Key" attribute="1" defaultMemberUniqueName="[inventory].[Store_Product_Key].[All]" allUniqueName="[inventory].[Store_Product_Key].[All]" dimensionUniqueName="[inventory]" displayFolder="" count="0" memberValueDatatype="130" unbalanced="0"/>
    <cacheHierarchy uniqueName="[inventory].[Stock_Status]" caption="Stock_Status" attribute="1" defaultMemberUniqueName="[inventory].[Stock_Status].[All]" allUniqueName="[inventory].[Stock_Status].[All]" dimensionUniqueName="[inventory]" displayFolder="" count="0" memberValueDatatype="130" unbalanced="0"/>
    <cacheHierarchy uniqueName="[inventory].[Stock_Value]" caption="Stock_Value" attribute="1" defaultMemberUniqueName="[inventory].[Stock_Value].[All]" allUniqueName="[inventory].[Stock_Value].[All]" dimensionUniqueName="[inventory]" displayFolder="" count="0" memberValueDatatype="5" unbalanced="0"/>
    <cacheHierarchy uniqueName="[inventory].[Units_Sold_for_Product]" caption="Units_Sold_for_Product" attribute="1" defaultMemberUniqueName="[inventory].[Units_Sold_for_Product].[All]" allUniqueName="[inventory].[Units_Sold_for_Product].[All]" dimensionUniqueName="[inventory]" displayFolder="" count="0" memberValueDatatype="20" unbalanced="0"/>
    <cacheHierarchy uniqueName="[inventory].[Restock_Alert]" caption="Restock_Alert" attribute="1" defaultMemberUniqueName="[inventory].[Restock_Alert].[All]" allUniqueName="[inventory].[Restock_Alert].[All]" dimensionUniqueName="[inventory]"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Product_Category]" caption="Product_Category" attribute="1" defaultMemberUniqueName="[products].[Product_Category].[All]" allUniqueName="[products].[Product_Category].[All]" dimensionUniqueName="[products]" displayFolder="" count="2" memberValueDatatype="130" unbalanced="0">
      <fieldsUsage count="2">
        <fieldUsage x="-1"/>
        <fieldUsage x="4"/>
      </fieldsUsage>
    </cacheHierarchy>
    <cacheHierarchy uniqueName="[products].[Product_Cost]" caption="Product_Cost" attribute="1" defaultMemberUniqueName="[products].[Product_Cost].[All]" allUniqueName="[products].[Product_Cost].[All]" dimensionUniqueName="[products]" displayFolder="" count="0" memberValueDatatype="5" unbalanced="0"/>
    <cacheHierarchy uniqueName="[products].[Product_Price]" caption="Product_Price" attribute="1" defaultMemberUniqueName="[products].[Product_Price].[All]" allUniqueName="[products].[Product_Price].[All]" dimensionUniqueName="[products]" displayFolder="" count="0" memberValueDatatype="5" unbalanced="0"/>
    <cacheHierarchy uniqueName="[products].[Profit]" caption="Profit" attribute="1" defaultMemberUniqueName="[products].[Profit].[All]" allUniqueName="[products].[Profit].[All]" dimensionUniqueName="[products]" displayFolder="" count="0" memberValueDatatype="5" unbalanced="0"/>
    <cacheHierarchy uniqueName="[products].[Profit Margin %]" caption="Profit Margin %" attribute="1" defaultMemberUniqueName="[products].[Profit Margin %].[All]" allUniqueName="[products].[Profit Margin %].[All]" dimensionUniqueName="[products]" displayFolder="" count="0" memberValueDatatype="5" unbalanced="0"/>
    <cacheHierarchy uniqueName="[products].[Price_Bracket]" caption="Price_Bracket" attribute="1" defaultMemberUniqueName="[products].[Price_Bracket].[All]" allUniqueName="[products].[Price_Bracket].[All]" dimensionUniqueName="[products]" displayFolder="" count="0" memberValueDatatype="130" unbalanced="0"/>
    <cacheHierarchy uniqueName="[sales].[Sale_ID]" caption="Sale_ID" attribute="1" defaultMemberUniqueName="[sales].[Sale_ID].[All]" allUniqueName="[sales].[Sale_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Store_ID]" caption="Store_ID" attribute="1" defaultMemberUniqueName="[sales].[Store_ID].[All]" allUniqueName="[sales].[Store_ID].[All]" dimensionUniqueName="[sales]" displayFolder="" count="0" memberValueDatatype="20" unbalanced="0"/>
    <cacheHierarchy uniqueName="[sales].[Product_ID]" caption="Product_ID" attribute="1" defaultMemberUniqueName="[sales].[Product_ID].[All]" allUniqueName="[sales].[Product_ID].[All]" dimensionUniqueName="[sales]" displayFolder="" count="0" memberValueDatatype="20" unbalanced="0"/>
    <cacheHierarchy uniqueName="[sales].[Units]" caption="Units" attribute="1" defaultMemberUniqueName="[sales].[Units].[All]" allUniqueName="[sales].[Units].[All]" dimensionUniqueName="[sales]" displayFolder="" count="0" memberValueDatatype="20" unbalanced="0"/>
    <cacheHierarchy uniqueName="[sales].[Store_Product_Key]" caption="Store_Product_Key" attribute="1" defaultMemberUniqueName="[sales].[Store_Product_Key].[All]" allUniqueName="[sales].[Store_Product_Key].[All]" dimensionUniqueName="[sales]" displayFolder="" count="0" memberValueDatatype="130" unbalanced="0"/>
    <cacheHierarchy uniqueName="[sales].[Revenue]" caption="Revenue" attribute="1" defaultMemberUniqueName="[sales].[Revenue].[All]" allUniqueName="[sales].[Revenue].[All]" dimensionUniqueName="[sales]" displayFolder="" count="0" memberValueDatatype="5" unbalanced="0"/>
    <cacheHierarchy uniqueName="[sales].[Cost]" caption="Cost" attribute="1" defaultMemberUniqueName="[sales].[Cost].[All]" allUniqueName="[sales].[Cos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20" unbalanced="0"/>
    <cacheHierarchy uniqueName="[stores].[Store_Name]" caption="Store_Name" attribute="1" defaultMemberUniqueName="[stores].[Store_Name].[All]" allUniqueName="[stores].[Store_Name].[All]" dimensionUniqueName="[stores]" displayFolder="" count="0" memberValueDatatype="130" unbalanced="0"/>
    <cacheHierarchy uniqueName="[stores].[Store_City]" caption="Store_City" attribute="1" defaultMemberUniqueName="[stores].[Store_City].[All]" allUniqueName="[stores].[Store_City].[All]" dimensionUniqueName="[stores]" displayFolder="" count="0" memberValueDatatype="130" unbalanced="0"/>
    <cacheHierarchy uniqueName="[stores].[Store_Location]" caption="Store_Location" attribute="1" defaultMemberUniqueName="[stores].[Store_Location].[All]" allUniqueName="[stores].[Store_Location].[All]" dimensionUniqueName="[stores]" displayFolder="" count="0" memberValueDatatype="130" unbalanced="0"/>
    <cacheHierarchy uniqueName="[stores].[Store_Open_Date]" caption="Store_Open_Date" attribute="1" time="1" defaultMemberUniqueName="[stores].[Store_Open_Date].[All]" allUniqueName="[stores].[Store_Open_Date].[All]" dimensionUniqueName="[stores]" displayFolder="" count="0" memberValueDatatype="7" unbalanced="0"/>
    <cacheHierarchy uniqueName="[stores].[Store_Age_Years]" caption="Store_Age_Years" attribute="1" defaultMemberUniqueName="[stores].[Store_Age_Years].[All]" allUniqueName="[stores].[Store_Age_Years].[All]" dimensionUniqueName="[stores]" displayFolder="" count="0" memberValueDatatype="20" unbalanced="0"/>
    <cacheHierarchy uniqueName="[stores].[Store_Age_Group]" caption="Store_Age_Group" attribute="1" defaultMemberUniqueName="[stores].[Store_Age_Group].[All]" allUniqueName="[stores].[Store_Age_Group].[All]" dimensionUniqueName="[stores]" displayFolder="" count="0" memberValueDatatype="130" unbalanced="0"/>
    <cacheHierarchy uniqueName="[Measures].[Sum of Revenue]" caption="Sum of Revenue" measure="1" displayFolder="" measureGroup="sales" count="0">
      <extLst>
        <ext xmlns:x15="http://schemas.microsoft.com/office/spreadsheetml/2010/11/main" uri="{B97F6D7D-B522-45F9-BDA1-12C45D357490}">
          <x15:cacheHierarchy aggregatedColumn="29"/>
        </ext>
      </extLst>
    </cacheHierarchy>
    <cacheHierarchy uniqueName="[Measures].[Sum of Sale_ID]" caption="Sum of Sale_ID" measure="1" displayFolder="" measureGroup="sales" count="0">
      <extLst>
        <ext xmlns:x15="http://schemas.microsoft.com/office/spreadsheetml/2010/11/main" uri="{B97F6D7D-B522-45F9-BDA1-12C45D357490}">
          <x15:cacheHierarchy aggregatedColumn="23"/>
        </ext>
      </extLst>
    </cacheHierarchy>
    <cacheHierarchy uniqueName="[Measures].[Count of Sale_ID]" caption="Count of Sale_ID" measure="1" displayFolder="" measureGroup="sales" count="0">
      <extLst>
        <ext xmlns:x15="http://schemas.microsoft.com/office/spreadsheetml/2010/11/main" uri="{B97F6D7D-B522-45F9-BDA1-12C45D357490}">
          <x15:cacheHierarchy aggregatedColumn="23"/>
        </ext>
      </extLst>
    </cacheHierarchy>
    <cacheHierarchy uniqueName="[Measures].[Sum of Profit]" caption="Sum of Profit" measure="1" displayFolder="" measureGroup="sales" count="0">
      <extLst>
        <ext xmlns:x15="http://schemas.microsoft.com/office/spreadsheetml/2010/11/main" uri="{B97F6D7D-B522-45F9-BDA1-12C45D357490}">
          <x15:cacheHierarchy aggregatedColumn="31"/>
        </ext>
      </extLst>
    </cacheHierarchy>
    <cacheHierarchy uniqueName="[Measures].[Sum of Cost]" caption="Sum of Cost" measure="1" displayFolder="" measureGroup="sales" count="0">
      <extLst>
        <ext xmlns:x15="http://schemas.microsoft.com/office/spreadsheetml/2010/11/main" uri="{B97F6D7D-B522-45F9-BDA1-12C45D357490}">
          <x15:cacheHierarchy aggregatedColumn="30"/>
        </ext>
      </extLst>
    </cacheHierarchy>
    <cacheHierarchy uniqueName="[Measures].[Sum of Profit Margin %]" caption="Sum of Profit Margin %" measure="1" displayFolder="" measureGroup="products" count="0">
      <extLst>
        <ext xmlns:x15="http://schemas.microsoft.com/office/spreadsheetml/2010/11/main" uri="{B97F6D7D-B522-45F9-BDA1-12C45D357490}">
          <x15:cacheHierarchy aggregatedColumn="21"/>
        </ext>
      </extLst>
    </cacheHierarchy>
    <cacheHierarchy uniqueName="[Measures].[Average of Profit Margin %]" caption="Average of Profit Margin %" measure="1" displayFolder="" measureGroup="products" count="0">
      <extLst>
        <ext xmlns:x15="http://schemas.microsoft.com/office/spreadsheetml/2010/11/main" uri="{B97F6D7D-B522-45F9-BDA1-12C45D357490}">
          <x15:cacheHierarchy aggregatedColumn="21"/>
        </ext>
      </extLst>
    </cacheHierarchy>
    <cacheHierarchy uniqueName="[Measures].[Count of Product_Name]" caption="Count of Product_Name" measure="1" displayFolder="" measureGroup="products" count="0">
      <extLst>
        <ext xmlns:x15="http://schemas.microsoft.com/office/spreadsheetml/2010/11/main" uri="{B97F6D7D-B522-45F9-BDA1-12C45D357490}">
          <x15:cacheHierarchy aggregatedColumn="16"/>
        </ext>
      </extLst>
    </cacheHierarchy>
    <cacheHierarchy uniqueName="[Measures].[Sum of Store_ID]" caption="Sum of Store_ID" measure="1" displayFolder="" measureGroup="sales" count="0">
      <extLst>
        <ext xmlns:x15="http://schemas.microsoft.com/office/spreadsheetml/2010/11/main" uri="{B97F6D7D-B522-45F9-BDA1-12C45D357490}">
          <x15:cacheHierarchy aggregatedColumn="25"/>
        </ext>
      </extLst>
    </cacheHierarchy>
    <cacheHierarchy uniqueName="[Measures].[Count of Store_Name]" caption="Count of Store_Name" measure="1" displayFolder="" measureGroup="stores" count="0">
      <extLst>
        <ext xmlns:x15="http://schemas.microsoft.com/office/spreadsheetml/2010/11/main" uri="{B97F6D7D-B522-45F9-BDA1-12C45D357490}">
          <x15:cacheHierarchy aggregatedColumn="33"/>
        </ext>
      </extLst>
    </cacheHierarchy>
    <cacheHierarchy uniqueName="[Measures].[Count of Stock_Status]" caption="Count of Stock_Status" measure="1" displayFolder="" measureGroup="inventory" count="0">
      <extLst>
        <ext xmlns:x15="http://schemas.microsoft.com/office/spreadsheetml/2010/11/main" uri="{B97F6D7D-B522-45F9-BDA1-12C45D357490}">
          <x15:cacheHierarchy aggregatedColumn="11"/>
        </ext>
      </extLst>
    </cacheHierarchy>
    <cacheHierarchy uniqueName="[Measures].[Sum of Product_ID]" caption="Sum of Product_ID" measure="1" displayFolder="" measureGroup="sales" count="0">
      <extLst>
        <ext xmlns:x15="http://schemas.microsoft.com/office/spreadsheetml/2010/11/main" uri="{B97F6D7D-B522-45F9-BDA1-12C45D357490}">
          <x15:cacheHierarchy aggregatedColumn="26"/>
        </ext>
      </extLst>
    </cacheHierarchy>
    <cacheHierarchy uniqueName="[Measures].[Count of Product_ID]" caption="Count of Product_ID" measure="1" displayFolder="" measureGroup="sales" count="0">
      <extLst>
        <ext xmlns:x15="http://schemas.microsoft.com/office/spreadsheetml/2010/11/main" uri="{B97F6D7D-B522-45F9-BDA1-12C45D357490}">
          <x15:cacheHierarchy aggregatedColumn="26"/>
        </ext>
      </extLst>
    </cacheHierarchy>
    <cacheHierarchy uniqueName="[Measures].[Sum of Store_ID 2]" caption="Sum of Store_ID 2" measure="1" displayFolder="" measureGroup="inventory" count="0">
      <extLst>
        <ext xmlns:x15="http://schemas.microsoft.com/office/spreadsheetml/2010/11/main" uri="{B97F6D7D-B522-45F9-BDA1-12C45D357490}">
          <x15:cacheHierarchy aggregatedColumn="7"/>
        </ext>
      </extLst>
    </cacheHierarchy>
    <cacheHierarchy uniqueName="[Measures].[Count of Store_ID]" caption="Count of Store_ID" measure="1" displayFolder="" measureGroup="inventory" count="0">
      <extLst>
        <ext xmlns:x15="http://schemas.microsoft.com/office/spreadsheetml/2010/11/main" uri="{B97F6D7D-B522-45F9-BDA1-12C45D357490}">
          <x15:cacheHierarchy aggregatedColumn="7"/>
        </ext>
      </extLst>
    </cacheHierarchy>
    <cacheHierarchy uniqueName="[Measures].[Sum of Stock_Value]" caption="Sum of Stock_Value" measure="1" displayFolder="" measureGroup="inventory" count="0">
      <extLst>
        <ext xmlns:x15="http://schemas.microsoft.com/office/spreadsheetml/2010/11/main" uri="{B97F6D7D-B522-45F9-BDA1-12C45D357490}">
          <x15:cacheHierarchy aggregatedColumn="12"/>
        </ext>
      </extLst>
    </cacheHierarchy>
    <cacheHierarchy uniqueName="[Measures].[Sum of Units_Sold_for_Product]" caption="Sum of Units_Sold_for_Product" measure="1" displayFolder="" measureGroup="inventory" count="0">
      <extLst>
        <ext xmlns:x15="http://schemas.microsoft.com/office/spreadsheetml/2010/11/main" uri="{B97F6D7D-B522-45F9-BDA1-12C45D357490}">
          <x15:cacheHierarchy aggregatedColumn="13"/>
        </ext>
      </extLst>
    </cacheHierarchy>
    <cacheHierarchy uniqueName="[Measures].[Total Revenue]" caption="Total Revenue" measure="1" displayFolder="" measureGroup="sales" count="0"/>
    <cacheHierarchy uniqueName="[Measures].[Total Units Sold]" caption="Total Units Sold" measure="1" displayFolder="" measureGroup="sales" count="0"/>
    <cacheHierarchy uniqueName="[Measures].[Total Cost]" caption="Total Cost" measure="1" displayFolder="" measureGroup="sales" count="0"/>
    <cacheHierarchy uniqueName="[Measures].[Total Profit]" caption="Total Profit" measure="1" displayFolder="" measureGroup="sales" count="0"/>
    <cacheHierarchy uniqueName="[Measures].[Total Stock On Hand]" caption="Total Stock On Hand" measure="1" displayFolder="" measureGroup="inventory" count="0" oneField="1">
      <fieldsUsage count="1">
        <fieldUsage x="0"/>
      </fieldsUsage>
    </cacheHierarchy>
    <cacheHierarchy uniqueName="[Measures].[Total Stock Value]" caption="Total Stock Value" measure="1" displayFolder="" measureGroup="inventory" count="0" oneField="1">
      <fieldsUsage count="1">
        <fieldUsage x="1"/>
      </fieldsUsage>
    </cacheHierarchy>
    <cacheHierarchy uniqueName="[Measures].[Out of Stock Count]" caption="Out of Stock Count" measure="1" displayFolder="" measureGroup="inventory" count="0" oneField="1">
      <fieldsUsage count="1">
        <fieldUsage x="2"/>
      </fieldsUsage>
    </cacheHierarchy>
    <cacheHierarchy uniqueName="[Measures].[Total Store]" caption="Total Store" measure="1" displayFolder="" measureGroup="stores" count="0"/>
    <cacheHierarchy uniqueName="[Measures].[Total Transactions]" caption="Total Transactions" measure="1" displayFolder="" measureGroup="sales" count="0"/>
    <cacheHierarchy uniqueName="[Measures].[Average Price:]" caption="Average Price:" measure="1" displayFolder="" measureGroup="stores" count="0"/>
    <cacheHierarchy uniqueName="[Measures].[Average Cost:]" caption="Average Cost:" measure="1" displayFolder="" measureGroup="stores" count="0"/>
    <cacheHierarchy uniqueName="[Measures].[Low Stock Count]" caption="Low Stock Count" measure="1" displayFolder="" measureGroup="inventory" count="0" oneField="1">
      <fieldsUsage count="1">
        <fieldUsage x="3"/>
      </fieldsUsage>
    </cacheHierarchy>
    <cacheHierarchy uniqueName="[Measures].[Measure 1]" caption="Measure 1" measure="1" displayFolder="" measureGroup="products" count="0"/>
    <cacheHierarchy uniqueName="[Measures].[Measure 2]" caption="Measure 2" measure="1" displayFolder="" measureGroup="inventory" count="0"/>
    <cacheHierarchy uniqueName="[Measures].[__XL_Count stores]" caption="__XL_Count stores" measure="1" displayFolder="" measureGroup="stores" count="0" hidden="1"/>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inventory]" caption="__XL_Count inventory" measure="1" displayFolder="" measureGroup="inventory"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inventory" uniqueName="[inventory]" caption="inventory"/>
    <dimension measure="1" name="Measures" uniqueName="[Measures]" caption="Measures"/>
    <dimension name="products" uniqueName="[products]" caption="products"/>
    <dimension name="sales" uniqueName="[sales]" caption="sales"/>
    <dimension name="stores" uniqueName="[stores]" caption="stores"/>
  </dimensions>
  <measureGroups count="5">
    <measureGroup name="calendar" caption="calendar"/>
    <measureGroup name="inventory" caption="inventory"/>
    <measureGroup name="products" caption="products"/>
    <measureGroup name="sales" caption="sales"/>
    <measureGroup name="stores" caption="stores"/>
  </measureGroups>
  <maps count="10">
    <map measureGroup="0" dimension="0"/>
    <map measureGroup="1" dimension="1"/>
    <map measureGroup="1" dimension="3"/>
    <map measureGroup="1" dimension="5"/>
    <map measureGroup="2" dimension="3"/>
    <map measureGroup="3" dimension="0"/>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42.451245486111" backgroundQuery="1" createdVersion="8" refreshedVersion="8" minRefreshableVersion="3" recordCount="0" supportSubquery="1" supportAdvancedDrill="1" xr:uid="{1F8027D6-0B35-4F80-B3A0-5BFBF78ADD9E}">
  <cacheSource type="external" connectionId="6"/>
  <cacheFields count="4">
    <cacheField name="[inventory].[Stock_Status].[Stock_Status]" caption="Stock_Status" numFmtId="0" hierarchy="11" level="1">
      <sharedItems count="1">
        <s v="Out of Stock"/>
      </sharedItems>
    </cacheField>
    <cacheField name="[products].[Product_Category].[Product_Category]" caption="Product_Category" numFmtId="0" hierarchy="17" level="1">
      <sharedItems count="5">
        <s v="Art &amp; Crafts"/>
        <s v="Electronics"/>
        <s v="Games"/>
        <s v="Sports &amp; Outdoors"/>
        <s v="Toys"/>
      </sharedItems>
    </cacheField>
    <cacheField name="[Measures].[Total Stock Value]" caption="Total Stock Value" numFmtId="0" hierarchy="61" level="32767"/>
    <cacheField name="[calendar].[Year =].[Year =]" caption="Year =" numFmtId="0" hierarchy="2" level="1">
      <sharedItems containsSemiMixedTypes="0" containsNonDate="0" containsString="0"/>
    </cacheField>
  </cacheFields>
  <cacheHierarchies count="76">
    <cacheHierarchy uniqueName="[calendar].[Date]" caption="Date" attribute="1" time="1" defaultMemberUniqueName="[calendar].[Date].[All]" allUniqueName="[calendar].[Date].[All]" dimensionUniqueName="[calendar]" displayFolder="" count="0" memberValueDatatype="7" unbalanced="0"/>
    <cacheHierarchy uniqueName="[calendar].[Month Number]" caption="Month Number" attribute="1" defaultMemberUniqueName="[calendar].[Month Number].[All]" allUniqueName="[calendar].[Month Number].[All]" dimensionUniqueName="[calendar]" displayFolder="" count="0" memberValueDatatype="20" unbalanced="0"/>
    <cacheHierarchy uniqueName="[calendar].[Year =]" caption="Year =" attribute="1" defaultMemberUniqueName="[calendar].[Year =].[All]" allUniqueName="[calendar].[Year =].[All]" dimensionUniqueName="[calendar]" displayFolder="" count="2" memberValueDatatype="20" unbalanced="0">
      <fieldsUsage count="2">
        <fieldUsage x="-1"/>
        <fieldUsage x="3"/>
      </fieldsUsage>
    </cacheHierarchy>
    <cacheHierarchy uniqueName="[calendar].[Month]" caption="Month" attribute="1" defaultMemberUniqueName="[calendar].[Month].[All]" allUniqueName="[calendar].[Month].[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130" unbalanced="0"/>
    <cacheHierarchy uniqueName="[calendar].[Weekday]" caption="Weekday" attribute="1" defaultMemberUniqueName="[calendar].[Weekday].[All]" allUniqueName="[calendar].[Weekday].[All]" dimensionUniqueName="[calendar]" displayFolder="" count="0" memberValueDatatype="130" unbalanced="0"/>
    <cacheHierarchy uniqueName="[calendar].[Is_Weekend]" caption="Is_Weekend" attribute="1" defaultMemberUniqueName="[calendar].[Is_Weekend].[All]" allUniqueName="[calendar].[Is_Weekend].[All]" dimensionUniqueName="[calendar]" displayFolder="" count="0" memberValueDatatype="130" unbalanced="0"/>
    <cacheHierarchy uniqueName="[inventory].[Store_ID]" caption="Store_ID" attribute="1" defaultMemberUniqueName="[inventory].[Store_ID].[All]" allUniqueName="[inventory].[Store_ID].[All]" dimensionUniqueName="[inventory]" displayFolder="" count="0" memberValueDatatype="20" unbalanced="0"/>
    <cacheHierarchy uniqueName="[inventory].[Product_ID]" caption="Product_ID" attribute="1" defaultMemberUniqueName="[inventory].[Product_ID].[All]" allUniqueName="[inventory].[Product_ID].[All]" dimensionUniqueName="[inventory]" displayFolder="" count="0" memberValueDatatype="20" unbalanced="0"/>
    <cacheHierarchy uniqueName="[inventory].[Stock_On_Hand]" caption="Stock_On_Hand" attribute="1" defaultMemberUniqueName="[inventory].[Stock_On_Hand].[All]" allUniqueName="[inventory].[Stock_On_Hand].[All]" dimensionUniqueName="[inventory]" displayFolder="" count="0" memberValueDatatype="20" unbalanced="0"/>
    <cacheHierarchy uniqueName="[inventory].[Store_Product_Key]" caption="Store_Product_Key" attribute="1" defaultMemberUniqueName="[inventory].[Store_Product_Key].[All]" allUniqueName="[inventory].[Store_Product_Key].[All]" dimensionUniqueName="[inventory]" displayFolder="" count="0" memberValueDatatype="130" unbalanced="0"/>
    <cacheHierarchy uniqueName="[inventory].[Stock_Status]" caption="Stock_Status" attribute="1" defaultMemberUniqueName="[inventory].[Stock_Status].[All]" allUniqueName="[inventory].[Stock_Status].[All]" dimensionUniqueName="[inventory]" displayFolder="" count="2" memberValueDatatype="130" unbalanced="0">
      <fieldsUsage count="2">
        <fieldUsage x="-1"/>
        <fieldUsage x="0"/>
      </fieldsUsage>
    </cacheHierarchy>
    <cacheHierarchy uniqueName="[inventory].[Stock_Value]" caption="Stock_Value" attribute="1" defaultMemberUniqueName="[inventory].[Stock_Value].[All]" allUniqueName="[inventory].[Stock_Value].[All]" dimensionUniqueName="[inventory]" displayFolder="" count="0" memberValueDatatype="5" unbalanced="0"/>
    <cacheHierarchy uniqueName="[inventory].[Units_Sold_for_Product]" caption="Units_Sold_for_Product" attribute="1" defaultMemberUniqueName="[inventory].[Units_Sold_for_Product].[All]" allUniqueName="[inventory].[Units_Sold_for_Product].[All]" dimensionUniqueName="[inventory]" displayFolder="" count="0" memberValueDatatype="20" unbalanced="0"/>
    <cacheHierarchy uniqueName="[inventory].[Restock_Alert]" caption="Restock_Alert" attribute="1" defaultMemberUniqueName="[inventory].[Restock_Alert].[All]" allUniqueName="[inventory].[Restock_Alert].[All]" dimensionUniqueName="[inventory]"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Product_Category]" caption="Product_Category" attribute="1" defaultMemberUniqueName="[products].[Product_Category].[All]" allUniqueName="[products].[Product_Category].[All]" dimensionUniqueName="[products]" displayFolder="" count="2" memberValueDatatype="130" unbalanced="0">
      <fieldsUsage count="2">
        <fieldUsage x="-1"/>
        <fieldUsage x="1"/>
      </fieldsUsage>
    </cacheHierarchy>
    <cacheHierarchy uniqueName="[products].[Product_Cost]" caption="Product_Cost" attribute="1" defaultMemberUniqueName="[products].[Product_Cost].[All]" allUniqueName="[products].[Product_Cost].[All]" dimensionUniqueName="[products]" displayFolder="" count="0" memberValueDatatype="5" unbalanced="0"/>
    <cacheHierarchy uniqueName="[products].[Product_Price]" caption="Product_Price" attribute="1" defaultMemberUniqueName="[products].[Product_Price].[All]" allUniqueName="[products].[Product_Price].[All]" dimensionUniqueName="[products]" displayFolder="" count="0" memberValueDatatype="5" unbalanced="0"/>
    <cacheHierarchy uniqueName="[products].[Profit]" caption="Profit" attribute="1" defaultMemberUniqueName="[products].[Profit].[All]" allUniqueName="[products].[Profit].[All]" dimensionUniqueName="[products]" displayFolder="" count="0" memberValueDatatype="5" unbalanced="0"/>
    <cacheHierarchy uniqueName="[products].[Profit Margin %]" caption="Profit Margin %" attribute="1" defaultMemberUniqueName="[products].[Profit Margin %].[All]" allUniqueName="[products].[Profit Margin %].[All]" dimensionUniqueName="[products]" displayFolder="" count="0" memberValueDatatype="5" unbalanced="0"/>
    <cacheHierarchy uniqueName="[products].[Price_Bracket]" caption="Price_Bracket" attribute="1" defaultMemberUniqueName="[products].[Price_Bracket].[All]" allUniqueName="[products].[Price_Bracket].[All]" dimensionUniqueName="[products]" displayFolder="" count="0" memberValueDatatype="130" unbalanced="0"/>
    <cacheHierarchy uniqueName="[sales].[Sale_ID]" caption="Sale_ID" attribute="1" defaultMemberUniqueName="[sales].[Sale_ID].[All]" allUniqueName="[sales].[Sale_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Store_ID]" caption="Store_ID" attribute="1" defaultMemberUniqueName="[sales].[Store_ID].[All]" allUniqueName="[sales].[Store_ID].[All]" dimensionUniqueName="[sales]" displayFolder="" count="0" memberValueDatatype="20" unbalanced="0"/>
    <cacheHierarchy uniqueName="[sales].[Product_ID]" caption="Product_ID" attribute="1" defaultMemberUniqueName="[sales].[Product_ID].[All]" allUniqueName="[sales].[Product_ID].[All]" dimensionUniqueName="[sales]" displayFolder="" count="0" memberValueDatatype="20" unbalanced="0"/>
    <cacheHierarchy uniqueName="[sales].[Units]" caption="Units" attribute="1" defaultMemberUniqueName="[sales].[Units].[All]" allUniqueName="[sales].[Units].[All]" dimensionUniqueName="[sales]" displayFolder="" count="0" memberValueDatatype="20" unbalanced="0"/>
    <cacheHierarchy uniqueName="[sales].[Store_Product_Key]" caption="Store_Product_Key" attribute="1" defaultMemberUniqueName="[sales].[Store_Product_Key].[All]" allUniqueName="[sales].[Store_Product_Key].[All]" dimensionUniqueName="[sales]" displayFolder="" count="0" memberValueDatatype="130" unbalanced="0"/>
    <cacheHierarchy uniqueName="[sales].[Revenue]" caption="Revenue" attribute="1" defaultMemberUniqueName="[sales].[Revenue].[All]" allUniqueName="[sales].[Revenue].[All]" dimensionUniqueName="[sales]" displayFolder="" count="0" memberValueDatatype="5" unbalanced="0"/>
    <cacheHierarchy uniqueName="[sales].[Cost]" caption="Cost" attribute="1" defaultMemberUniqueName="[sales].[Cost].[All]" allUniqueName="[sales].[Cos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20" unbalanced="0"/>
    <cacheHierarchy uniqueName="[stores].[Store_Name]" caption="Store_Name" attribute="1" defaultMemberUniqueName="[stores].[Store_Name].[All]" allUniqueName="[stores].[Store_Name].[All]" dimensionUniqueName="[stores]" displayFolder="" count="0" memberValueDatatype="130" unbalanced="0"/>
    <cacheHierarchy uniqueName="[stores].[Store_City]" caption="Store_City" attribute="1" defaultMemberUniqueName="[stores].[Store_City].[All]" allUniqueName="[stores].[Store_City].[All]" dimensionUniqueName="[stores]" displayFolder="" count="0" memberValueDatatype="130" unbalanced="0"/>
    <cacheHierarchy uniqueName="[stores].[Store_Location]" caption="Store_Location" attribute="1" defaultMemberUniqueName="[stores].[Store_Location].[All]" allUniqueName="[stores].[Store_Location].[All]" dimensionUniqueName="[stores]" displayFolder="" count="0" memberValueDatatype="130" unbalanced="0"/>
    <cacheHierarchy uniqueName="[stores].[Store_Open_Date]" caption="Store_Open_Date" attribute="1" time="1" defaultMemberUniqueName="[stores].[Store_Open_Date].[All]" allUniqueName="[stores].[Store_Open_Date].[All]" dimensionUniqueName="[stores]" displayFolder="" count="0" memberValueDatatype="7" unbalanced="0"/>
    <cacheHierarchy uniqueName="[stores].[Store_Age_Years]" caption="Store_Age_Years" attribute="1" defaultMemberUniqueName="[stores].[Store_Age_Years].[All]" allUniqueName="[stores].[Store_Age_Years].[All]" dimensionUniqueName="[stores]" displayFolder="" count="0" memberValueDatatype="20" unbalanced="0"/>
    <cacheHierarchy uniqueName="[stores].[Store_Age_Group]" caption="Store_Age_Group" attribute="1" defaultMemberUniqueName="[stores].[Store_Age_Group].[All]" allUniqueName="[stores].[Store_Age_Group].[All]" dimensionUniqueName="[stores]" displayFolder="" count="0" memberValueDatatype="130" unbalanced="0"/>
    <cacheHierarchy uniqueName="[Measures].[Sum of Revenue]" caption="Sum of Revenue" measure="1" displayFolder="" measureGroup="sales" count="0">
      <extLst>
        <ext xmlns:x15="http://schemas.microsoft.com/office/spreadsheetml/2010/11/main" uri="{B97F6D7D-B522-45F9-BDA1-12C45D357490}">
          <x15:cacheHierarchy aggregatedColumn="29"/>
        </ext>
      </extLst>
    </cacheHierarchy>
    <cacheHierarchy uniqueName="[Measures].[Sum of Sale_ID]" caption="Sum of Sale_ID" measure="1" displayFolder="" measureGroup="sales" count="0">
      <extLst>
        <ext xmlns:x15="http://schemas.microsoft.com/office/spreadsheetml/2010/11/main" uri="{B97F6D7D-B522-45F9-BDA1-12C45D357490}">
          <x15:cacheHierarchy aggregatedColumn="23"/>
        </ext>
      </extLst>
    </cacheHierarchy>
    <cacheHierarchy uniqueName="[Measures].[Count of Sale_ID]" caption="Count of Sale_ID" measure="1" displayFolder="" measureGroup="sales" count="0">
      <extLst>
        <ext xmlns:x15="http://schemas.microsoft.com/office/spreadsheetml/2010/11/main" uri="{B97F6D7D-B522-45F9-BDA1-12C45D357490}">
          <x15:cacheHierarchy aggregatedColumn="23"/>
        </ext>
      </extLst>
    </cacheHierarchy>
    <cacheHierarchy uniqueName="[Measures].[Sum of Profit]" caption="Sum of Profit" measure="1" displayFolder="" measureGroup="sales" count="0">
      <extLst>
        <ext xmlns:x15="http://schemas.microsoft.com/office/spreadsheetml/2010/11/main" uri="{B97F6D7D-B522-45F9-BDA1-12C45D357490}">
          <x15:cacheHierarchy aggregatedColumn="31"/>
        </ext>
      </extLst>
    </cacheHierarchy>
    <cacheHierarchy uniqueName="[Measures].[Sum of Cost]" caption="Sum of Cost" measure="1" displayFolder="" measureGroup="sales" count="0">
      <extLst>
        <ext xmlns:x15="http://schemas.microsoft.com/office/spreadsheetml/2010/11/main" uri="{B97F6D7D-B522-45F9-BDA1-12C45D357490}">
          <x15:cacheHierarchy aggregatedColumn="30"/>
        </ext>
      </extLst>
    </cacheHierarchy>
    <cacheHierarchy uniqueName="[Measures].[Sum of Profit Margin %]" caption="Sum of Profit Margin %" measure="1" displayFolder="" measureGroup="products" count="0">
      <extLst>
        <ext xmlns:x15="http://schemas.microsoft.com/office/spreadsheetml/2010/11/main" uri="{B97F6D7D-B522-45F9-BDA1-12C45D357490}">
          <x15:cacheHierarchy aggregatedColumn="21"/>
        </ext>
      </extLst>
    </cacheHierarchy>
    <cacheHierarchy uniqueName="[Measures].[Average of Profit Margin %]" caption="Average of Profit Margin %" measure="1" displayFolder="" measureGroup="products" count="0">
      <extLst>
        <ext xmlns:x15="http://schemas.microsoft.com/office/spreadsheetml/2010/11/main" uri="{B97F6D7D-B522-45F9-BDA1-12C45D357490}">
          <x15:cacheHierarchy aggregatedColumn="21"/>
        </ext>
      </extLst>
    </cacheHierarchy>
    <cacheHierarchy uniqueName="[Measures].[Count of Product_Name]" caption="Count of Product_Name" measure="1" displayFolder="" measureGroup="products" count="0">
      <extLst>
        <ext xmlns:x15="http://schemas.microsoft.com/office/spreadsheetml/2010/11/main" uri="{B97F6D7D-B522-45F9-BDA1-12C45D357490}">
          <x15:cacheHierarchy aggregatedColumn="16"/>
        </ext>
      </extLst>
    </cacheHierarchy>
    <cacheHierarchy uniqueName="[Measures].[Sum of Store_ID]" caption="Sum of Store_ID" measure="1" displayFolder="" measureGroup="sales" count="0">
      <extLst>
        <ext xmlns:x15="http://schemas.microsoft.com/office/spreadsheetml/2010/11/main" uri="{B97F6D7D-B522-45F9-BDA1-12C45D357490}">
          <x15:cacheHierarchy aggregatedColumn="25"/>
        </ext>
      </extLst>
    </cacheHierarchy>
    <cacheHierarchy uniqueName="[Measures].[Count of Store_Name]" caption="Count of Store_Name" measure="1" displayFolder="" measureGroup="stores" count="0">
      <extLst>
        <ext xmlns:x15="http://schemas.microsoft.com/office/spreadsheetml/2010/11/main" uri="{B97F6D7D-B522-45F9-BDA1-12C45D357490}">
          <x15:cacheHierarchy aggregatedColumn="33"/>
        </ext>
      </extLst>
    </cacheHierarchy>
    <cacheHierarchy uniqueName="[Measures].[Count of Stock_Status]" caption="Count of Stock_Status" measure="1" displayFolder="" measureGroup="inventory" count="0">
      <extLst>
        <ext xmlns:x15="http://schemas.microsoft.com/office/spreadsheetml/2010/11/main" uri="{B97F6D7D-B522-45F9-BDA1-12C45D357490}">
          <x15:cacheHierarchy aggregatedColumn="11"/>
        </ext>
      </extLst>
    </cacheHierarchy>
    <cacheHierarchy uniqueName="[Measures].[Sum of Product_ID]" caption="Sum of Product_ID" measure="1" displayFolder="" measureGroup="sales" count="0">
      <extLst>
        <ext xmlns:x15="http://schemas.microsoft.com/office/spreadsheetml/2010/11/main" uri="{B97F6D7D-B522-45F9-BDA1-12C45D357490}">
          <x15:cacheHierarchy aggregatedColumn="26"/>
        </ext>
      </extLst>
    </cacheHierarchy>
    <cacheHierarchy uniqueName="[Measures].[Count of Product_ID]" caption="Count of Product_ID" measure="1" displayFolder="" measureGroup="sales" count="0">
      <extLst>
        <ext xmlns:x15="http://schemas.microsoft.com/office/spreadsheetml/2010/11/main" uri="{B97F6D7D-B522-45F9-BDA1-12C45D357490}">
          <x15:cacheHierarchy aggregatedColumn="26"/>
        </ext>
      </extLst>
    </cacheHierarchy>
    <cacheHierarchy uniqueName="[Measures].[Sum of Store_ID 2]" caption="Sum of Store_ID 2" measure="1" displayFolder="" measureGroup="inventory" count="0">
      <extLst>
        <ext xmlns:x15="http://schemas.microsoft.com/office/spreadsheetml/2010/11/main" uri="{B97F6D7D-B522-45F9-BDA1-12C45D357490}">
          <x15:cacheHierarchy aggregatedColumn="7"/>
        </ext>
      </extLst>
    </cacheHierarchy>
    <cacheHierarchy uniqueName="[Measures].[Count of Store_ID]" caption="Count of Store_ID" measure="1" displayFolder="" measureGroup="inventory" count="0">
      <extLst>
        <ext xmlns:x15="http://schemas.microsoft.com/office/spreadsheetml/2010/11/main" uri="{B97F6D7D-B522-45F9-BDA1-12C45D357490}">
          <x15:cacheHierarchy aggregatedColumn="7"/>
        </ext>
      </extLst>
    </cacheHierarchy>
    <cacheHierarchy uniqueName="[Measures].[Sum of Stock_Value]" caption="Sum of Stock_Value" measure="1" displayFolder="" measureGroup="inventory" count="0">
      <extLst>
        <ext xmlns:x15="http://schemas.microsoft.com/office/spreadsheetml/2010/11/main" uri="{B97F6D7D-B522-45F9-BDA1-12C45D357490}">
          <x15:cacheHierarchy aggregatedColumn="12"/>
        </ext>
      </extLst>
    </cacheHierarchy>
    <cacheHierarchy uniqueName="[Measures].[Sum of Units_Sold_for_Product]" caption="Sum of Units_Sold_for_Product" measure="1" displayFolder="" measureGroup="inventory" count="0">
      <extLst>
        <ext xmlns:x15="http://schemas.microsoft.com/office/spreadsheetml/2010/11/main" uri="{B97F6D7D-B522-45F9-BDA1-12C45D357490}">
          <x15:cacheHierarchy aggregatedColumn="13"/>
        </ext>
      </extLst>
    </cacheHierarchy>
    <cacheHierarchy uniqueName="[Measures].[Total Revenue]" caption="Total Revenue" measure="1" displayFolder="" measureGroup="sales" count="0"/>
    <cacheHierarchy uniqueName="[Measures].[Total Units Sold]" caption="Total Units Sold" measure="1" displayFolder="" measureGroup="sales" count="0"/>
    <cacheHierarchy uniqueName="[Measures].[Total Cost]" caption="Total Cost" measure="1" displayFolder="" measureGroup="sales" count="0"/>
    <cacheHierarchy uniqueName="[Measures].[Total Profit]" caption="Total Profit" measure="1" displayFolder="" measureGroup="sales" count="0"/>
    <cacheHierarchy uniqueName="[Measures].[Total Stock On Hand]" caption="Total Stock On Hand" measure="1" displayFolder="" measureGroup="inventory" count="0"/>
    <cacheHierarchy uniqueName="[Measures].[Total Stock Value]" caption="Total Stock Value" measure="1" displayFolder="" measureGroup="inventory" count="0" oneField="1">
      <fieldsUsage count="1">
        <fieldUsage x="2"/>
      </fieldsUsage>
    </cacheHierarchy>
    <cacheHierarchy uniqueName="[Measures].[Out of Stock Count]" caption="Out of Stock Count" measure="1" displayFolder="" measureGroup="inventory" count="0"/>
    <cacheHierarchy uniqueName="[Measures].[Total Store]" caption="Total Store" measure="1" displayFolder="" measureGroup="stores" count="0"/>
    <cacheHierarchy uniqueName="[Measures].[Total Transactions]" caption="Total Transactions" measure="1" displayFolder="" measureGroup="sales" count="0"/>
    <cacheHierarchy uniqueName="[Measures].[Average Price:]" caption="Average Price:" measure="1" displayFolder="" measureGroup="stores" count="0"/>
    <cacheHierarchy uniqueName="[Measures].[Average Cost:]" caption="Average Cost:" measure="1" displayFolder="" measureGroup="stores" count="0"/>
    <cacheHierarchy uniqueName="[Measures].[Low Stock Count]" caption="Low Stock Count" measure="1" displayFolder="" measureGroup="inventory" count="0"/>
    <cacheHierarchy uniqueName="[Measures].[Measure 1]" caption="Measure 1" measure="1" displayFolder="" measureGroup="products" count="0"/>
    <cacheHierarchy uniqueName="[Measures].[Measure 2]" caption="Measure 2" measure="1" displayFolder="" measureGroup="inventory" count="0"/>
    <cacheHierarchy uniqueName="[Measures].[__XL_Count stores]" caption="__XL_Count stores" measure="1" displayFolder="" measureGroup="stores" count="0" hidden="1"/>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inventory]" caption="__XL_Count inventory" measure="1" displayFolder="" measureGroup="inventory"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inventory" uniqueName="[inventory]" caption="inventory"/>
    <dimension measure="1" name="Measures" uniqueName="[Measures]" caption="Measures"/>
    <dimension name="products" uniqueName="[products]" caption="products"/>
    <dimension name="sales" uniqueName="[sales]" caption="sales"/>
    <dimension name="stores" uniqueName="[stores]" caption="stores"/>
  </dimensions>
  <measureGroups count="5">
    <measureGroup name="calendar" caption="calendar"/>
    <measureGroup name="inventory" caption="inventory"/>
    <measureGroup name="products" caption="products"/>
    <measureGroup name="sales" caption="sales"/>
    <measureGroup name="stores" caption="stores"/>
  </measureGroups>
  <maps count="10">
    <map measureGroup="0" dimension="0"/>
    <map measureGroup="1" dimension="1"/>
    <map measureGroup="1" dimension="3"/>
    <map measureGroup="1" dimension="5"/>
    <map measureGroup="2" dimension="3"/>
    <map measureGroup="3" dimension="0"/>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42.451246643519" backgroundQuery="1" createdVersion="8" refreshedVersion="8" minRefreshableVersion="3" recordCount="0" supportSubquery="1" supportAdvancedDrill="1" xr:uid="{6D6F2978-0AEB-4EA3-B3CE-F17C4F7D15C1}">
  <cacheSource type="external" connectionId="6"/>
  <cacheFields count="5">
    <cacheField name="[inventory].[Stock_Status].[Stock_Status]" caption="Stock_Status" numFmtId="0" hierarchy="11" level="1">
      <sharedItems count="1">
        <s v="Out of Stock"/>
      </sharedItems>
    </cacheField>
    <cacheField name="[products].[Product_Category].[Product_Category]" caption="Product_Category" numFmtId="0" hierarchy="17" level="1">
      <sharedItems count="5">
        <s v="Art &amp; Crafts"/>
        <s v="Electronics"/>
        <s v="Games"/>
        <s v="Sports &amp; Outdoors"/>
        <s v="Toys"/>
      </sharedItems>
    </cacheField>
    <cacheField name="[Measures].[Total Stock Value]" caption="Total Stock Value" numFmtId="0" hierarchy="61" level="32767"/>
    <cacheField name="[stores].[Store_Name].[Store_Name]" caption="Store_Name" numFmtId="0" hierarchy="33" level="1">
      <sharedItems count="50">
        <s v="Maven Toys Aguascalientes 1"/>
        <s v="Maven Toys Campeche 1"/>
        <s v="Maven Toys Campeche 2"/>
        <s v="Maven Toys Chetumal 1"/>
        <s v="Maven Toys Chihuahua 1"/>
        <s v="Maven Toys Chihuahua 2"/>
        <s v="Maven Toys Chilpancingo 1"/>
        <s v="Maven Toys Ciudad de Mexico 1"/>
        <s v="Maven Toys Ciudad de Mexico 2"/>
        <s v="Maven Toys Ciudad de Mexico 3"/>
        <s v="Maven Toys Ciudad de Mexico 4"/>
        <s v="Maven Toys Ciudad Victoria 1"/>
        <s v="Maven Toys Cuernavaca 1"/>
        <s v="Maven Toys Culiacan 1"/>
        <s v="Maven Toys Durango 1"/>
        <s v="Maven Toys Guadalajara 1"/>
        <s v="Maven Toys Guadalajara 2"/>
        <s v="Maven Toys Guadalajara 3"/>
        <s v="Maven Toys Guadalajara 4"/>
        <s v="Maven Toys Guanajuato 1"/>
        <s v="Maven Toys Guanajuato 2"/>
        <s v="Maven Toys Guanajuato 3"/>
        <s v="Maven Toys Hermosillo 1"/>
        <s v="Maven Toys Hermosillo 2"/>
        <s v="Maven Toys Hermosillo 3"/>
        <s v="Maven Toys La Paz 1"/>
        <s v="Maven Toys Merida 1"/>
        <s v="Maven Toys Mexicali 1"/>
        <s v="Maven Toys Mexicali 2"/>
        <s v="Maven Toys Monterrey 1"/>
        <s v="Maven Toys Monterrey 2"/>
        <s v="Maven Toys Monterrey 3"/>
        <s v="Maven Toys Monterrey 4"/>
        <s v="Maven Toys Morelia 1"/>
        <s v="Maven Toys Oaxaca 1"/>
        <s v="Maven Toys Pachuca 1"/>
        <s v="Maven Toys Puebla 1"/>
        <s v="Maven Toys Puebla 2"/>
        <s v="Maven Toys Puebla 3"/>
        <s v="Maven Toys Saltillo 1"/>
        <s v="Maven Toys Saltillo 2"/>
        <s v="Maven Toys San Luis Potosi 1"/>
        <s v="Maven Toys Santiago 1"/>
        <s v="Maven Toys Toluca 1"/>
        <s v="Maven Toys Toluca 2"/>
        <s v="Maven Toys Tuxtla Gutierrez 1"/>
        <s v="Maven Toys Villahermosa 1"/>
        <s v="Maven Toys Xalapa 1"/>
        <s v="Maven Toys Xalapa 2"/>
        <s v="Maven Toys Zacatecas 1"/>
      </sharedItems>
    </cacheField>
    <cacheField name="[calendar].[Year =].[Year =]" caption="Year =" numFmtId="0" hierarchy="2" level="1">
      <sharedItems containsSemiMixedTypes="0" containsNonDate="0" containsString="0"/>
    </cacheField>
  </cacheFields>
  <cacheHierarchies count="76">
    <cacheHierarchy uniqueName="[calendar].[Date]" caption="Date" attribute="1" time="1" defaultMemberUniqueName="[calendar].[Date].[All]" allUniqueName="[calendar].[Date].[All]" dimensionUniqueName="[calendar]" displayFolder="" count="0" memberValueDatatype="7" unbalanced="0"/>
    <cacheHierarchy uniqueName="[calendar].[Month Number]" caption="Month Number" attribute="1" defaultMemberUniqueName="[calendar].[Month Number].[All]" allUniqueName="[calendar].[Month Number].[All]" dimensionUniqueName="[calendar]" displayFolder="" count="0" memberValueDatatype="20" unbalanced="0"/>
    <cacheHierarchy uniqueName="[calendar].[Year =]" caption="Year =" attribute="1" defaultMemberUniqueName="[calendar].[Year =].[All]" allUniqueName="[calendar].[Year =].[All]" dimensionUniqueName="[calendar]" displayFolder="" count="2" memberValueDatatype="20" unbalanced="0">
      <fieldsUsage count="2">
        <fieldUsage x="-1"/>
        <fieldUsage x="4"/>
      </fieldsUsage>
    </cacheHierarchy>
    <cacheHierarchy uniqueName="[calendar].[Month]" caption="Month" attribute="1" defaultMemberUniqueName="[calendar].[Month].[All]" allUniqueName="[calendar].[Month].[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130" unbalanced="0"/>
    <cacheHierarchy uniqueName="[calendar].[Weekday]" caption="Weekday" attribute="1" defaultMemberUniqueName="[calendar].[Weekday].[All]" allUniqueName="[calendar].[Weekday].[All]" dimensionUniqueName="[calendar]" displayFolder="" count="0" memberValueDatatype="130" unbalanced="0"/>
    <cacheHierarchy uniqueName="[calendar].[Is_Weekend]" caption="Is_Weekend" attribute="1" defaultMemberUniqueName="[calendar].[Is_Weekend].[All]" allUniqueName="[calendar].[Is_Weekend].[All]" dimensionUniqueName="[calendar]" displayFolder="" count="0" memberValueDatatype="130" unbalanced="0"/>
    <cacheHierarchy uniqueName="[inventory].[Store_ID]" caption="Store_ID" attribute="1" defaultMemberUniqueName="[inventory].[Store_ID].[All]" allUniqueName="[inventory].[Store_ID].[All]" dimensionUniqueName="[inventory]" displayFolder="" count="0" memberValueDatatype="20" unbalanced="0"/>
    <cacheHierarchy uniqueName="[inventory].[Product_ID]" caption="Product_ID" attribute="1" defaultMemberUniqueName="[inventory].[Product_ID].[All]" allUniqueName="[inventory].[Product_ID].[All]" dimensionUniqueName="[inventory]" displayFolder="" count="0" memberValueDatatype="20" unbalanced="0"/>
    <cacheHierarchy uniqueName="[inventory].[Stock_On_Hand]" caption="Stock_On_Hand" attribute="1" defaultMemberUniqueName="[inventory].[Stock_On_Hand].[All]" allUniqueName="[inventory].[Stock_On_Hand].[All]" dimensionUniqueName="[inventory]" displayFolder="" count="0" memberValueDatatype="20" unbalanced="0"/>
    <cacheHierarchy uniqueName="[inventory].[Store_Product_Key]" caption="Store_Product_Key" attribute="1" defaultMemberUniqueName="[inventory].[Store_Product_Key].[All]" allUniqueName="[inventory].[Store_Product_Key].[All]" dimensionUniqueName="[inventory]" displayFolder="" count="0" memberValueDatatype="130" unbalanced="0"/>
    <cacheHierarchy uniqueName="[inventory].[Stock_Status]" caption="Stock_Status" attribute="1" defaultMemberUniqueName="[inventory].[Stock_Status].[All]" allUniqueName="[inventory].[Stock_Status].[All]" dimensionUniqueName="[inventory]" displayFolder="" count="2" memberValueDatatype="130" unbalanced="0">
      <fieldsUsage count="2">
        <fieldUsage x="-1"/>
        <fieldUsage x="0"/>
      </fieldsUsage>
    </cacheHierarchy>
    <cacheHierarchy uniqueName="[inventory].[Stock_Value]" caption="Stock_Value" attribute="1" defaultMemberUniqueName="[inventory].[Stock_Value].[All]" allUniqueName="[inventory].[Stock_Value].[All]" dimensionUniqueName="[inventory]" displayFolder="" count="0" memberValueDatatype="5" unbalanced="0"/>
    <cacheHierarchy uniqueName="[inventory].[Units_Sold_for_Product]" caption="Units_Sold_for_Product" attribute="1" defaultMemberUniqueName="[inventory].[Units_Sold_for_Product].[All]" allUniqueName="[inventory].[Units_Sold_for_Product].[All]" dimensionUniqueName="[inventory]" displayFolder="" count="0" memberValueDatatype="20" unbalanced="0"/>
    <cacheHierarchy uniqueName="[inventory].[Restock_Alert]" caption="Restock_Alert" attribute="1" defaultMemberUniqueName="[inventory].[Restock_Alert].[All]" allUniqueName="[inventory].[Restock_Alert].[All]" dimensionUniqueName="[inventory]"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Product_Category]" caption="Product_Category" attribute="1" defaultMemberUniqueName="[products].[Product_Category].[All]" allUniqueName="[products].[Product_Category].[All]" dimensionUniqueName="[products]" displayFolder="" count="2" memberValueDatatype="130" unbalanced="0">
      <fieldsUsage count="2">
        <fieldUsage x="-1"/>
        <fieldUsage x="1"/>
      </fieldsUsage>
    </cacheHierarchy>
    <cacheHierarchy uniqueName="[products].[Product_Cost]" caption="Product_Cost" attribute="1" defaultMemberUniqueName="[products].[Product_Cost].[All]" allUniqueName="[products].[Product_Cost].[All]" dimensionUniqueName="[products]" displayFolder="" count="0" memberValueDatatype="5" unbalanced="0"/>
    <cacheHierarchy uniqueName="[products].[Product_Price]" caption="Product_Price" attribute="1" defaultMemberUniqueName="[products].[Product_Price].[All]" allUniqueName="[products].[Product_Price].[All]" dimensionUniqueName="[products]" displayFolder="" count="0" memberValueDatatype="5" unbalanced="0"/>
    <cacheHierarchy uniqueName="[products].[Profit]" caption="Profit" attribute="1" defaultMemberUniqueName="[products].[Profit].[All]" allUniqueName="[products].[Profit].[All]" dimensionUniqueName="[products]" displayFolder="" count="0" memberValueDatatype="5" unbalanced="0"/>
    <cacheHierarchy uniqueName="[products].[Profit Margin %]" caption="Profit Margin %" attribute="1" defaultMemberUniqueName="[products].[Profit Margin %].[All]" allUniqueName="[products].[Profit Margin %].[All]" dimensionUniqueName="[products]" displayFolder="" count="0" memberValueDatatype="5" unbalanced="0"/>
    <cacheHierarchy uniqueName="[products].[Price_Bracket]" caption="Price_Bracket" attribute="1" defaultMemberUniqueName="[products].[Price_Bracket].[All]" allUniqueName="[products].[Price_Bracket].[All]" dimensionUniqueName="[products]" displayFolder="" count="0" memberValueDatatype="130" unbalanced="0"/>
    <cacheHierarchy uniqueName="[sales].[Sale_ID]" caption="Sale_ID" attribute="1" defaultMemberUniqueName="[sales].[Sale_ID].[All]" allUniqueName="[sales].[Sale_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Store_ID]" caption="Store_ID" attribute="1" defaultMemberUniqueName="[sales].[Store_ID].[All]" allUniqueName="[sales].[Store_ID].[All]" dimensionUniqueName="[sales]" displayFolder="" count="0" memberValueDatatype="20" unbalanced="0"/>
    <cacheHierarchy uniqueName="[sales].[Product_ID]" caption="Product_ID" attribute="1" defaultMemberUniqueName="[sales].[Product_ID].[All]" allUniqueName="[sales].[Product_ID].[All]" dimensionUniqueName="[sales]" displayFolder="" count="0" memberValueDatatype="20" unbalanced="0"/>
    <cacheHierarchy uniqueName="[sales].[Units]" caption="Units" attribute="1" defaultMemberUniqueName="[sales].[Units].[All]" allUniqueName="[sales].[Units].[All]" dimensionUniqueName="[sales]" displayFolder="" count="0" memberValueDatatype="20" unbalanced="0"/>
    <cacheHierarchy uniqueName="[sales].[Store_Product_Key]" caption="Store_Product_Key" attribute="1" defaultMemberUniqueName="[sales].[Store_Product_Key].[All]" allUniqueName="[sales].[Store_Product_Key].[All]" dimensionUniqueName="[sales]" displayFolder="" count="0" memberValueDatatype="130" unbalanced="0"/>
    <cacheHierarchy uniqueName="[sales].[Revenue]" caption="Revenue" attribute="1" defaultMemberUniqueName="[sales].[Revenue].[All]" allUniqueName="[sales].[Revenue].[All]" dimensionUniqueName="[sales]" displayFolder="" count="0" memberValueDatatype="5" unbalanced="0"/>
    <cacheHierarchy uniqueName="[sales].[Cost]" caption="Cost" attribute="1" defaultMemberUniqueName="[sales].[Cost].[All]" allUniqueName="[sales].[Cos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20" unbalanced="0"/>
    <cacheHierarchy uniqueName="[stores].[Store_Name]" caption="Store_Name" attribute="1" defaultMemberUniqueName="[stores].[Store_Name].[All]" allUniqueName="[stores].[Store_Name].[All]" dimensionUniqueName="[stores]" displayFolder="" count="2" memberValueDatatype="130" unbalanced="0">
      <fieldsUsage count="2">
        <fieldUsage x="-1"/>
        <fieldUsage x="3"/>
      </fieldsUsage>
    </cacheHierarchy>
    <cacheHierarchy uniqueName="[stores].[Store_City]" caption="Store_City" attribute="1" defaultMemberUniqueName="[stores].[Store_City].[All]" allUniqueName="[stores].[Store_City].[All]" dimensionUniqueName="[stores]" displayFolder="" count="0" memberValueDatatype="130" unbalanced="0"/>
    <cacheHierarchy uniqueName="[stores].[Store_Location]" caption="Store_Location" attribute="1" defaultMemberUniqueName="[stores].[Store_Location].[All]" allUniqueName="[stores].[Store_Location].[All]" dimensionUniqueName="[stores]" displayFolder="" count="0" memberValueDatatype="130" unbalanced="0"/>
    <cacheHierarchy uniqueName="[stores].[Store_Open_Date]" caption="Store_Open_Date" attribute="1" time="1" defaultMemberUniqueName="[stores].[Store_Open_Date].[All]" allUniqueName="[stores].[Store_Open_Date].[All]" dimensionUniqueName="[stores]" displayFolder="" count="0" memberValueDatatype="7" unbalanced="0"/>
    <cacheHierarchy uniqueName="[stores].[Store_Age_Years]" caption="Store_Age_Years" attribute="1" defaultMemberUniqueName="[stores].[Store_Age_Years].[All]" allUniqueName="[stores].[Store_Age_Years].[All]" dimensionUniqueName="[stores]" displayFolder="" count="0" memberValueDatatype="20" unbalanced="0"/>
    <cacheHierarchy uniqueName="[stores].[Store_Age_Group]" caption="Store_Age_Group" attribute="1" defaultMemberUniqueName="[stores].[Store_Age_Group].[All]" allUniqueName="[stores].[Store_Age_Group].[All]" dimensionUniqueName="[stores]" displayFolder="" count="0" memberValueDatatype="130" unbalanced="0"/>
    <cacheHierarchy uniqueName="[Measures].[Sum of Revenue]" caption="Sum of Revenue" measure="1" displayFolder="" measureGroup="sales" count="0">
      <extLst>
        <ext xmlns:x15="http://schemas.microsoft.com/office/spreadsheetml/2010/11/main" uri="{B97F6D7D-B522-45F9-BDA1-12C45D357490}">
          <x15:cacheHierarchy aggregatedColumn="29"/>
        </ext>
      </extLst>
    </cacheHierarchy>
    <cacheHierarchy uniqueName="[Measures].[Sum of Sale_ID]" caption="Sum of Sale_ID" measure="1" displayFolder="" measureGroup="sales" count="0">
      <extLst>
        <ext xmlns:x15="http://schemas.microsoft.com/office/spreadsheetml/2010/11/main" uri="{B97F6D7D-B522-45F9-BDA1-12C45D357490}">
          <x15:cacheHierarchy aggregatedColumn="23"/>
        </ext>
      </extLst>
    </cacheHierarchy>
    <cacheHierarchy uniqueName="[Measures].[Count of Sale_ID]" caption="Count of Sale_ID" measure="1" displayFolder="" measureGroup="sales" count="0">
      <extLst>
        <ext xmlns:x15="http://schemas.microsoft.com/office/spreadsheetml/2010/11/main" uri="{B97F6D7D-B522-45F9-BDA1-12C45D357490}">
          <x15:cacheHierarchy aggregatedColumn="23"/>
        </ext>
      </extLst>
    </cacheHierarchy>
    <cacheHierarchy uniqueName="[Measures].[Sum of Profit]" caption="Sum of Profit" measure="1" displayFolder="" measureGroup="sales" count="0">
      <extLst>
        <ext xmlns:x15="http://schemas.microsoft.com/office/spreadsheetml/2010/11/main" uri="{B97F6D7D-B522-45F9-BDA1-12C45D357490}">
          <x15:cacheHierarchy aggregatedColumn="31"/>
        </ext>
      </extLst>
    </cacheHierarchy>
    <cacheHierarchy uniqueName="[Measures].[Sum of Cost]" caption="Sum of Cost" measure="1" displayFolder="" measureGroup="sales" count="0">
      <extLst>
        <ext xmlns:x15="http://schemas.microsoft.com/office/spreadsheetml/2010/11/main" uri="{B97F6D7D-B522-45F9-BDA1-12C45D357490}">
          <x15:cacheHierarchy aggregatedColumn="30"/>
        </ext>
      </extLst>
    </cacheHierarchy>
    <cacheHierarchy uniqueName="[Measures].[Sum of Profit Margin %]" caption="Sum of Profit Margin %" measure="1" displayFolder="" measureGroup="products" count="0">
      <extLst>
        <ext xmlns:x15="http://schemas.microsoft.com/office/spreadsheetml/2010/11/main" uri="{B97F6D7D-B522-45F9-BDA1-12C45D357490}">
          <x15:cacheHierarchy aggregatedColumn="21"/>
        </ext>
      </extLst>
    </cacheHierarchy>
    <cacheHierarchy uniqueName="[Measures].[Average of Profit Margin %]" caption="Average of Profit Margin %" measure="1" displayFolder="" measureGroup="products" count="0">
      <extLst>
        <ext xmlns:x15="http://schemas.microsoft.com/office/spreadsheetml/2010/11/main" uri="{B97F6D7D-B522-45F9-BDA1-12C45D357490}">
          <x15:cacheHierarchy aggregatedColumn="21"/>
        </ext>
      </extLst>
    </cacheHierarchy>
    <cacheHierarchy uniqueName="[Measures].[Count of Product_Name]" caption="Count of Product_Name" measure="1" displayFolder="" measureGroup="products" count="0">
      <extLst>
        <ext xmlns:x15="http://schemas.microsoft.com/office/spreadsheetml/2010/11/main" uri="{B97F6D7D-B522-45F9-BDA1-12C45D357490}">
          <x15:cacheHierarchy aggregatedColumn="16"/>
        </ext>
      </extLst>
    </cacheHierarchy>
    <cacheHierarchy uniqueName="[Measures].[Sum of Store_ID]" caption="Sum of Store_ID" measure="1" displayFolder="" measureGroup="sales" count="0">
      <extLst>
        <ext xmlns:x15="http://schemas.microsoft.com/office/spreadsheetml/2010/11/main" uri="{B97F6D7D-B522-45F9-BDA1-12C45D357490}">
          <x15:cacheHierarchy aggregatedColumn="25"/>
        </ext>
      </extLst>
    </cacheHierarchy>
    <cacheHierarchy uniqueName="[Measures].[Count of Store_Name]" caption="Count of Store_Name" measure="1" displayFolder="" measureGroup="stores" count="0">
      <extLst>
        <ext xmlns:x15="http://schemas.microsoft.com/office/spreadsheetml/2010/11/main" uri="{B97F6D7D-B522-45F9-BDA1-12C45D357490}">
          <x15:cacheHierarchy aggregatedColumn="33"/>
        </ext>
      </extLst>
    </cacheHierarchy>
    <cacheHierarchy uniqueName="[Measures].[Count of Stock_Status]" caption="Count of Stock_Status" measure="1" displayFolder="" measureGroup="inventory" count="0">
      <extLst>
        <ext xmlns:x15="http://schemas.microsoft.com/office/spreadsheetml/2010/11/main" uri="{B97F6D7D-B522-45F9-BDA1-12C45D357490}">
          <x15:cacheHierarchy aggregatedColumn="11"/>
        </ext>
      </extLst>
    </cacheHierarchy>
    <cacheHierarchy uniqueName="[Measures].[Sum of Product_ID]" caption="Sum of Product_ID" measure="1" displayFolder="" measureGroup="sales" count="0">
      <extLst>
        <ext xmlns:x15="http://schemas.microsoft.com/office/spreadsheetml/2010/11/main" uri="{B97F6D7D-B522-45F9-BDA1-12C45D357490}">
          <x15:cacheHierarchy aggregatedColumn="26"/>
        </ext>
      </extLst>
    </cacheHierarchy>
    <cacheHierarchy uniqueName="[Measures].[Count of Product_ID]" caption="Count of Product_ID" measure="1" displayFolder="" measureGroup="sales" count="0">
      <extLst>
        <ext xmlns:x15="http://schemas.microsoft.com/office/spreadsheetml/2010/11/main" uri="{B97F6D7D-B522-45F9-BDA1-12C45D357490}">
          <x15:cacheHierarchy aggregatedColumn="26"/>
        </ext>
      </extLst>
    </cacheHierarchy>
    <cacheHierarchy uniqueName="[Measures].[Sum of Store_ID 2]" caption="Sum of Store_ID 2" measure="1" displayFolder="" measureGroup="inventory" count="0">
      <extLst>
        <ext xmlns:x15="http://schemas.microsoft.com/office/spreadsheetml/2010/11/main" uri="{B97F6D7D-B522-45F9-BDA1-12C45D357490}">
          <x15:cacheHierarchy aggregatedColumn="7"/>
        </ext>
      </extLst>
    </cacheHierarchy>
    <cacheHierarchy uniqueName="[Measures].[Count of Store_ID]" caption="Count of Store_ID" measure="1" displayFolder="" measureGroup="inventory" count="0">
      <extLst>
        <ext xmlns:x15="http://schemas.microsoft.com/office/spreadsheetml/2010/11/main" uri="{B97F6D7D-B522-45F9-BDA1-12C45D357490}">
          <x15:cacheHierarchy aggregatedColumn="7"/>
        </ext>
      </extLst>
    </cacheHierarchy>
    <cacheHierarchy uniqueName="[Measures].[Sum of Stock_Value]" caption="Sum of Stock_Value" measure="1" displayFolder="" measureGroup="inventory" count="0">
      <extLst>
        <ext xmlns:x15="http://schemas.microsoft.com/office/spreadsheetml/2010/11/main" uri="{B97F6D7D-B522-45F9-BDA1-12C45D357490}">
          <x15:cacheHierarchy aggregatedColumn="12"/>
        </ext>
      </extLst>
    </cacheHierarchy>
    <cacheHierarchy uniqueName="[Measures].[Sum of Units_Sold_for_Product]" caption="Sum of Units_Sold_for_Product" measure="1" displayFolder="" measureGroup="inventory" count="0">
      <extLst>
        <ext xmlns:x15="http://schemas.microsoft.com/office/spreadsheetml/2010/11/main" uri="{B97F6D7D-B522-45F9-BDA1-12C45D357490}">
          <x15:cacheHierarchy aggregatedColumn="13"/>
        </ext>
      </extLst>
    </cacheHierarchy>
    <cacheHierarchy uniqueName="[Measures].[Total Revenue]" caption="Total Revenue" measure="1" displayFolder="" measureGroup="sales" count="0"/>
    <cacheHierarchy uniqueName="[Measures].[Total Units Sold]" caption="Total Units Sold" measure="1" displayFolder="" measureGroup="sales" count="0"/>
    <cacheHierarchy uniqueName="[Measures].[Total Cost]" caption="Total Cost" measure="1" displayFolder="" measureGroup="sales" count="0"/>
    <cacheHierarchy uniqueName="[Measures].[Total Profit]" caption="Total Profit" measure="1" displayFolder="" measureGroup="sales" count="0"/>
    <cacheHierarchy uniqueName="[Measures].[Total Stock On Hand]" caption="Total Stock On Hand" measure="1" displayFolder="" measureGroup="inventory" count="0"/>
    <cacheHierarchy uniqueName="[Measures].[Total Stock Value]" caption="Total Stock Value" measure="1" displayFolder="" measureGroup="inventory" count="0" oneField="1">
      <fieldsUsage count="1">
        <fieldUsage x="2"/>
      </fieldsUsage>
    </cacheHierarchy>
    <cacheHierarchy uniqueName="[Measures].[Out of Stock Count]" caption="Out of Stock Count" measure="1" displayFolder="" measureGroup="inventory" count="0"/>
    <cacheHierarchy uniqueName="[Measures].[Total Store]" caption="Total Store" measure="1" displayFolder="" measureGroup="stores" count="0"/>
    <cacheHierarchy uniqueName="[Measures].[Total Transactions]" caption="Total Transactions" measure="1" displayFolder="" measureGroup="sales" count="0"/>
    <cacheHierarchy uniqueName="[Measures].[Average Price:]" caption="Average Price:" measure="1" displayFolder="" measureGroup="stores" count="0"/>
    <cacheHierarchy uniqueName="[Measures].[Average Cost:]" caption="Average Cost:" measure="1" displayFolder="" measureGroup="stores" count="0"/>
    <cacheHierarchy uniqueName="[Measures].[Low Stock Count]" caption="Low Stock Count" measure="1" displayFolder="" measureGroup="inventory" count="0"/>
    <cacheHierarchy uniqueName="[Measures].[Measure 1]" caption="Measure 1" measure="1" displayFolder="" measureGroup="products" count="0"/>
    <cacheHierarchy uniqueName="[Measures].[Measure 2]" caption="Measure 2" measure="1" displayFolder="" measureGroup="inventory" count="0"/>
    <cacheHierarchy uniqueName="[Measures].[__XL_Count stores]" caption="__XL_Count stores" measure="1" displayFolder="" measureGroup="stores" count="0" hidden="1"/>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inventory]" caption="__XL_Count inventory" measure="1" displayFolder="" measureGroup="inventory"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inventory" uniqueName="[inventory]" caption="inventory"/>
    <dimension measure="1" name="Measures" uniqueName="[Measures]" caption="Measures"/>
    <dimension name="products" uniqueName="[products]" caption="products"/>
    <dimension name="sales" uniqueName="[sales]" caption="sales"/>
    <dimension name="stores" uniqueName="[stores]" caption="stores"/>
  </dimensions>
  <measureGroups count="5">
    <measureGroup name="calendar" caption="calendar"/>
    <measureGroup name="inventory" caption="inventory"/>
    <measureGroup name="products" caption="products"/>
    <measureGroup name="sales" caption="sales"/>
    <measureGroup name="stores" caption="stores"/>
  </measureGroups>
  <maps count="10">
    <map measureGroup="0" dimension="0"/>
    <map measureGroup="1" dimension="1"/>
    <map measureGroup="1" dimension="3"/>
    <map measureGroup="1" dimension="5"/>
    <map measureGroup="2" dimension="3"/>
    <map measureGroup="3" dimension="0"/>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42.451247569443" backgroundQuery="1" createdVersion="8" refreshedVersion="8" minRefreshableVersion="3" recordCount="0" supportSubquery="1" supportAdvancedDrill="1" xr:uid="{1C5545E6-79FD-4F5B-B143-506948049099}">
  <cacheSource type="external" connectionId="6"/>
  <cacheFields count="3">
    <cacheField name="[Measures].[Measure 1]" caption="Measure 1" numFmtId="0" hierarchy="68" level="32767"/>
    <cacheField name="[products].[Product_Category].[Product_Category]" caption="Product_Category" numFmtId="0" hierarchy="17" level="1">
      <sharedItems containsSemiMixedTypes="0" containsNonDate="0" containsString="0"/>
    </cacheField>
    <cacheField name="[calendar].[Year =].[Year =]" caption="Year =" numFmtId="0" hierarchy="2" level="1">
      <sharedItems containsSemiMixedTypes="0" containsNonDate="0" containsString="0"/>
    </cacheField>
  </cacheFields>
  <cacheHierarchies count="76">
    <cacheHierarchy uniqueName="[calendar].[Date]" caption="Date" attribute="1" time="1" defaultMemberUniqueName="[calendar].[Date].[All]" allUniqueName="[calendar].[Date].[All]" dimensionUniqueName="[calendar]" displayFolder="" count="0" memberValueDatatype="7" unbalanced="0"/>
    <cacheHierarchy uniqueName="[calendar].[Month Number]" caption="Month Number" attribute="1" defaultMemberUniqueName="[calendar].[Month Number].[All]" allUniqueName="[calendar].[Month Number].[All]" dimensionUniqueName="[calendar]" displayFolder="" count="0" memberValueDatatype="20" unbalanced="0"/>
    <cacheHierarchy uniqueName="[calendar].[Year =]" caption="Year =" attribute="1" defaultMemberUniqueName="[calendar].[Year =].[All]" allUniqueName="[calendar].[Year =].[All]" dimensionUniqueName="[calendar]" displayFolder="" count="2" memberValueDatatype="20" unbalanced="0">
      <fieldsUsage count="2">
        <fieldUsage x="-1"/>
        <fieldUsage x="2"/>
      </fieldsUsage>
    </cacheHierarchy>
    <cacheHierarchy uniqueName="[calendar].[Month]" caption="Month" attribute="1" defaultMemberUniqueName="[calendar].[Month].[All]" allUniqueName="[calendar].[Month].[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130" unbalanced="0"/>
    <cacheHierarchy uniqueName="[calendar].[Weekday]" caption="Weekday" attribute="1" defaultMemberUniqueName="[calendar].[Weekday].[All]" allUniqueName="[calendar].[Weekday].[All]" dimensionUniqueName="[calendar]" displayFolder="" count="0" memberValueDatatype="130" unbalanced="0"/>
    <cacheHierarchy uniqueName="[calendar].[Is_Weekend]" caption="Is_Weekend" attribute="1" defaultMemberUniqueName="[calendar].[Is_Weekend].[All]" allUniqueName="[calendar].[Is_Weekend].[All]" dimensionUniqueName="[calendar]" displayFolder="" count="0" memberValueDatatype="130" unbalanced="0"/>
    <cacheHierarchy uniqueName="[inventory].[Store_ID]" caption="Store_ID" attribute="1" defaultMemberUniqueName="[inventory].[Store_ID].[All]" allUniqueName="[inventory].[Store_ID].[All]" dimensionUniqueName="[inventory]" displayFolder="" count="0" memberValueDatatype="20" unbalanced="0"/>
    <cacheHierarchy uniqueName="[inventory].[Product_ID]" caption="Product_ID" attribute="1" defaultMemberUniqueName="[inventory].[Product_ID].[All]" allUniqueName="[inventory].[Product_ID].[All]" dimensionUniqueName="[inventory]" displayFolder="" count="0" memberValueDatatype="20" unbalanced="0"/>
    <cacheHierarchy uniqueName="[inventory].[Stock_On_Hand]" caption="Stock_On_Hand" attribute="1" defaultMemberUniqueName="[inventory].[Stock_On_Hand].[All]" allUniqueName="[inventory].[Stock_On_Hand].[All]" dimensionUniqueName="[inventory]" displayFolder="" count="0" memberValueDatatype="20" unbalanced="0"/>
    <cacheHierarchy uniqueName="[inventory].[Store_Product_Key]" caption="Store_Product_Key" attribute="1" defaultMemberUniqueName="[inventory].[Store_Product_Key].[All]" allUniqueName="[inventory].[Store_Product_Key].[All]" dimensionUniqueName="[inventory]" displayFolder="" count="0" memberValueDatatype="130" unbalanced="0"/>
    <cacheHierarchy uniqueName="[inventory].[Stock_Status]" caption="Stock_Status" attribute="1" defaultMemberUniqueName="[inventory].[Stock_Status].[All]" allUniqueName="[inventory].[Stock_Status].[All]" dimensionUniqueName="[inventory]" displayFolder="" count="0" memberValueDatatype="130" unbalanced="0"/>
    <cacheHierarchy uniqueName="[inventory].[Stock_Value]" caption="Stock_Value" attribute="1" defaultMemberUniqueName="[inventory].[Stock_Value].[All]" allUniqueName="[inventory].[Stock_Value].[All]" dimensionUniqueName="[inventory]" displayFolder="" count="0" memberValueDatatype="5" unbalanced="0"/>
    <cacheHierarchy uniqueName="[inventory].[Units_Sold_for_Product]" caption="Units_Sold_for_Product" attribute="1" defaultMemberUniqueName="[inventory].[Units_Sold_for_Product].[All]" allUniqueName="[inventory].[Units_Sold_for_Product].[All]" dimensionUniqueName="[inventory]" displayFolder="" count="0" memberValueDatatype="20" unbalanced="0"/>
    <cacheHierarchy uniqueName="[inventory].[Restock_Alert]" caption="Restock_Alert" attribute="1" defaultMemberUniqueName="[inventory].[Restock_Alert].[All]" allUniqueName="[inventory].[Restock_Alert].[All]" dimensionUniqueName="[inventory]"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Product_Category]" caption="Product_Category" attribute="1" defaultMemberUniqueName="[products].[Product_Category].[All]" allUniqueName="[products].[Product_Category].[All]" dimensionUniqueName="[products]" displayFolder="" count="2" memberValueDatatype="130" unbalanced="0">
      <fieldsUsage count="2">
        <fieldUsage x="-1"/>
        <fieldUsage x="1"/>
      </fieldsUsage>
    </cacheHierarchy>
    <cacheHierarchy uniqueName="[products].[Product_Cost]" caption="Product_Cost" attribute="1" defaultMemberUniqueName="[products].[Product_Cost].[All]" allUniqueName="[products].[Product_Cost].[All]" dimensionUniqueName="[products]" displayFolder="" count="0" memberValueDatatype="5" unbalanced="0"/>
    <cacheHierarchy uniqueName="[products].[Product_Price]" caption="Product_Price" attribute="1" defaultMemberUniqueName="[products].[Product_Price].[All]" allUniqueName="[products].[Product_Price].[All]" dimensionUniqueName="[products]" displayFolder="" count="0" memberValueDatatype="5" unbalanced="0"/>
    <cacheHierarchy uniqueName="[products].[Profit]" caption="Profit" attribute="1" defaultMemberUniqueName="[products].[Profit].[All]" allUniqueName="[products].[Profit].[All]" dimensionUniqueName="[products]" displayFolder="" count="0" memberValueDatatype="5" unbalanced="0"/>
    <cacheHierarchy uniqueName="[products].[Profit Margin %]" caption="Profit Margin %" attribute="1" defaultMemberUniqueName="[products].[Profit Margin %].[All]" allUniqueName="[products].[Profit Margin %].[All]" dimensionUniqueName="[products]" displayFolder="" count="0" memberValueDatatype="5" unbalanced="0"/>
    <cacheHierarchy uniqueName="[products].[Price_Bracket]" caption="Price_Bracket" attribute="1" defaultMemberUniqueName="[products].[Price_Bracket].[All]" allUniqueName="[products].[Price_Bracket].[All]" dimensionUniqueName="[products]" displayFolder="" count="0" memberValueDatatype="130" unbalanced="0"/>
    <cacheHierarchy uniqueName="[sales].[Sale_ID]" caption="Sale_ID" attribute="1" defaultMemberUniqueName="[sales].[Sale_ID].[All]" allUniqueName="[sales].[Sale_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Store_ID]" caption="Store_ID" attribute="1" defaultMemberUniqueName="[sales].[Store_ID].[All]" allUniqueName="[sales].[Store_ID].[All]" dimensionUniqueName="[sales]" displayFolder="" count="0" memberValueDatatype="20" unbalanced="0"/>
    <cacheHierarchy uniqueName="[sales].[Product_ID]" caption="Product_ID" attribute="1" defaultMemberUniqueName="[sales].[Product_ID].[All]" allUniqueName="[sales].[Product_ID].[All]" dimensionUniqueName="[sales]" displayFolder="" count="0" memberValueDatatype="20" unbalanced="0"/>
    <cacheHierarchy uniqueName="[sales].[Units]" caption="Units" attribute="1" defaultMemberUniqueName="[sales].[Units].[All]" allUniqueName="[sales].[Units].[All]" dimensionUniqueName="[sales]" displayFolder="" count="0" memberValueDatatype="20" unbalanced="0"/>
    <cacheHierarchy uniqueName="[sales].[Store_Product_Key]" caption="Store_Product_Key" attribute="1" defaultMemberUniqueName="[sales].[Store_Product_Key].[All]" allUniqueName="[sales].[Store_Product_Key].[All]" dimensionUniqueName="[sales]" displayFolder="" count="0" memberValueDatatype="130" unbalanced="0"/>
    <cacheHierarchy uniqueName="[sales].[Revenue]" caption="Revenue" attribute="1" defaultMemberUniqueName="[sales].[Revenue].[All]" allUniqueName="[sales].[Revenue].[All]" dimensionUniqueName="[sales]" displayFolder="" count="0" memberValueDatatype="5" unbalanced="0"/>
    <cacheHierarchy uniqueName="[sales].[Cost]" caption="Cost" attribute="1" defaultMemberUniqueName="[sales].[Cost].[All]" allUniqueName="[sales].[Cos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20" unbalanced="0"/>
    <cacheHierarchy uniqueName="[stores].[Store_Name]" caption="Store_Name" attribute="1" defaultMemberUniqueName="[stores].[Store_Name].[All]" allUniqueName="[stores].[Store_Name].[All]" dimensionUniqueName="[stores]" displayFolder="" count="0" memberValueDatatype="130" unbalanced="0"/>
    <cacheHierarchy uniqueName="[stores].[Store_City]" caption="Store_City" attribute="1" defaultMemberUniqueName="[stores].[Store_City].[All]" allUniqueName="[stores].[Store_City].[All]" dimensionUniqueName="[stores]" displayFolder="" count="0" memberValueDatatype="130" unbalanced="0"/>
    <cacheHierarchy uniqueName="[stores].[Store_Location]" caption="Store_Location" attribute="1" defaultMemberUniqueName="[stores].[Store_Location].[All]" allUniqueName="[stores].[Store_Location].[All]" dimensionUniqueName="[stores]" displayFolder="" count="0" memberValueDatatype="130" unbalanced="0"/>
    <cacheHierarchy uniqueName="[stores].[Store_Open_Date]" caption="Store_Open_Date" attribute="1" time="1" defaultMemberUniqueName="[stores].[Store_Open_Date].[All]" allUniqueName="[stores].[Store_Open_Date].[All]" dimensionUniqueName="[stores]" displayFolder="" count="0" memberValueDatatype="7" unbalanced="0"/>
    <cacheHierarchy uniqueName="[stores].[Store_Age_Years]" caption="Store_Age_Years" attribute="1" defaultMemberUniqueName="[stores].[Store_Age_Years].[All]" allUniqueName="[stores].[Store_Age_Years].[All]" dimensionUniqueName="[stores]" displayFolder="" count="0" memberValueDatatype="20" unbalanced="0"/>
    <cacheHierarchy uniqueName="[stores].[Store_Age_Group]" caption="Store_Age_Group" attribute="1" defaultMemberUniqueName="[stores].[Store_Age_Group].[All]" allUniqueName="[stores].[Store_Age_Group].[All]" dimensionUniqueName="[stores]" displayFolder="" count="0" memberValueDatatype="130" unbalanced="0"/>
    <cacheHierarchy uniqueName="[Measures].[Sum of Revenue]" caption="Sum of Revenue" measure="1" displayFolder="" measureGroup="sales" count="0">
      <extLst>
        <ext xmlns:x15="http://schemas.microsoft.com/office/spreadsheetml/2010/11/main" uri="{B97F6D7D-B522-45F9-BDA1-12C45D357490}">
          <x15:cacheHierarchy aggregatedColumn="29"/>
        </ext>
      </extLst>
    </cacheHierarchy>
    <cacheHierarchy uniqueName="[Measures].[Sum of Sale_ID]" caption="Sum of Sale_ID" measure="1" displayFolder="" measureGroup="sales" count="0">
      <extLst>
        <ext xmlns:x15="http://schemas.microsoft.com/office/spreadsheetml/2010/11/main" uri="{B97F6D7D-B522-45F9-BDA1-12C45D357490}">
          <x15:cacheHierarchy aggregatedColumn="23"/>
        </ext>
      </extLst>
    </cacheHierarchy>
    <cacheHierarchy uniqueName="[Measures].[Count of Sale_ID]" caption="Count of Sale_ID" measure="1" displayFolder="" measureGroup="sales" count="0">
      <extLst>
        <ext xmlns:x15="http://schemas.microsoft.com/office/spreadsheetml/2010/11/main" uri="{B97F6D7D-B522-45F9-BDA1-12C45D357490}">
          <x15:cacheHierarchy aggregatedColumn="23"/>
        </ext>
      </extLst>
    </cacheHierarchy>
    <cacheHierarchy uniqueName="[Measures].[Sum of Profit]" caption="Sum of Profit" measure="1" displayFolder="" measureGroup="sales" count="0">
      <extLst>
        <ext xmlns:x15="http://schemas.microsoft.com/office/spreadsheetml/2010/11/main" uri="{B97F6D7D-B522-45F9-BDA1-12C45D357490}">
          <x15:cacheHierarchy aggregatedColumn="31"/>
        </ext>
      </extLst>
    </cacheHierarchy>
    <cacheHierarchy uniqueName="[Measures].[Sum of Cost]" caption="Sum of Cost" measure="1" displayFolder="" measureGroup="sales" count="0">
      <extLst>
        <ext xmlns:x15="http://schemas.microsoft.com/office/spreadsheetml/2010/11/main" uri="{B97F6D7D-B522-45F9-BDA1-12C45D357490}">
          <x15:cacheHierarchy aggregatedColumn="30"/>
        </ext>
      </extLst>
    </cacheHierarchy>
    <cacheHierarchy uniqueName="[Measures].[Sum of Profit Margin %]" caption="Sum of Profit Margin %" measure="1" displayFolder="" measureGroup="products" count="0">
      <extLst>
        <ext xmlns:x15="http://schemas.microsoft.com/office/spreadsheetml/2010/11/main" uri="{B97F6D7D-B522-45F9-BDA1-12C45D357490}">
          <x15:cacheHierarchy aggregatedColumn="21"/>
        </ext>
      </extLst>
    </cacheHierarchy>
    <cacheHierarchy uniqueName="[Measures].[Average of Profit Margin %]" caption="Average of Profit Margin %" measure="1" displayFolder="" measureGroup="products" count="0">
      <extLst>
        <ext xmlns:x15="http://schemas.microsoft.com/office/spreadsheetml/2010/11/main" uri="{B97F6D7D-B522-45F9-BDA1-12C45D357490}">
          <x15:cacheHierarchy aggregatedColumn="21"/>
        </ext>
      </extLst>
    </cacheHierarchy>
    <cacheHierarchy uniqueName="[Measures].[Count of Product_Name]" caption="Count of Product_Name" measure="1" displayFolder="" measureGroup="products" count="0">
      <extLst>
        <ext xmlns:x15="http://schemas.microsoft.com/office/spreadsheetml/2010/11/main" uri="{B97F6D7D-B522-45F9-BDA1-12C45D357490}">
          <x15:cacheHierarchy aggregatedColumn="16"/>
        </ext>
      </extLst>
    </cacheHierarchy>
    <cacheHierarchy uniqueName="[Measures].[Sum of Store_ID]" caption="Sum of Store_ID" measure="1" displayFolder="" measureGroup="sales" count="0">
      <extLst>
        <ext xmlns:x15="http://schemas.microsoft.com/office/spreadsheetml/2010/11/main" uri="{B97F6D7D-B522-45F9-BDA1-12C45D357490}">
          <x15:cacheHierarchy aggregatedColumn="25"/>
        </ext>
      </extLst>
    </cacheHierarchy>
    <cacheHierarchy uniqueName="[Measures].[Count of Store_Name]" caption="Count of Store_Name" measure="1" displayFolder="" measureGroup="stores" count="0">
      <extLst>
        <ext xmlns:x15="http://schemas.microsoft.com/office/spreadsheetml/2010/11/main" uri="{B97F6D7D-B522-45F9-BDA1-12C45D357490}">
          <x15:cacheHierarchy aggregatedColumn="33"/>
        </ext>
      </extLst>
    </cacheHierarchy>
    <cacheHierarchy uniqueName="[Measures].[Count of Stock_Status]" caption="Count of Stock_Status" measure="1" displayFolder="" measureGroup="inventory" count="0">
      <extLst>
        <ext xmlns:x15="http://schemas.microsoft.com/office/spreadsheetml/2010/11/main" uri="{B97F6D7D-B522-45F9-BDA1-12C45D357490}">
          <x15:cacheHierarchy aggregatedColumn="11"/>
        </ext>
      </extLst>
    </cacheHierarchy>
    <cacheHierarchy uniqueName="[Measures].[Sum of Product_ID]" caption="Sum of Product_ID" measure="1" displayFolder="" measureGroup="sales" count="0">
      <extLst>
        <ext xmlns:x15="http://schemas.microsoft.com/office/spreadsheetml/2010/11/main" uri="{B97F6D7D-B522-45F9-BDA1-12C45D357490}">
          <x15:cacheHierarchy aggregatedColumn="26"/>
        </ext>
      </extLst>
    </cacheHierarchy>
    <cacheHierarchy uniqueName="[Measures].[Count of Product_ID]" caption="Count of Product_ID" measure="1" displayFolder="" measureGroup="sales" count="0">
      <extLst>
        <ext xmlns:x15="http://schemas.microsoft.com/office/spreadsheetml/2010/11/main" uri="{B97F6D7D-B522-45F9-BDA1-12C45D357490}">
          <x15:cacheHierarchy aggregatedColumn="26"/>
        </ext>
      </extLst>
    </cacheHierarchy>
    <cacheHierarchy uniqueName="[Measures].[Sum of Store_ID 2]" caption="Sum of Store_ID 2" measure="1" displayFolder="" measureGroup="inventory" count="0">
      <extLst>
        <ext xmlns:x15="http://schemas.microsoft.com/office/spreadsheetml/2010/11/main" uri="{B97F6D7D-B522-45F9-BDA1-12C45D357490}">
          <x15:cacheHierarchy aggregatedColumn="7"/>
        </ext>
      </extLst>
    </cacheHierarchy>
    <cacheHierarchy uniqueName="[Measures].[Count of Store_ID]" caption="Count of Store_ID" measure="1" displayFolder="" measureGroup="inventory" count="0">
      <extLst>
        <ext xmlns:x15="http://schemas.microsoft.com/office/spreadsheetml/2010/11/main" uri="{B97F6D7D-B522-45F9-BDA1-12C45D357490}">
          <x15:cacheHierarchy aggregatedColumn="7"/>
        </ext>
      </extLst>
    </cacheHierarchy>
    <cacheHierarchy uniqueName="[Measures].[Sum of Stock_Value]" caption="Sum of Stock_Value" measure="1" displayFolder="" measureGroup="inventory" count="0">
      <extLst>
        <ext xmlns:x15="http://schemas.microsoft.com/office/spreadsheetml/2010/11/main" uri="{B97F6D7D-B522-45F9-BDA1-12C45D357490}">
          <x15:cacheHierarchy aggregatedColumn="12"/>
        </ext>
      </extLst>
    </cacheHierarchy>
    <cacheHierarchy uniqueName="[Measures].[Sum of Units_Sold_for_Product]" caption="Sum of Units_Sold_for_Product" measure="1" displayFolder="" measureGroup="inventory" count="0">
      <extLst>
        <ext xmlns:x15="http://schemas.microsoft.com/office/spreadsheetml/2010/11/main" uri="{B97F6D7D-B522-45F9-BDA1-12C45D357490}">
          <x15:cacheHierarchy aggregatedColumn="13"/>
        </ext>
      </extLst>
    </cacheHierarchy>
    <cacheHierarchy uniqueName="[Measures].[Total Revenue]" caption="Total Revenue" measure="1" displayFolder="" measureGroup="sales" count="0"/>
    <cacheHierarchy uniqueName="[Measures].[Total Units Sold]" caption="Total Units Sold" measure="1" displayFolder="" measureGroup="sales" count="0"/>
    <cacheHierarchy uniqueName="[Measures].[Total Cost]" caption="Total Cost" measure="1" displayFolder="" measureGroup="sales" count="0"/>
    <cacheHierarchy uniqueName="[Measures].[Total Profit]" caption="Total Profit" measure="1" displayFolder="" measureGroup="sales" count="0"/>
    <cacheHierarchy uniqueName="[Measures].[Total Stock On Hand]" caption="Total Stock On Hand" measure="1" displayFolder="" measureGroup="inventory" count="0"/>
    <cacheHierarchy uniqueName="[Measures].[Total Stock Value]" caption="Total Stock Value" measure="1" displayFolder="" measureGroup="inventory" count="0"/>
    <cacheHierarchy uniqueName="[Measures].[Out of Stock Count]" caption="Out of Stock Count" measure="1" displayFolder="" measureGroup="inventory" count="0"/>
    <cacheHierarchy uniqueName="[Measures].[Total Store]" caption="Total Store" measure="1" displayFolder="" measureGroup="stores" count="0"/>
    <cacheHierarchy uniqueName="[Measures].[Total Transactions]" caption="Total Transactions" measure="1" displayFolder="" measureGroup="sales" count="0"/>
    <cacheHierarchy uniqueName="[Measures].[Average Price:]" caption="Average Price:" measure="1" displayFolder="" measureGroup="stores" count="0"/>
    <cacheHierarchy uniqueName="[Measures].[Average Cost:]" caption="Average Cost:" measure="1" displayFolder="" measureGroup="stores" count="0"/>
    <cacheHierarchy uniqueName="[Measures].[Low Stock Count]" caption="Low Stock Count" measure="1" displayFolder="" measureGroup="inventory" count="0"/>
    <cacheHierarchy uniqueName="[Measures].[Measure 1]" caption="Measure 1" measure="1" displayFolder="" measureGroup="products" count="0" oneField="1">
      <fieldsUsage count="1">
        <fieldUsage x="0"/>
      </fieldsUsage>
    </cacheHierarchy>
    <cacheHierarchy uniqueName="[Measures].[Measure 2]" caption="Measure 2" measure="1" displayFolder="" measureGroup="inventory" count="0"/>
    <cacheHierarchy uniqueName="[Measures].[__XL_Count stores]" caption="__XL_Count stores" measure="1" displayFolder="" measureGroup="stores" count="0" hidden="1"/>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inventory]" caption="__XL_Count inventory" measure="1" displayFolder="" measureGroup="inventory"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inventory" uniqueName="[inventory]" caption="inventory"/>
    <dimension measure="1" name="Measures" uniqueName="[Measures]" caption="Measures"/>
    <dimension name="products" uniqueName="[products]" caption="products"/>
    <dimension name="sales" uniqueName="[sales]" caption="sales"/>
    <dimension name="stores" uniqueName="[stores]" caption="stores"/>
  </dimensions>
  <measureGroups count="5">
    <measureGroup name="calendar" caption="calendar"/>
    <measureGroup name="inventory" caption="inventory"/>
    <measureGroup name="products" caption="products"/>
    <measureGroup name="sales" caption="sales"/>
    <measureGroup name="stores" caption="stores"/>
  </measureGroups>
  <maps count="10">
    <map measureGroup="0" dimension="0"/>
    <map measureGroup="1" dimension="1"/>
    <map measureGroup="1" dimension="3"/>
    <map measureGroup="1" dimension="5"/>
    <map measureGroup="2" dimension="3"/>
    <map measureGroup="3" dimension="0"/>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42.451249421298" backgroundQuery="1" createdVersion="8" refreshedVersion="8" minRefreshableVersion="3" recordCount="0" supportSubquery="1" supportAdvancedDrill="1" xr:uid="{3B8AD410-5C15-486E-8045-F444ECE28E95}">
  <cacheSource type="external" connectionId="6"/>
  <cacheFields count="3">
    <cacheField name="[Measures].[Total Store]" caption="Total Store" numFmtId="0" hierarchy="63" level="32767"/>
    <cacheField name="[products].[Product_Category].[Product_Category]" caption="Product_Category" numFmtId="0" hierarchy="17" level="1">
      <sharedItems containsSemiMixedTypes="0" containsNonDate="0" containsString="0"/>
    </cacheField>
    <cacheField name="[calendar].[Year =].[Year =]" caption="Year =" numFmtId="0" hierarchy="2" level="1">
      <sharedItems containsSemiMixedTypes="0" containsNonDate="0" containsString="0"/>
    </cacheField>
  </cacheFields>
  <cacheHierarchies count="76">
    <cacheHierarchy uniqueName="[calendar].[Date]" caption="Date" attribute="1" time="1" defaultMemberUniqueName="[calendar].[Date].[All]" allUniqueName="[calendar].[Date].[All]" dimensionUniqueName="[calendar]" displayFolder="" count="0" memberValueDatatype="7" unbalanced="0"/>
    <cacheHierarchy uniqueName="[calendar].[Month Number]" caption="Month Number" attribute="1" defaultMemberUniqueName="[calendar].[Month Number].[All]" allUniqueName="[calendar].[Month Number].[All]" dimensionUniqueName="[calendar]" displayFolder="" count="0" memberValueDatatype="20" unbalanced="0"/>
    <cacheHierarchy uniqueName="[calendar].[Year =]" caption="Year =" attribute="1" defaultMemberUniqueName="[calendar].[Year =].[All]" allUniqueName="[calendar].[Year =].[All]" dimensionUniqueName="[calendar]" displayFolder="" count="2" memberValueDatatype="20" unbalanced="0">
      <fieldsUsage count="2">
        <fieldUsage x="-1"/>
        <fieldUsage x="2"/>
      </fieldsUsage>
    </cacheHierarchy>
    <cacheHierarchy uniqueName="[calendar].[Month]" caption="Month" attribute="1" defaultMemberUniqueName="[calendar].[Month].[All]" allUniqueName="[calendar].[Month].[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130" unbalanced="0"/>
    <cacheHierarchy uniqueName="[calendar].[Weekday]" caption="Weekday" attribute="1" defaultMemberUniqueName="[calendar].[Weekday].[All]" allUniqueName="[calendar].[Weekday].[All]" dimensionUniqueName="[calendar]" displayFolder="" count="0" memberValueDatatype="130" unbalanced="0"/>
    <cacheHierarchy uniqueName="[calendar].[Is_Weekend]" caption="Is_Weekend" attribute="1" defaultMemberUniqueName="[calendar].[Is_Weekend].[All]" allUniqueName="[calendar].[Is_Weekend].[All]" dimensionUniqueName="[calendar]" displayFolder="" count="0" memberValueDatatype="130" unbalanced="0"/>
    <cacheHierarchy uniqueName="[inventory].[Store_ID]" caption="Store_ID" attribute="1" defaultMemberUniqueName="[inventory].[Store_ID].[All]" allUniqueName="[inventory].[Store_ID].[All]" dimensionUniqueName="[inventory]" displayFolder="" count="0" memberValueDatatype="20" unbalanced="0"/>
    <cacheHierarchy uniqueName="[inventory].[Product_ID]" caption="Product_ID" attribute="1" defaultMemberUniqueName="[inventory].[Product_ID].[All]" allUniqueName="[inventory].[Product_ID].[All]" dimensionUniqueName="[inventory]" displayFolder="" count="0" memberValueDatatype="20" unbalanced="0"/>
    <cacheHierarchy uniqueName="[inventory].[Stock_On_Hand]" caption="Stock_On_Hand" attribute="1" defaultMemberUniqueName="[inventory].[Stock_On_Hand].[All]" allUniqueName="[inventory].[Stock_On_Hand].[All]" dimensionUniqueName="[inventory]" displayFolder="" count="0" memberValueDatatype="20" unbalanced="0"/>
    <cacheHierarchy uniqueName="[inventory].[Store_Product_Key]" caption="Store_Product_Key" attribute="1" defaultMemberUniqueName="[inventory].[Store_Product_Key].[All]" allUniqueName="[inventory].[Store_Product_Key].[All]" dimensionUniqueName="[inventory]" displayFolder="" count="0" memberValueDatatype="130" unbalanced="0"/>
    <cacheHierarchy uniqueName="[inventory].[Stock_Status]" caption="Stock_Status" attribute="1" defaultMemberUniqueName="[inventory].[Stock_Status].[All]" allUniqueName="[inventory].[Stock_Status].[All]" dimensionUniqueName="[inventory]" displayFolder="" count="0" memberValueDatatype="130" unbalanced="0"/>
    <cacheHierarchy uniqueName="[inventory].[Stock_Value]" caption="Stock_Value" attribute="1" defaultMemberUniqueName="[inventory].[Stock_Value].[All]" allUniqueName="[inventory].[Stock_Value].[All]" dimensionUniqueName="[inventory]" displayFolder="" count="0" memberValueDatatype="5" unbalanced="0"/>
    <cacheHierarchy uniqueName="[inventory].[Units_Sold_for_Product]" caption="Units_Sold_for_Product" attribute="1" defaultMemberUniqueName="[inventory].[Units_Sold_for_Product].[All]" allUniqueName="[inventory].[Units_Sold_for_Product].[All]" dimensionUniqueName="[inventory]" displayFolder="" count="0" memberValueDatatype="20" unbalanced="0"/>
    <cacheHierarchy uniqueName="[inventory].[Restock_Alert]" caption="Restock_Alert" attribute="1" defaultMemberUniqueName="[inventory].[Restock_Alert].[All]" allUniqueName="[inventory].[Restock_Alert].[All]" dimensionUniqueName="[inventory]"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Product_Category]" caption="Product_Category" attribute="1" defaultMemberUniqueName="[products].[Product_Category].[All]" allUniqueName="[products].[Product_Category].[All]" dimensionUniqueName="[products]" displayFolder="" count="2" memberValueDatatype="130" unbalanced="0">
      <fieldsUsage count="2">
        <fieldUsage x="-1"/>
        <fieldUsage x="1"/>
      </fieldsUsage>
    </cacheHierarchy>
    <cacheHierarchy uniqueName="[products].[Product_Cost]" caption="Product_Cost" attribute="1" defaultMemberUniqueName="[products].[Product_Cost].[All]" allUniqueName="[products].[Product_Cost].[All]" dimensionUniqueName="[products]" displayFolder="" count="0" memberValueDatatype="5" unbalanced="0"/>
    <cacheHierarchy uniqueName="[products].[Product_Price]" caption="Product_Price" attribute="1" defaultMemberUniqueName="[products].[Product_Price].[All]" allUniqueName="[products].[Product_Price].[All]" dimensionUniqueName="[products]" displayFolder="" count="0" memberValueDatatype="5" unbalanced="0"/>
    <cacheHierarchy uniqueName="[products].[Profit]" caption="Profit" attribute="1" defaultMemberUniqueName="[products].[Profit].[All]" allUniqueName="[products].[Profit].[All]" dimensionUniqueName="[products]" displayFolder="" count="0" memberValueDatatype="5" unbalanced="0"/>
    <cacheHierarchy uniqueName="[products].[Profit Margin %]" caption="Profit Margin %" attribute="1" defaultMemberUniqueName="[products].[Profit Margin %].[All]" allUniqueName="[products].[Profit Margin %].[All]" dimensionUniqueName="[products]" displayFolder="" count="0" memberValueDatatype="5" unbalanced="0"/>
    <cacheHierarchy uniqueName="[products].[Price_Bracket]" caption="Price_Bracket" attribute="1" defaultMemberUniqueName="[products].[Price_Bracket].[All]" allUniqueName="[products].[Price_Bracket].[All]" dimensionUniqueName="[products]" displayFolder="" count="0" memberValueDatatype="130" unbalanced="0"/>
    <cacheHierarchy uniqueName="[sales].[Sale_ID]" caption="Sale_ID" attribute="1" defaultMemberUniqueName="[sales].[Sale_ID].[All]" allUniqueName="[sales].[Sale_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Store_ID]" caption="Store_ID" attribute="1" defaultMemberUniqueName="[sales].[Store_ID].[All]" allUniqueName="[sales].[Store_ID].[All]" dimensionUniqueName="[sales]" displayFolder="" count="0" memberValueDatatype="20" unbalanced="0"/>
    <cacheHierarchy uniqueName="[sales].[Product_ID]" caption="Product_ID" attribute="1" defaultMemberUniqueName="[sales].[Product_ID].[All]" allUniqueName="[sales].[Product_ID].[All]" dimensionUniqueName="[sales]" displayFolder="" count="0" memberValueDatatype="20" unbalanced="0"/>
    <cacheHierarchy uniqueName="[sales].[Units]" caption="Units" attribute="1" defaultMemberUniqueName="[sales].[Units].[All]" allUniqueName="[sales].[Units].[All]" dimensionUniqueName="[sales]" displayFolder="" count="0" memberValueDatatype="20" unbalanced="0"/>
    <cacheHierarchy uniqueName="[sales].[Store_Product_Key]" caption="Store_Product_Key" attribute="1" defaultMemberUniqueName="[sales].[Store_Product_Key].[All]" allUniqueName="[sales].[Store_Product_Key].[All]" dimensionUniqueName="[sales]" displayFolder="" count="0" memberValueDatatype="130" unbalanced="0"/>
    <cacheHierarchy uniqueName="[sales].[Revenue]" caption="Revenue" attribute="1" defaultMemberUniqueName="[sales].[Revenue].[All]" allUniqueName="[sales].[Revenue].[All]" dimensionUniqueName="[sales]" displayFolder="" count="0" memberValueDatatype="5" unbalanced="0"/>
    <cacheHierarchy uniqueName="[sales].[Cost]" caption="Cost" attribute="1" defaultMemberUniqueName="[sales].[Cost].[All]" allUniqueName="[sales].[Cos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20" unbalanced="0"/>
    <cacheHierarchy uniqueName="[stores].[Store_Name]" caption="Store_Name" attribute="1" defaultMemberUniqueName="[stores].[Store_Name].[All]" allUniqueName="[stores].[Store_Name].[All]" dimensionUniqueName="[stores]" displayFolder="" count="0" memberValueDatatype="130" unbalanced="0"/>
    <cacheHierarchy uniqueName="[stores].[Store_City]" caption="Store_City" attribute="1" defaultMemberUniqueName="[stores].[Store_City].[All]" allUniqueName="[stores].[Store_City].[All]" dimensionUniqueName="[stores]" displayFolder="" count="0" memberValueDatatype="130" unbalanced="0"/>
    <cacheHierarchy uniqueName="[stores].[Store_Location]" caption="Store_Location" attribute="1" defaultMemberUniqueName="[stores].[Store_Location].[All]" allUniqueName="[stores].[Store_Location].[All]" dimensionUniqueName="[stores]" displayFolder="" count="0" memberValueDatatype="130" unbalanced="0"/>
    <cacheHierarchy uniqueName="[stores].[Store_Open_Date]" caption="Store_Open_Date" attribute="1" time="1" defaultMemberUniqueName="[stores].[Store_Open_Date].[All]" allUniqueName="[stores].[Store_Open_Date].[All]" dimensionUniqueName="[stores]" displayFolder="" count="0" memberValueDatatype="7" unbalanced="0"/>
    <cacheHierarchy uniqueName="[stores].[Store_Age_Years]" caption="Store_Age_Years" attribute="1" defaultMemberUniqueName="[stores].[Store_Age_Years].[All]" allUniqueName="[stores].[Store_Age_Years].[All]" dimensionUniqueName="[stores]" displayFolder="" count="0" memberValueDatatype="20" unbalanced="0"/>
    <cacheHierarchy uniqueName="[stores].[Store_Age_Group]" caption="Store_Age_Group" attribute="1" defaultMemberUniqueName="[stores].[Store_Age_Group].[All]" allUniqueName="[stores].[Store_Age_Group].[All]" dimensionUniqueName="[stores]" displayFolder="" count="0" memberValueDatatype="130" unbalanced="0"/>
    <cacheHierarchy uniqueName="[Measures].[Sum of Revenue]" caption="Sum of Revenue" measure="1" displayFolder="" measureGroup="sales" count="0">
      <extLst>
        <ext xmlns:x15="http://schemas.microsoft.com/office/spreadsheetml/2010/11/main" uri="{B97F6D7D-B522-45F9-BDA1-12C45D357490}">
          <x15:cacheHierarchy aggregatedColumn="29"/>
        </ext>
      </extLst>
    </cacheHierarchy>
    <cacheHierarchy uniqueName="[Measures].[Sum of Sale_ID]" caption="Sum of Sale_ID" measure="1" displayFolder="" measureGroup="sales" count="0">
      <extLst>
        <ext xmlns:x15="http://schemas.microsoft.com/office/spreadsheetml/2010/11/main" uri="{B97F6D7D-B522-45F9-BDA1-12C45D357490}">
          <x15:cacheHierarchy aggregatedColumn="23"/>
        </ext>
      </extLst>
    </cacheHierarchy>
    <cacheHierarchy uniqueName="[Measures].[Count of Sale_ID]" caption="Count of Sale_ID" measure="1" displayFolder="" measureGroup="sales" count="0">
      <extLst>
        <ext xmlns:x15="http://schemas.microsoft.com/office/spreadsheetml/2010/11/main" uri="{B97F6D7D-B522-45F9-BDA1-12C45D357490}">
          <x15:cacheHierarchy aggregatedColumn="23"/>
        </ext>
      </extLst>
    </cacheHierarchy>
    <cacheHierarchy uniqueName="[Measures].[Sum of Profit]" caption="Sum of Profit" measure="1" displayFolder="" measureGroup="sales" count="0">
      <extLst>
        <ext xmlns:x15="http://schemas.microsoft.com/office/spreadsheetml/2010/11/main" uri="{B97F6D7D-B522-45F9-BDA1-12C45D357490}">
          <x15:cacheHierarchy aggregatedColumn="31"/>
        </ext>
      </extLst>
    </cacheHierarchy>
    <cacheHierarchy uniqueName="[Measures].[Sum of Cost]" caption="Sum of Cost" measure="1" displayFolder="" measureGroup="sales" count="0">
      <extLst>
        <ext xmlns:x15="http://schemas.microsoft.com/office/spreadsheetml/2010/11/main" uri="{B97F6D7D-B522-45F9-BDA1-12C45D357490}">
          <x15:cacheHierarchy aggregatedColumn="30"/>
        </ext>
      </extLst>
    </cacheHierarchy>
    <cacheHierarchy uniqueName="[Measures].[Sum of Profit Margin %]" caption="Sum of Profit Margin %" measure="1" displayFolder="" measureGroup="products" count="0">
      <extLst>
        <ext xmlns:x15="http://schemas.microsoft.com/office/spreadsheetml/2010/11/main" uri="{B97F6D7D-B522-45F9-BDA1-12C45D357490}">
          <x15:cacheHierarchy aggregatedColumn="21"/>
        </ext>
      </extLst>
    </cacheHierarchy>
    <cacheHierarchy uniqueName="[Measures].[Average of Profit Margin %]" caption="Average of Profit Margin %" measure="1" displayFolder="" measureGroup="products" count="0">
      <extLst>
        <ext xmlns:x15="http://schemas.microsoft.com/office/spreadsheetml/2010/11/main" uri="{B97F6D7D-B522-45F9-BDA1-12C45D357490}">
          <x15:cacheHierarchy aggregatedColumn="21"/>
        </ext>
      </extLst>
    </cacheHierarchy>
    <cacheHierarchy uniqueName="[Measures].[Count of Product_Name]" caption="Count of Product_Name" measure="1" displayFolder="" measureGroup="products" count="0">
      <extLst>
        <ext xmlns:x15="http://schemas.microsoft.com/office/spreadsheetml/2010/11/main" uri="{B97F6D7D-B522-45F9-BDA1-12C45D357490}">
          <x15:cacheHierarchy aggregatedColumn="16"/>
        </ext>
      </extLst>
    </cacheHierarchy>
    <cacheHierarchy uniqueName="[Measures].[Sum of Store_ID]" caption="Sum of Store_ID" measure="1" displayFolder="" measureGroup="sales" count="0">
      <extLst>
        <ext xmlns:x15="http://schemas.microsoft.com/office/spreadsheetml/2010/11/main" uri="{B97F6D7D-B522-45F9-BDA1-12C45D357490}">
          <x15:cacheHierarchy aggregatedColumn="25"/>
        </ext>
      </extLst>
    </cacheHierarchy>
    <cacheHierarchy uniqueName="[Measures].[Count of Store_Name]" caption="Count of Store_Name" measure="1" displayFolder="" measureGroup="stores" count="0">
      <extLst>
        <ext xmlns:x15="http://schemas.microsoft.com/office/spreadsheetml/2010/11/main" uri="{B97F6D7D-B522-45F9-BDA1-12C45D357490}">
          <x15:cacheHierarchy aggregatedColumn="33"/>
        </ext>
      </extLst>
    </cacheHierarchy>
    <cacheHierarchy uniqueName="[Measures].[Count of Stock_Status]" caption="Count of Stock_Status" measure="1" displayFolder="" measureGroup="inventory" count="0">
      <extLst>
        <ext xmlns:x15="http://schemas.microsoft.com/office/spreadsheetml/2010/11/main" uri="{B97F6D7D-B522-45F9-BDA1-12C45D357490}">
          <x15:cacheHierarchy aggregatedColumn="11"/>
        </ext>
      </extLst>
    </cacheHierarchy>
    <cacheHierarchy uniqueName="[Measures].[Sum of Product_ID]" caption="Sum of Product_ID" measure="1" displayFolder="" measureGroup="sales" count="0">
      <extLst>
        <ext xmlns:x15="http://schemas.microsoft.com/office/spreadsheetml/2010/11/main" uri="{B97F6D7D-B522-45F9-BDA1-12C45D357490}">
          <x15:cacheHierarchy aggregatedColumn="26"/>
        </ext>
      </extLst>
    </cacheHierarchy>
    <cacheHierarchy uniqueName="[Measures].[Count of Product_ID]" caption="Count of Product_ID" measure="1" displayFolder="" measureGroup="sales" count="0">
      <extLst>
        <ext xmlns:x15="http://schemas.microsoft.com/office/spreadsheetml/2010/11/main" uri="{B97F6D7D-B522-45F9-BDA1-12C45D357490}">
          <x15:cacheHierarchy aggregatedColumn="26"/>
        </ext>
      </extLst>
    </cacheHierarchy>
    <cacheHierarchy uniqueName="[Measures].[Sum of Store_ID 2]" caption="Sum of Store_ID 2" measure="1" displayFolder="" measureGroup="inventory" count="0">
      <extLst>
        <ext xmlns:x15="http://schemas.microsoft.com/office/spreadsheetml/2010/11/main" uri="{B97F6D7D-B522-45F9-BDA1-12C45D357490}">
          <x15:cacheHierarchy aggregatedColumn="7"/>
        </ext>
      </extLst>
    </cacheHierarchy>
    <cacheHierarchy uniqueName="[Measures].[Count of Store_ID]" caption="Count of Store_ID" measure="1" displayFolder="" measureGroup="inventory" count="0">
      <extLst>
        <ext xmlns:x15="http://schemas.microsoft.com/office/spreadsheetml/2010/11/main" uri="{B97F6D7D-B522-45F9-BDA1-12C45D357490}">
          <x15:cacheHierarchy aggregatedColumn="7"/>
        </ext>
      </extLst>
    </cacheHierarchy>
    <cacheHierarchy uniqueName="[Measures].[Sum of Stock_Value]" caption="Sum of Stock_Value" measure="1" displayFolder="" measureGroup="inventory" count="0">
      <extLst>
        <ext xmlns:x15="http://schemas.microsoft.com/office/spreadsheetml/2010/11/main" uri="{B97F6D7D-B522-45F9-BDA1-12C45D357490}">
          <x15:cacheHierarchy aggregatedColumn="12"/>
        </ext>
      </extLst>
    </cacheHierarchy>
    <cacheHierarchy uniqueName="[Measures].[Sum of Units_Sold_for_Product]" caption="Sum of Units_Sold_for_Product" measure="1" displayFolder="" measureGroup="inventory" count="0">
      <extLst>
        <ext xmlns:x15="http://schemas.microsoft.com/office/spreadsheetml/2010/11/main" uri="{B97F6D7D-B522-45F9-BDA1-12C45D357490}">
          <x15:cacheHierarchy aggregatedColumn="13"/>
        </ext>
      </extLst>
    </cacheHierarchy>
    <cacheHierarchy uniqueName="[Measures].[Total Revenue]" caption="Total Revenue" measure="1" displayFolder="" measureGroup="sales" count="0"/>
    <cacheHierarchy uniqueName="[Measures].[Total Units Sold]" caption="Total Units Sold" measure="1" displayFolder="" measureGroup="sales" count="0"/>
    <cacheHierarchy uniqueName="[Measures].[Total Cost]" caption="Total Cost" measure="1" displayFolder="" measureGroup="sales" count="0"/>
    <cacheHierarchy uniqueName="[Measures].[Total Profit]" caption="Total Profit" measure="1" displayFolder="" measureGroup="sales" count="0"/>
    <cacheHierarchy uniqueName="[Measures].[Total Stock On Hand]" caption="Total Stock On Hand" measure="1" displayFolder="" measureGroup="inventory" count="0"/>
    <cacheHierarchy uniqueName="[Measures].[Total Stock Value]" caption="Total Stock Value" measure="1" displayFolder="" measureGroup="inventory" count="0"/>
    <cacheHierarchy uniqueName="[Measures].[Out of Stock Count]" caption="Out of Stock Count" measure="1" displayFolder="" measureGroup="inventory" count="0"/>
    <cacheHierarchy uniqueName="[Measures].[Total Store]" caption="Total Store" measure="1" displayFolder="" measureGroup="stores" count="0" oneField="1">
      <fieldsUsage count="1">
        <fieldUsage x="0"/>
      </fieldsUsage>
    </cacheHierarchy>
    <cacheHierarchy uniqueName="[Measures].[Total Transactions]" caption="Total Transactions" measure="1" displayFolder="" measureGroup="sales" count="0"/>
    <cacheHierarchy uniqueName="[Measures].[Average Price:]" caption="Average Price:" measure="1" displayFolder="" measureGroup="stores" count="0"/>
    <cacheHierarchy uniqueName="[Measures].[Average Cost:]" caption="Average Cost:" measure="1" displayFolder="" measureGroup="stores" count="0"/>
    <cacheHierarchy uniqueName="[Measures].[Low Stock Count]" caption="Low Stock Count" measure="1" displayFolder="" measureGroup="inventory" count="0"/>
    <cacheHierarchy uniqueName="[Measures].[Measure 1]" caption="Measure 1" measure="1" displayFolder="" measureGroup="products" count="0"/>
    <cacheHierarchy uniqueName="[Measures].[Measure 2]" caption="Measure 2" measure="1" displayFolder="" measureGroup="inventory" count="0"/>
    <cacheHierarchy uniqueName="[Measures].[__XL_Count stores]" caption="__XL_Count stores" measure="1" displayFolder="" measureGroup="stores" count="0" hidden="1"/>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inventory]" caption="__XL_Count inventory" measure="1" displayFolder="" measureGroup="inventory"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inventory" uniqueName="[inventory]" caption="inventory"/>
    <dimension measure="1" name="Measures" uniqueName="[Measures]" caption="Measures"/>
    <dimension name="products" uniqueName="[products]" caption="products"/>
    <dimension name="sales" uniqueName="[sales]" caption="sales"/>
    <dimension name="stores" uniqueName="[stores]" caption="stores"/>
  </dimensions>
  <measureGroups count="5">
    <measureGroup name="calendar" caption="calendar"/>
    <measureGroup name="inventory" caption="inventory"/>
    <measureGroup name="products" caption="products"/>
    <measureGroup name="sales" caption="sales"/>
    <measureGroup name="stores" caption="stores"/>
  </measureGroups>
  <maps count="10">
    <map measureGroup="0" dimension="0"/>
    <map measureGroup="1" dimension="1"/>
    <map measureGroup="1" dimension="3"/>
    <map measureGroup="1" dimension="5"/>
    <map measureGroup="2" dimension="3"/>
    <map measureGroup="3" dimension="0"/>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42.45125046296" backgroundQuery="1" createdVersion="8" refreshedVersion="8" minRefreshableVersion="3" recordCount="0" supportSubquery="1" supportAdvancedDrill="1" xr:uid="{6C569B12-C1B2-46AF-BDFE-E12118E81F8B}">
  <cacheSource type="external" connectionId="6"/>
  <cacheFields count="4">
    <cacheField name="[stores].[Store_Name].[Store_Name]" caption="Store_Name" numFmtId="0" hierarchy="33" level="1">
      <sharedItems count="5">
        <s v="Maven Toys Ciudad de Mexico 1"/>
        <s v="Maven Toys Ciudad de Mexico 2"/>
        <s v="Maven Toys Guadalajara 3"/>
        <s v="Maven Toys Monterrey 2"/>
        <s v="Maven Toys Toluca 1"/>
      </sharedItems>
    </cacheField>
    <cacheField name="[Measures].[Total Revenue]" caption="Total Revenue" numFmtId="0" hierarchy="56" level="32767"/>
    <cacheField name="[products].[Product_Category].[Product_Category]" caption="Product_Category" numFmtId="0" hierarchy="17" level="1">
      <sharedItems containsSemiMixedTypes="0" containsNonDate="0" containsString="0"/>
    </cacheField>
    <cacheField name="[calendar].[Year =].[Year =]" caption="Year =" numFmtId="0" hierarchy="2" level="1">
      <sharedItems containsSemiMixedTypes="0" containsNonDate="0" containsString="0"/>
    </cacheField>
  </cacheFields>
  <cacheHierarchies count="76">
    <cacheHierarchy uniqueName="[calendar].[Date]" caption="Date" attribute="1" time="1" defaultMemberUniqueName="[calendar].[Date].[All]" allUniqueName="[calendar].[Date].[All]" dimensionUniqueName="[calendar]" displayFolder="" count="0" memberValueDatatype="7" unbalanced="0"/>
    <cacheHierarchy uniqueName="[calendar].[Month Number]" caption="Month Number" attribute="1" defaultMemberUniqueName="[calendar].[Month Number].[All]" allUniqueName="[calendar].[Month Number].[All]" dimensionUniqueName="[calendar]" displayFolder="" count="0" memberValueDatatype="20" unbalanced="0"/>
    <cacheHierarchy uniqueName="[calendar].[Year =]" caption="Year =" attribute="1" defaultMemberUniqueName="[calendar].[Year =].[All]" allUniqueName="[calendar].[Year =].[All]" dimensionUniqueName="[calendar]" displayFolder="" count="2" memberValueDatatype="20" unbalanced="0">
      <fieldsUsage count="2">
        <fieldUsage x="-1"/>
        <fieldUsage x="3"/>
      </fieldsUsage>
    </cacheHierarchy>
    <cacheHierarchy uniqueName="[calendar].[Month]" caption="Month" attribute="1" defaultMemberUniqueName="[calendar].[Month].[All]" allUniqueName="[calendar].[Month].[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130" unbalanced="0"/>
    <cacheHierarchy uniqueName="[calendar].[Weekday]" caption="Weekday" attribute="1" defaultMemberUniqueName="[calendar].[Weekday].[All]" allUniqueName="[calendar].[Weekday].[All]" dimensionUniqueName="[calendar]" displayFolder="" count="0" memberValueDatatype="130" unbalanced="0"/>
    <cacheHierarchy uniqueName="[calendar].[Is_Weekend]" caption="Is_Weekend" attribute="1" defaultMemberUniqueName="[calendar].[Is_Weekend].[All]" allUniqueName="[calendar].[Is_Weekend].[All]" dimensionUniqueName="[calendar]" displayFolder="" count="0" memberValueDatatype="130" unbalanced="0"/>
    <cacheHierarchy uniqueName="[inventory].[Store_ID]" caption="Store_ID" attribute="1" defaultMemberUniqueName="[inventory].[Store_ID].[All]" allUniqueName="[inventory].[Store_ID].[All]" dimensionUniqueName="[inventory]" displayFolder="" count="0" memberValueDatatype="20" unbalanced="0"/>
    <cacheHierarchy uniqueName="[inventory].[Product_ID]" caption="Product_ID" attribute="1" defaultMemberUniqueName="[inventory].[Product_ID].[All]" allUniqueName="[inventory].[Product_ID].[All]" dimensionUniqueName="[inventory]" displayFolder="" count="0" memberValueDatatype="20" unbalanced="0"/>
    <cacheHierarchy uniqueName="[inventory].[Stock_On_Hand]" caption="Stock_On_Hand" attribute="1" defaultMemberUniqueName="[inventory].[Stock_On_Hand].[All]" allUniqueName="[inventory].[Stock_On_Hand].[All]" dimensionUniqueName="[inventory]" displayFolder="" count="0" memberValueDatatype="20" unbalanced="0"/>
    <cacheHierarchy uniqueName="[inventory].[Store_Product_Key]" caption="Store_Product_Key" attribute="1" defaultMemberUniqueName="[inventory].[Store_Product_Key].[All]" allUniqueName="[inventory].[Store_Product_Key].[All]" dimensionUniqueName="[inventory]" displayFolder="" count="0" memberValueDatatype="130" unbalanced="0"/>
    <cacheHierarchy uniqueName="[inventory].[Stock_Status]" caption="Stock_Status" attribute="1" defaultMemberUniqueName="[inventory].[Stock_Status].[All]" allUniqueName="[inventory].[Stock_Status].[All]" dimensionUniqueName="[inventory]" displayFolder="" count="0" memberValueDatatype="130" unbalanced="0"/>
    <cacheHierarchy uniqueName="[inventory].[Stock_Value]" caption="Stock_Value" attribute="1" defaultMemberUniqueName="[inventory].[Stock_Value].[All]" allUniqueName="[inventory].[Stock_Value].[All]" dimensionUniqueName="[inventory]" displayFolder="" count="0" memberValueDatatype="5" unbalanced="0"/>
    <cacheHierarchy uniqueName="[inventory].[Units_Sold_for_Product]" caption="Units_Sold_for_Product" attribute="1" defaultMemberUniqueName="[inventory].[Units_Sold_for_Product].[All]" allUniqueName="[inventory].[Units_Sold_for_Product].[All]" dimensionUniqueName="[inventory]" displayFolder="" count="0" memberValueDatatype="20" unbalanced="0"/>
    <cacheHierarchy uniqueName="[inventory].[Restock_Alert]" caption="Restock_Alert" attribute="1" defaultMemberUniqueName="[inventory].[Restock_Alert].[All]" allUniqueName="[inventory].[Restock_Alert].[All]" dimensionUniqueName="[inventory]"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Product_Category]" caption="Product_Category" attribute="1" defaultMemberUniqueName="[products].[Product_Category].[All]" allUniqueName="[products].[Product_Category].[All]" dimensionUniqueName="[products]" displayFolder="" count="2" memberValueDatatype="130" unbalanced="0">
      <fieldsUsage count="2">
        <fieldUsage x="-1"/>
        <fieldUsage x="2"/>
      </fieldsUsage>
    </cacheHierarchy>
    <cacheHierarchy uniqueName="[products].[Product_Cost]" caption="Product_Cost" attribute="1" defaultMemberUniqueName="[products].[Product_Cost].[All]" allUniqueName="[products].[Product_Cost].[All]" dimensionUniqueName="[products]" displayFolder="" count="0" memberValueDatatype="5" unbalanced="0"/>
    <cacheHierarchy uniqueName="[products].[Product_Price]" caption="Product_Price" attribute="1" defaultMemberUniqueName="[products].[Product_Price].[All]" allUniqueName="[products].[Product_Price].[All]" dimensionUniqueName="[products]" displayFolder="" count="0" memberValueDatatype="5" unbalanced="0"/>
    <cacheHierarchy uniqueName="[products].[Profit]" caption="Profit" attribute="1" defaultMemberUniqueName="[products].[Profit].[All]" allUniqueName="[products].[Profit].[All]" dimensionUniqueName="[products]" displayFolder="" count="0" memberValueDatatype="5" unbalanced="0"/>
    <cacheHierarchy uniqueName="[products].[Profit Margin %]" caption="Profit Margin %" attribute="1" defaultMemberUniqueName="[products].[Profit Margin %].[All]" allUniqueName="[products].[Profit Margin %].[All]" dimensionUniqueName="[products]" displayFolder="" count="0" memberValueDatatype="5" unbalanced="0"/>
    <cacheHierarchy uniqueName="[products].[Price_Bracket]" caption="Price_Bracket" attribute="1" defaultMemberUniqueName="[products].[Price_Bracket].[All]" allUniqueName="[products].[Price_Bracket].[All]" dimensionUniqueName="[products]" displayFolder="" count="0" memberValueDatatype="130" unbalanced="0"/>
    <cacheHierarchy uniqueName="[sales].[Sale_ID]" caption="Sale_ID" attribute="1" defaultMemberUniqueName="[sales].[Sale_ID].[All]" allUniqueName="[sales].[Sale_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Store_ID]" caption="Store_ID" attribute="1" defaultMemberUniqueName="[sales].[Store_ID].[All]" allUniqueName="[sales].[Store_ID].[All]" dimensionUniqueName="[sales]" displayFolder="" count="0" memberValueDatatype="20" unbalanced="0"/>
    <cacheHierarchy uniqueName="[sales].[Product_ID]" caption="Product_ID" attribute="1" defaultMemberUniqueName="[sales].[Product_ID].[All]" allUniqueName="[sales].[Product_ID].[All]" dimensionUniqueName="[sales]" displayFolder="" count="0" memberValueDatatype="20" unbalanced="0"/>
    <cacheHierarchy uniqueName="[sales].[Units]" caption="Units" attribute="1" defaultMemberUniqueName="[sales].[Units].[All]" allUniqueName="[sales].[Units].[All]" dimensionUniqueName="[sales]" displayFolder="" count="0" memberValueDatatype="20" unbalanced="0"/>
    <cacheHierarchy uniqueName="[sales].[Store_Product_Key]" caption="Store_Product_Key" attribute="1" defaultMemberUniqueName="[sales].[Store_Product_Key].[All]" allUniqueName="[sales].[Store_Product_Key].[All]" dimensionUniqueName="[sales]" displayFolder="" count="0" memberValueDatatype="130" unbalanced="0"/>
    <cacheHierarchy uniqueName="[sales].[Revenue]" caption="Revenue" attribute="1" defaultMemberUniqueName="[sales].[Revenue].[All]" allUniqueName="[sales].[Revenue].[All]" dimensionUniqueName="[sales]" displayFolder="" count="0" memberValueDatatype="5" unbalanced="0"/>
    <cacheHierarchy uniqueName="[sales].[Cost]" caption="Cost" attribute="1" defaultMemberUniqueName="[sales].[Cost].[All]" allUniqueName="[sales].[Cos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20" unbalanced="0"/>
    <cacheHierarchy uniqueName="[stores].[Store_Name]" caption="Store_Name" attribute="1" defaultMemberUniqueName="[stores].[Store_Name].[All]" allUniqueName="[stores].[Store_Name].[All]" dimensionUniqueName="[stores]" displayFolder="" count="2" memberValueDatatype="130" unbalanced="0">
      <fieldsUsage count="2">
        <fieldUsage x="-1"/>
        <fieldUsage x="0"/>
      </fieldsUsage>
    </cacheHierarchy>
    <cacheHierarchy uniqueName="[stores].[Store_City]" caption="Store_City" attribute="1" defaultMemberUniqueName="[stores].[Store_City].[All]" allUniqueName="[stores].[Store_City].[All]" dimensionUniqueName="[stores]" displayFolder="" count="0" memberValueDatatype="130" unbalanced="0"/>
    <cacheHierarchy uniqueName="[stores].[Store_Location]" caption="Store_Location" attribute="1" defaultMemberUniqueName="[stores].[Store_Location].[All]" allUniqueName="[stores].[Store_Location].[All]" dimensionUniqueName="[stores]" displayFolder="" count="0" memberValueDatatype="130" unbalanced="0"/>
    <cacheHierarchy uniqueName="[stores].[Store_Open_Date]" caption="Store_Open_Date" attribute="1" time="1" defaultMemberUniqueName="[stores].[Store_Open_Date].[All]" allUniqueName="[stores].[Store_Open_Date].[All]" dimensionUniqueName="[stores]" displayFolder="" count="0" memberValueDatatype="7" unbalanced="0"/>
    <cacheHierarchy uniqueName="[stores].[Store_Age_Years]" caption="Store_Age_Years" attribute="1" defaultMemberUniqueName="[stores].[Store_Age_Years].[All]" allUniqueName="[stores].[Store_Age_Years].[All]" dimensionUniqueName="[stores]" displayFolder="" count="0" memberValueDatatype="20" unbalanced="0"/>
    <cacheHierarchy uniqueName="[stores].[Store_Age_Group]" caption="Store_Age_Group" attribute="1" defaultMemberUniqueName="[stores].[Store_Age_Group].[All]" allUniqueName="[stores].[Store_Age_Group].[All]" dimensionUniqueName="[stores]" displayFolder="" count="0" memberValueDatatype="130" unbalanced="0"/>
    <cacheHierarchy uniqueName="[Measures].[Sum of Revenue]" caption="Sum of Revenue" measure="1" displayFolder="" measureGroup="sales" count="0">
      <extLst>
        <ext xmlns:x15="http://schemas.microsoft.com/office/spreadsheetml/2010/11/main" uri="{B97F6D7D-B522-45F9-BDA1-12C45D357490}">
          <x15:cacheHierarchy aggregatedColumn="29"/>
        </ext>
      </extLst>
    </cacheHierarchy>
    <cacheHierarchy uniqueName="[Measures].[Sum of Sale_ID]" caption="Sum of Sale_ID" measure="1" displayFolder="" measureGroup="sales" count="0">
      <extLst>
        <ext xmlns:x15="http://schemas.microsoft.com/office/spreadsheetml/2010/11/main" uri="{B97F6D7D-B522-45F9-BDA1-12C45D357490}">
          <x15:cacheHierarchy aggregatedColumn="23"/>
        </ext>
      </extLst>
    </cacheHierarchy>
    <cacheHierarchy uniqueName="[Measures].[Count of Sale_ID]" caption="Count of Sale_ID" measure="1" displayFolder="" measureGroup="sales" count="0">
      <extLst>
        <ext xmlns:x15="http://schemas.microsoft.com/office/spreadsheetml/2010/11/main" uri="{B97F6D7D-B522-45F9-BDA1-12C45D357490}">
          <x15:cacheHierarchy aggregatedColumn="23"/>
        </ext>
      </extLst>
    </cacheHierarchy>
    <cacheHierarchy uniqueName="[Measures].[Sum of Profit]" caption="Sum of Profit" measure="1" displayFolder="" measureGroup="sales" count="0">
      <extLst>
        <ext xmlns:x15="http://schemas.microsoft.com/office/spreadsheetml/2010/11/main" uri="{B97F6D7D-B522-45F9-BDA1-12C45D357490}">
          <x15:cacheHierarchy aggregatedColumn="31"/>
        </ext>
      </extLst>
    </cacheHierarchy>
    <cacheHierarchy uniqueName="[Measures].[Sum of Cost]" caption="Sum of Cost" measure="1" displayFolder="" measureGroup="sales" count="0">
      <extLst>
        <ext xmlns:x15="http://schemas.microsoft.com/office/spreadsheetml/2010/11/main" uri="{B97F6D7D-B522-45F9-BDA1-12C45D357490}">
          <x15:cacheHierarchy aggregatedColumn="30"/>
        </ext>
      </extLst>
    </cacheHierarchy>
    <cacheHierarchy uniqueName="[Measures].[Sum of Profit Margin %]" caption="Sum of Profit Margin %" measure="1" displayFolder="" measureGroup="products" count="0">
      <extLst>
        <ext xmlns:x15="http://schemas.microsoft.com/office/spreadsheetml/2010/11/main" uri="{B97F6D7D-B522-45F9-BDA1-12C45D357490}">
          <x15:cacheHierarchy aggregatedColumn="21"/>
        </ext>
      </extLst>
    </cacheHierarchy>
    <cacheHierarchy uniqueName="[Measures].[Average of Profit Margin %]" caption="Average of Profit Margin %" measure="1" displayFolder="" measureGroup="products" count="0">
      <extLst>
        <ext xmlns:x15="http://schemas.microsoft.com/office/spreadsheetml/2010/11/main" uri="{B97F6D7D-B522-45F9-BDA1-12C45D357490}">
          <x15:cacheHierarchy aggregatedColumn="21"/>
        </ext>
      </extLst>
    </cacheHierarchy>
    <cacheHierarchy uniqueName="[Measures].[Count of Product_Name]" caption="Count of Product_Name" measure="1" displayFolder="" measureGroup="products" count="0">
      <extLst>
        <ext xmlns:x15="http://schemas.microsoft.com/office/spreadsheetml/2010/11/main" uri="{B97F6D7D-B522-45F9-BDA1-12C45D357490}">
          <x15:cacheHierarchy aggregatedColumn="16"/>
        </ext>
      </extLst>
    </cacheHierarchy>
    <cacheHierarchy uniqueName="[Measures].[Sum of Store_ID]" caption="Sum of Store_ID" measure="1" displayFolder="" measureGroup="sales" count="0">
      <extLst>
        <ext xmlns:x15="http://schemas.microsoft.com/office/spreadsheetml/2010/11/main" uri="{B97F6D7D-B522-45F9-BDA1-12C45D357490}">
          <x15:cacheHierarchy aggregatedColumn="25"/>
        </ext>
      </extLst>
    </cacheHierarchy>
    <cacheHierarchy uniqueName="[Measures].[Count of Store_Name]" caption="Count of Store_Name" measure="1" displayFolder="" measureGroup="stores" count="0">
      <extLst>
        <ext xmlns:x15="http://schemas.microsoft.com/office/spreadsheetml/2010/11/main" uri="{B97F6D7D-B522-45F9-BDA1-12C45D357490}">
          <x15:cacheHierarchy aggregatedColumn="33"/>
        </ext>
      </extLst>
    </cacheHierarchy>
    <cacheHierarchy uniqueName="[Measures].[Count of Stock_Status]" caption="Count of Stock_Status" measure="1" displayFolder="" measureGroup="inventory" count="0">
      <extLst>
        <ext xmlns:x15="http://schemas.microsoft.com/office/spreadsheetml/2010/11/main" uri="{B97F6D7D-B522-45F9-BDA1-12C45D357490}">
          <x15:cacheHierarchy aggregatedColumn="11"/>
        </ext>
      </extLst>
    </cacheHierarchy>
    <cacheHierarchy uniqueName="[Measures].[Sum of Product_ID]" caption="Sum of Product_ID" measure="1" displayFolder="" measureGroup="sales" count="0">
      <extLst>
        <ext xmlns:x15="http://schemas.microsoft.com/office/spreadsheetml/2010/11/main" uri="{B97F6D7D-B522-45F9-BDA1-12C45D357490}">
          <x15:cacheHierarchy aggregatedColumn="26"/>
        </ext>
      </extLst>
    </cacheHierarchy>
    <cacheHierarchy uniqueName="[Measures].[Count of Product_ID]" caption="Count of Product_ID" measure="1" displayFolder="" measureGroup="sales" count="0">
      <extLst>
        <ext xmlns:x15="http://schemas.microsoft.com/office/spreadsheetml/2010/11/main" uri="{B97F6D7D-B522-45F9-BDA1-12C45D357490}">
          <x15:cacheHierarchy aggregatedColumn="26"/>
        </ext>
      </extLst>
    </cacheHierarchy>
    <cacheHierarchy uniqueName="[Measures].[Sum of Store_ID 2]" caption="Sum of Store_ID 2" measure="1" displayFolder="" measureGroup="inventory" count="0">
      <extLst>
        <ext xmlns:x15="http://schemas.microsoft.com/office/spreadsheetml/2010/11/main" uri="{B97F6D7D-B522-45F9-BDA1-12C45D357490}">
          <x15:cacheHierarchy aggregatedColumn="7"/>
        </ext>
      </extLst>
    </cacheHierarchy>
    <cacheHierarchy uniqueName="[Measures].[Count of Store_ID]" caption="Count of Store_ID" measure="1" displayFolder="" measureGroup="inventory" count="0">
      <extLst>
        <ext xmlns:x15="http://schemas.microsoft.com/office/spreadsheetml/2010/11/main" uri="{B97F6D7D-B522-45F9-BDA1-12C45D357490}">
          <x15:cacheHierarchy aggregatedColumn="7"/>
        </ext>
      </extLst>
    </cacheHierarchy>
    <cacheHierarchy uniqueName="[Measures].[Sum of Stock_Value]" caption="Sum of Stock_Value" measure="1" displayFolder="" measureGroup="inventory" count="0">
      <extLst>
        <ext xmlns:x15="http://schemas.microsoft.com/office/spreadsheetml/2010/11/main" uri="{B97F6D7D-B522-45F9-BDA1-12C45D357490}">
          <x15:cacheHierarchy aggregatedColumn="12"/>
        </ext>
      </extLst>
    </cacheHierarchy>
    <cacheHierarchy uniqueName="[Measures].[Sum of Units_Sold_for_Product]" caption="Sum of Units_Sold_for_Product" measure="1" displayFolder="" measureGroup="inventory" count="0">
      <extLst>
        <ext xmlns:x15="http://schemas.microsoft.com/office/spreadsheetml/2010/11/main" uri="{B97F6D7D-B522-45F9-BDA1-12C45D357490}">
          <x15:cacheHierarchy aggregatedColumn="13"/>
        </ext>
      </extLst>
    </cacheHierarchy>
    <cacheHierarchy uniqueName="[Measures].[Total Revenue]" caption="Total Revenue" measure="1" displayFolder="" measureGroup="sales" count="0" oneField="1">
      <fieldsUsage count="1">
        <fieldUsage x="1"/>
      </fieldsUsage>
    </cacheHierarchy>
    <cacheHierarchy uniqueName="[Measures].[Total Units Sold]" caption="Total Units Sold" measure="1" displayFolder="" measureGroup="sales" count="0"/>
    <cacheHierarchy uniqueName="[Measures].[Total Cost]" caption="Total Cost" measure="1" displayFolder="" measureGroup="sales" count="0"/>
    <cacheHierarchy uniqueName="[Measures].[Total Profit]" caption="Total Profit" measure="1" displayFolder="" measureGroup="sales" count="0"/>
    <cacheHierarchy uniqueName="[Measures].[Total Stock On Hand]" caption="Total Stock On Hand" measure="1" displayFolder="" measureGroup="inventory" count="0"/>
    <cacheHierarchy uniqueName="[Measures].[Total Stock Value]" caption="Total Stock Value" measure="1" displayFolder="" measureGroup="inventory" count="0"/>
    <cacheHierarchy uniqueName="[Measures].[Out of Stock Count]" caption="Out of Stock Count" measure="1" displayFolder="" measureGroup="inventory" count="0"/>
    <cacheHierarchy uniqueName="[Measures].[Total Store]" caption="Total Store" measure="1" displayFolder="" measureGroup="stores" count="0"/>
    <cacheHierarchy uniqueName="[Measures].[Total Transactions]" caption="Total Transactions" measure="1" displayFolder="" measureGroup="sales" count="0"/>
    <cacheHierarchy uniqueName="[Measures].[Average Price:]" caption="Average Price:" measure="1" displayFolder="" measureGroup="stores" count="0"/>
    <cacheHierarchy uniqueName="[Measures].[Average Cost:]" caption="Average Cost:" measure="1" displayFolder="" measureGroup="stores" count="0"/>
    <cacheHierarchy uniqueName="[Measures].[Low Stock Count]" caption="Low Stock Count" measure="1" displayFolder="" measureGroup="inventory" count="0"/>
    <cacheHierarchy uniqueName="[Measures].[Measure 1]" caption="Measure 1" measure="1" displayFolder="" measureGroup="products" count="0"/>
    <cacheHierarchy uniqueName="[Measures].[Measure 2]" caption="Measure 2" measure="1" displayFolder="" measureGroup="inventory" count="0"/>
    <cacheHierarchy uniqueName="[Measures].[__XL_Count stores]" caption="__XL_Count stores" measure="1" displayFolder="" measureGroup="stores" count="0" hidden="1"/>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inventory]" caption="__XL_Count inventory" measure="1" displayFolder="" measureGroup="inventory"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inventory" uniqueName="[inventory]" caption="inventory"/>
    <dimension measure="1" name="Measures" uniqueName="[Measures]" caption="Measures"/>
    <dimension name="products" uniqueName="[products]" caption="products"/>
    <dimension name="sales" uniqueName="[sales]" caption="sales"/>
    <dimension name="stores" uniqueName="[stores]" caption="stores"/>
  </dimensions>
  <measureGroups count="5">
    <measureGroup name="calendar" caption="calendar"/>
    <measureGroup name="inventory" caption="inventory"/>
    <measureGroup name="products" caption="products"/>
    <measureGroup name="sales" caption="sales"/>
    <measureGroup name="stores" caption="stores"/>
  </measureGroups>
  <maps count="10">
    <map measureGroup="0" dimension="0"/>
    <map measureGroup="1" dimension="1"/>
    <map measureGroup="1" dimension="3"/>
    <map measureGroup="1" dimension="5"/>
    <map measureGroup="2" dimension="3"/>
    <map measureGroup="3" dimension="0"/>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42.451251736115" backgroundQuery="1" createdVersion="8" refreshedVersion="8" minRefreshableVersion="3" recordCount="0" supportSubquery="1" supportAdvancedDrill="1" xr:uid="{97F35139-CB1B-4F21-85B5-B2F150F9EF79}">
  <cacheSource type="external" connectionId="6"/>
  <cacheFields count="4">
    <cacheField name="[stores].[Store_Name].[Store_Name]" caption="Store_Name" numFmtId="0" hierarchy="33" level="1">
      <sharedItems count="5">
        <s v="Maven Toys Ciudad de Mexico 1"/>
        <s v="Maven Toys Ciudad de Mexico 2"/>
        <s v="Maven Toys Guadalajara 3"/>
        <s v="Maven Toys Monterrey 2"/>
        <s v="Maven Toys Toluca 1"/>
      </sharedItems>
    </cacheField>
    <cacheField name="[Measures].[Total Profit]" caption="Total Profit" numFmtId="0" hierarchy="59" level="32767"/>
    <cacheField name="[products].[Product_Category].[Product_Category]" caption="Product_Category" numFmtId="0" hierarchy="17" level="1">
      <sharedItems containsSemiMixedTypes="0" containsNonDate="0" containsString="0"/>
    </cacheField>
    <cacheField name="[calendar].[Year =].[Year =]" caption="Year =" numFmtId="0" hierarchy="2" level="1">
      <sharedItems containsSemiMixedTypes="0" containsNonDate="0" containsString="0"/>
    </cacheField>
  </cacheFields>
  <cacheHierarchies count="76">
    <cacheHierarchy uniqueName="[calendar].[Date]" caption="Date" attribute="1" time="1" defaultMemberUniqueName="[calendar].[Date].[All]" allUniqueName="[calendar].[Date].[All]" dimensionUniqueName="[calendar]" displayFolder="" count="0" memberValueDatatype="7" unbalanced="0"/>
    <cacheHierarchy uniqueName="[calendar].[Month Number]" caption="Month Number" attribute="1" defaultMemberUniqueName="[calendar].[Month Number].[All]" allUniqueName="[calendar].[Month Number].[All]" dimensionUniqueName="[calendar]" displayFolder="" count="0" memberValueDatatype="20" unbalanced="0"/>
    <cacheHierarchy uniqueName="[calendar].[Year =]" caption="Year =" attribute="1" defaultMemberUniqueName="[calendar].[Year =].[All]" allUniqueName="[calendar].[Year =].[All]" dimensionUniqueName="[calendar]" displayFolder="" count="2" memberValueDatatype="20" unbalanced="0">
      <fieldsUsage count="2">
        <fieldUsage x="-1"/>
        <fieldUsage x="3"/>
      </fieldsUsage>
    </cacheHierarchy>
    <cacheHierarchy uniqueName="[calendar].[Month]" caption="Month" attribute="1" defaultMemberUniqueName="[calendar].[Month].[All]" allUniqueName="[calendar].[Month].[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130" unbalanced="0"/>
    <cacheHierarchy uniqueName="[calendar].[Weekday]" caption="Weekday" attribute="1" defaultMemberUniqueName="[calendar].[Weekday].[All]" allUniqueName="[calendar].[Weekday].[All]" dimensionUniqueName="[calendar]" displayFolder="" count="0" memberValueDatatype="130" unbalanced="0"/>
    <cacheHierarchy uniqueName="[calendar].[Is_Weekend]" caption="Is_Weekend" attribute="1" defaultMemberUniqueName="[calendar].[Is_Weekend].[All]" allUniqueName="[calendar].[Is_Weekend].[All]" dimensionUniqueName="[calendar]" displayFolder="" count="0" memberValueDatatype="130" unbalanced="0"/>
    <cacheHierarchy uniqueName="[inventory].[Store_ID]" caption="Store_ID" attribute="1" defaultMemberUniqueName="[inventory].[Store_ID].[All]" allUniqueName="[inventory].[Store_ID].[All]" dimensionUniqueName="[inventory]" displayFolder="" count="0" memberValueDatatype="20" unbalanced="0"/>
    <cacheHierarchy uniqueName="[inventory].[Product_ID]" caption="Product_ID" attribute="1" defaultMemberUniqueName="[inventory].[Product_ID].[All]" allUniqueName="[inventory].[Product_ID].[All]" dimensionUniqueName="[inventory]" displayFolder="" count="0" memberValueDatatype="20" unbalanced="0"/>
    <cacheHierarchy uniqueName="[inventory].[Stock_On_Hand]" caption="Stock_On_Hand" attribute="1" defaultMemberUniqueName="[inventory].[Stock_On_Hand].[All]" allUniqueName="[inventory].[Stock_On_Hand].[All]" dimensionUniqueName="[inventory]" displayFolder="" count="0" memberValueDatatype="20" unbalanced="0"/>
    <cacheHierarchy uniqueName="[inventory].[Store_Product_Key]" caption="Store_Product_Key" attribute="1" defaultMemberUniqueName="[inventory].[Store_Product_Key].[All]" allUniqueName="[inventory].[Store_Product_Key].[All]" dimensionUniqueName="[inventory]" displayFolder="" count="0" memberValueDatatype="130" unbalanced="0"/>
    <cacheHierarchy uniqueName="[inventory].[Stock_Status]" caption="Stock_Status" attribute="1" defaultMemberUniqueName="[inventory].[Stock_Status].[All]" allUniqueName="[inventory].[Stock_Status].[All]" dimensionUniqueName="[inventory]" displayFolder="" count="0" memberValueDatatype="130" unbalanced="0"/>
    <cacheHierarchy uniqueName="[inventory].[Stock_Value]" caption="Stock_Value" attribute="1" defaultMemberUniqueName="[inventory].[Stock_Value].[All]" allUniqueName="[inventory].[Stock_Value].[All]" dimensionUniqueName="[inventory]" displayFolder="" count="0" memberValueDatatype="5" unbalanced="0"/>
    <cacheHierarchy uniqueName="[inventory].[Units_Sold_for_Product]" caption="Units_Sold_for_Product" attribute="1" defaultMemberUniqueName="[inventory].[Units_Sold_for_Product].[All]" allUniqueName="[inventory].[Units_Sold_for_Product].[All]" dimensionUniqueName="[inventory]" displayFolder="" count="0" memberValueDatatype="20" unbalanced="0"/>
    <cacheHierarchy uniqueName="[inventory].[Restock_Alert]" caption="Restock_Alert" attribute="1" defaultMemberUniqueName="[inventory].[Restock_Alert].[All]" allUniqueName="[inventory].[Restock_Alert].[All]" dimensionUniqueName="[inventory]"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Product_Category]" caption="Product_Category" attribute="1" defaultMemberUniqueName="[products].[Product_Category].[All]" allUniqueName="[products].[Product_Category].[All]" dimensionUniqueName="[products]" displayFolder="" count="2" memberValueDatatype="130" unbalanced="0">
      <fieldsUsage count="2">
        <fieldUsage x="-1"/>
        <fieldUsage x="2"/>
      </fieldsUsage>
    </cacheHierarchy>
    <cacheHierarchy uniqueName="[products].[Product_Cost]" caption="Product_Cost" attribute="1" defaultMemberUniqueName="[products].[Product_Cost].[All]" allUniqueName="[products].[Product_Cost].[All]" dimensionUniqueName="[products]" displayFolder="" count="0" memberValueDatatype="5" unbalanced="0"/>
    <cacheHierarchy uniqueName="[products].[Product_Price]" caption="Product_Price" attribute="1" defaultMemberUniqueName="[products].[Product_Price].[All]" allUniqueName="[products].[Product_Price].[All]" dimensionUniqueName="[products]" displayFolder="" count="0" memberValueDatatype="5" unbalanced="0"/>
    <cacheHierarchy uniqueName="[products].[Profit]" caption="Profit" attribute="1" defaultMemberUniqueName="[products].[Profit].[All]" allUniqueName="[products].[Profit].[All]" dimensionUniqueName="[products]" displayFolder="" count="0" memberValueDatatype="5" unbalanced="0"/>
    <cacheHierarchy uniqueName="[products].[Profit Margin %]" caption="Profit Margin %" attribute="1" defaultMemberUniqueName="[products].[Profit Margin %].[All]" allUniqueName="[products].[Profit Margin %].[All]" dimensionUniqueName="[products]" displayFolder="" count="0" memberValueDatatype="5" unbalanced="0"/>
    <cacheHierarchy uniqueName="[products].[Price_Bracket]" caption="Price_Bracket" attribute="1" defaultMemberUniqueName="[products].[Price_Bracket].[All]" allUniqueName="[products].[Price_Bracket].[All]" dimensionUniqueName="[products]" displayFolder="" count="0" memberValueDatatype="130" unbalanced="0"/>
    <cacheHierarchy uniqueName="[sales].[Sale_ID]" caption="Sale_ID" attribute="1" defaultMemberUniqueName="[sales].[Sale_ID].[All]" allUniqueName="[sales].[Sale_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Store_ID]" caption="Store_ID" attribute="1" defaultMemberUniqueName="[sales].[Store_ID].[All]" allUniqueName="[sales].[Store_ID].[All]" dimensionUniqueName="[sales]" displayFolder="" count="0" memberValueDatatype="20" unbalanced="0"/>
    <cacheHierarchy uniqueName="[sales].[Product_ID]" caption="Product_ID" attribute="1" defaultMemberUniqueName="[sales].[Product_ID].[All]" allUniqueName="[sales].[Product_ID].[All]" dimensionUniqueName="[sales]" displayFolder="" count="0" memberValueDatatype="20" unbalanced="0"/>
    <cacheHierarchy uniqueName="[sales].[Units]" caption="Units" attribute="1" defaultMemberUniqueName="[sales].[Units].[All]" allUniqueName="[sales].[Units].[All]" dimensionUniqueName="[sales]" displayFolder="" count="0" memberValueDatatype="20" unbalanced="0"/>
    <cacheHierarchy uniqueName="[sales].[Store_Product_Key]" caption="Store_Product_Key" attribute="1" defaultMemberUniqueName="[sales].[Store_Product_Key].[All]" allUniqueName="[sales].[Store_Product_Key].[All]" dimensionUniqueName="[sales]" displayFolder="" count="0" memberValueDatatype="130" unbalanced="0"/>
    <cacheHierarchy uniqueName="[sales].[Revenue]" caption="Revenue" attribute="1" defaultMemberUniqueName="[sales].[Revenue].[All]" allUniqueName="[sales].[Revenue].[All]" dimensionUniqueName="[sales]" displayFolder="" count="0" memberValueDatatype="5" unbalanced="0"/>
    <cacheHierarchy uniqueName="[sales].[Cost]" caption="Cost" attribute="1" defaultMemberUniqueName="[sales].[Cost].[All]" allUniqueName="[sales].[Cos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20" unbalanced="0"/>
    <cacheHierarchy uniqueName="[stores].[Store_Name]" caption="Store_Name" attribute="1" defaultMemberUniqueName="[stores].[Store_Name].[All]" allUniqueName="[stores].[Store_Name].[All]" dimensionUniqueName="[stores]" displayFolder="" count="2" memberValueDatatype="130" unbalanced="0">
      <fieldsUsage count="2">
        <fieldUsage x="-1"/>
        <fieldUsage x="0"/>
      </fieldsUsage>
    </cacheHierarchy>
    <cacheHierarchy uniqueName="[stores].[Store_City]" caption="Store_City" attribute="1" defaultMemberUniqueName="[stores].[Store_City].[All]" allUniqueName="[stores].[Store_City].[All]" dimensionUniqueName="[stores]" displayFolder="" count="0" memberValueDatatype="130" unbalanced="0"/>
    <cacheHierarchy uniqueName="[stores].[Store_Location]" caption="Store_Location" attribute="1" defaultMemberUniqueName="[stores].[Store_Location].[All]" allUniqueName="[stores].[Store_Location].[All]" dimensionUniqueName="[stores]" displayFolder="" count="0" memberValueDatatype="130" unbalanced="0"/>
    <cacheHierarchy uniqueName="[stores].[Store_Open_Date]" caption="Store_Open_Date" attribute="1" time="1" defaultMemberUniqueName="[stores].[Store_Open_Date].[All]" allUniqueName="[stores].[Store_Open_Date].[All]" dimensionUniqueName="[stores]" displayFolder="" count="0" memberValueDatatype="7" unbalanced="0"/>
    <cacheHierarchy uniqueName="[stores].[Store_Age_Years]" caption="Store_Age_Years" attribute="1" defaultMemberUniqueName="[stores].[Store_Age_Years].[All]" allUniqueName="[stores].[Store_Age_Years].[All]" dimensionUniqueName="[stores]" displayFolder="" count="0" memberValueDatatype="20" unbalanced="0"/>
    <cacheHierarchy uniqueName="[stores].[Store_Age_Group]" caption="Store_Age_Group" attribute="1" defaultMemberUniqueName="[stores].[Store_Age_Group].[All]" allUniqueName="[stores].[Store_Age_Group].[All]" dimensionUniqueName="[stores]" displayFolder="" count="0" memberValueDatatype="130" unbalanced="0"/>
    <cacheHierarchy uniqueName="[Measures].[Sum of Revenue]" caption="Sum of Revenue" measure="1" displayFolder="" measureGroup="sales" count="0">
      <extLst>
        <ext xmlns:x15="http://schemas.microsoft.com/office/spreadsheetml/2010/11/main" uri="{B97F6D7D-B522-45F9-BDA1-12C45D357490}">
          <x15:cacheHierarchy aggregatedColumn="29"/>
        </ext>
      </extLst>
    </cacheHierarchy>
    <cacheHierarchy uniqueName="[Measures].[Sum of Sale_ID]" caption="Sum of Sale_ID" measure="1" displayFolder="" measureGroup="sales" count="0">
      <extLst>
        <ext xmlns:x15="http://schemas.microsoft.com/office/spreadsheetml/2010/11/main" uri="{B97F6D7D-B522-45F9-BDA1-12C45D357490}">
          <x15:cacheHierarchy aggregatedColumn="23"/>
        </ext>
      </extLst>
    </cacheHierarchy>
    <cacheHierarchy uniqueName="[Measures].[Count of Sale_ID]" caption="Count of Sale_ID" measure="1" displayFolder="" measureGroup="sales" count="0">
      <extLst>
        <ext xmlns:x15="http://schemas.microsoft.com/office/spreadsheetml/2010/11/main" uri="{B97F6D7D-B522-45F9-BDA1-12C45D357490}">
          <x15:cacheHierarchy aggregatedColumn="23"/>
        </ext>
      </extLst>
    </cacheHierarchy>
    <cacheHierarchy uniqueName="[Measures].[Sum of Profit]" caption="Sum of Profit" measure="1" displayFolder="" measureGroup="sales" count="0">
      <extLst>
        <ext xmlns:x15="http://schemas.microsoft.com/office/spreadsheetml/2010/11/main" uri="{B97F6D7D-B522-45F9-BDA1-12C45D357490}">
          <x15:cacheHierarchy aggregatedColumn="31"/>
        </ext>
      </extLst>
    </cacheHierarchy>
    <cacheHierarchy uniqueName="[Measures].[Sum of Cost]" caption="Sum of Cost" measure="1" displayFolder="" measureGroup="sales" count="0">
      <extLst>
        <ext xmlns:x15="http://schemas.microsoft.com/office/spreadsheetml/2010/11/main" uri="{B97F6D7D-B522-45F9-BDA1-12C45D357490}">
          <x15:cacheHierarchy aggregatedColumn="30"/>
        </ext>
      </extLst>
    </cacheHierarchy>
    <cacheHierarchy uniqueName="[Measures].[Sum of Profit Margin %]" caption="Sum of Profit Margin %" measure="1" displayFolder="" measureGroup="products" count="0">
      <extLst>
        <ext xmlns:x15="http://schemas.microsoft.com/office/spreadsheetml/2010/11/main" uri="{B97F6D7D-B522-45F9-BDA1-12C45D357490}">
          <x15:cacheHierarchy aggregatedColumn="21"/>
        </ext>
      </extLst>
    </cacheHierarchy>
    <cacheHierarchy uniqueName="[Measures].[Average of Profit Margin %]" caption="Average of Profit Margin %" measure="1" displayFolder="" measureGroup="products" count="0">
      <extLst>
        <ext xmlns:x15="http://schemas.microsoft.com/office/spreadsheetml/2010/11/main" uri="{B97F6D7D-B522-45F9-BDA1-12C45D357490}">
          <x15:cacheHierarchy aggregatedColumn="21"/>
        </ext>
      </extLst>
    </cacheHierarchy>
    <cacheHierarchy uniqueName="[Measures].[Count of Product_Name]" caption="Count of Product_Name" measure="1" displayFolder="" measureGroup="products" count="0">
      <extLst>
        <ext xmlns:x15="http://schemas.microsoft.com/office/spreadsheetml/2010/11/main" uri="{B97F6D7D-B522-45F9-BDA1-12C45D357490}">
          <x15:cacheHierarchy aggregatedColumn="16"/>
        </ext>
      </extLst>
    </cacheHierarchy>
    <cacheHierarchy uniqueName="[Measures].[Sum of Store_ID]" caption="Sum of Store_ID" measure="1" displayFolder="" measureGroup="sales" count="0">
      <extLst>
        <ext xmlns:x15="http://schemas.microsoft.com/office/spreadsheetml/2010/11/main" uri="{B97F6D7D-B522-45F9-BDA1-12C45D357490}">
          <x15:cacheHierarchy aggregatedColumn="25"/>
        </ext>
      </extLst>
    </cacheHierarchy>
    <cacheHierarchy uniqueName="[Measures].[Count of Store_Name]" caption="Count of Store_Name" measure="1" displayFolder="" measureGroup="stores" count="0">
      <extLst>
        <ext xmlns:x15="http://schemas.microsoft.com/office/spreadsheetml/2010/11/main" uri="{B97F6D7D-B522-45F9-BDA1-12C45D357490}">
          <x15:cacheHierarchy aggregatedColumn="33"/>
        </ext>
      </extLst>
    </cacheHierarchy>
    <cacheHierarchy uniqueName="[Measures].[Count of Stock_Status]" caption="Count of Stock_Status" measure="1" displayFolder="" measureGroup="inventory" count="0">
      <extLst>
        <ext xmlns:x15="http://schemas.microsoft.com/office/spreadsheetml/2010/11/main" uri="{B97F6D7D-B522-45F9-BDA1-12C45D357490}">
          <x15:cacheHierarchy aggregatedColumn="11"/>
        </ext>
      </extLst>
    </cacheHierarchy>
    <cacheHierarchy uniqueName="[Measures].[Sum of Product_ID]" caption="Sum of Product_ID" measure="1" displayFolder="" measureGroup="sales" count="0">
      <extLst>
        <ext xmlns:x15="http://schemas.microsoft.com/office/spreadsheetml/2010/11/main" uri="{B97F6D7D-B522-45F9-BDA1-12C45D357490}">
          <x15:cacheHierarchy aggregatedColumn="26"/>
        </ext>
      </extLst>
    </cacheHierarchy>
    <cacheHierarchy uniqueName="[Measures].[Count of Product_ID]" caption="Count of Product_ID" measure="1" displayFolder="" measureGroup="sales" count="0">
      <extLst>
        <ext xmlns:x15="http://schemas.microsoft.com/office/spreadsheetml/2010/11/main" uri="{B97F6D7D-B522-45F9-BDA1-12C45D357490}">
          <x15:cacheHierarchy aggregatedColumn="26"/>
        </ext>
      </extLst>
    </cacheHierarchy>
    <cacheHierarchy uniqueName="[Measures].[Sum of Store_ID 2]" caption="Sum of Store_ID 2" measure="1" displayFolder="" measureGroup="inventory" count="0">
      <extLst>
        <ext xmlns:x15="http://schemas.microsoft.com/office/spreadsheetml/2010/11/main" uri="{B97F6D7D-B522-45F9-BDA1-12C45D357490}">
          <x15:cacheHierarchy aggregatedColumn="7"/>
        </ext>
      </extLst>
    </cacheHierarchy>
    <cacheHierarchy uniqueName="[Measures].[Count of Store_ID]" caption="Count of Store_ID" measure="1" displayFolder="" measureGroup="inventory" count="0">
      <extLst>
        <ext xmlns:x15="http://schemas.microsoft.com/office/spreadsheetml/2010/11/main" uri="{B97F6D7D-B522-45F9-BDA1-12C45D357490}">
          <x15:cacheHierarchy aggregatedColumn="7"/>
        </ext>
      </extLst>
    </cacheHierarchy>
    <cacheHierarchy uniqueName="[Measures].[Sum of Stock_Value]" caption="Sum of Stock_Value" measure="1" displayFolder="" measureGroup="inventory" count="0">
      <extLst>
        <ext xmlns:x15="http://schemas.microsoft.com/office/spreadsheetml/2010/11/main" uri="{B97F6D7D-B522-45F9-BDA1-12C45D357490}">
          <x15:cacheHierarchy aggregatedColumn="12"/>
        </ext>
      </extLst>
    </cacheHierarchy>
    <cacheHierarchy uniqueName="[Measures].[Sum of Units_Sold_for_Product]" caption="Sum of Units_Sold_for_Product" measure="1" displayFolder="" measureGroup="inventory" count="0">
      <extLst>
        <ext xmlns:x15="http://schemas.microsoft.com/office/spreadsheetml/2010/11/main" uri="{B97F6D7D-B522-45F9-BDA1-12C45D357490}">
          <x15:cacheHierarchy aggregatedColumn="13"/>
        </ext>
      </extLst>
    </cacheHierarchy>
    <cacheHierarchy uniqueName="[Measures].[Total Revenue]" caption="Total Revenue" measure="1" displayFolder="" measureGroup="sales" count="0"/>
    <cacheHierarchy uniqueName="[Measures].[Total Units Sold]" caption="Total Units Sold" measure="1" displayFolder="" measureGroup="sales" count="0"/>
    <cacheHierarchy uniqueName="[Measures].[Total Cost]" caption="Total Cost" measure="1" displayFolder="" measureGroup="sales" count="0"/>
    <cacheHierarchy uniqueName="[Measures].[Total Profit]" caption="Total Profit" measure="1" displayFolder="" measureGroup="sales" count="0" oneField="1">
      <fieldsUsage count="1">
        <fieldUsage x="1"/>
      </fieldsUsage>
    </cacheHierarchy>
    <cacheHierarchy uniqueName="[Measures].[Total Stock On Hand]" caption="Total Stock On Hand" measure="1" displayFolder="" measureGroup="inventory" count="0"/>
    <cacheHierarchy uniqueName="[Measures].[Total Stock Value]" caption="Total Stock Value" measure="1" displayFolder="" measureGroup="inventory" count="0"/>
    <cacheHierarchy uniqueName="[Measures].[Out of Stock Count]" caption="Out of Stock Count" measure="1" displayFolder="" measureGroup="inventory" count="0"/>
    <cacheHierarchy uniqueName="[Measures].[Total Store]" caption="Total Store" measure="1" displayFolder="" measureGroup="stores" count="0"/>
    <cacheHierarchy uniqueName="[Measures].[Total Transactions]" caption="Total Transactions" measure="1" displayFolder="" measureGroup="sales" count="0"/>
    <cacheHierarchy uniqueName="[Measures].[Average Price:]" caption="Average Price:" measure="1" displayFolder="" measureGroup="stores" count="0"/>
    <cacheHierarchy uniqueName="[Measures].[Average Cost:]" caption="Average Cost:" measure="1" displayFolder="" measureGroup="stores" count="0"/>
    <cacheHierarchy uniqueName="[Measures].[Low Stock Count]" caption="Low Stock Count" measure="1" displayFolder="" measureGroup="inventory" count="0"/>
    <cacheHierarchy uniqueName="[Measures].[Measure 1]" caption="Measure 1" measure="1" displayFolder="" measureGroup="products" count="0"/>
    <cacheHierarchy uniqueName="[Measures].[Measure 2]" caption="Measure 2" measure="1" displayFolder="" measureGroup="inventory" count="0"/>
    <cacheHierarchy uniqueName="[Measures].[__XL_Count stores]" caption="__XL_Count stores" measure="1" displayFolder="" measureGroup="stores" count="0" hidden="1"/>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inventory]" caption="__XL_Count inventory" measure="1" displayFolder="" measureGroup="inventory"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inventory" uniqueName="[inventory]" caption="inventory"/>
    <dimension measure="1" name="Measures" uniqueName="[Measures]" caption="Measures"/>
    <dimension name="products" uniqueName="[products]" caption="products"/>
    <dimension name="sales" uniqueName="[sales]" caption="sales"/>
    <dimension name="stores" uniqueName="[stores]" caption="stores"/>
  </dimensions>
  <measureGroups count="5">
    <measureGroup name="calendar" caption="calendar"/>
    <measureGroup name="inventory" caption="inventory"/>
    <measureGroup name="products" caption="products"/>
    <measureGroup name="sales" caption="sales"/>
    <measureGroup name="stores" caption="stores"/>
  </measureGroups>
  <maps count="10">
    <map measureGroup="0" dimension="0"/>
    <map measureGroup="1" dimension="1"/>
    <map measureGroup="1" dimension="3"/>
    <map measureGroup="1" dimension="5"/>
    <map measureGroup="2" dimension="3"/>
    <map measureGroup="3" dimension="0"/>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42.451252777777" backgroundQuery="1" createdVersion="8" refreshedVersion="8" minRefreshableVersion="3" recordCount="0" supportSubquery="1" supportAdvancedDrill="1" xr:uid="{4CB82186-F1C8-462B-953C-505125AF7A13}">
  <cacheSource type="external" connectionId="6"/>
  <cacheFields count="5">
    <cacheField name="[stores].[Store_Name].[Store_Name]" caption="Store_Name" numFmtId="0" hierarchy="33" level="1">
      <sharedItems count="5">
        <s v="Maven Toys Ciudad de Mexico 1"/>
        <s v="Maven Toys Ciudad de Mexico 2"/>
        <s v="Maven Toys Guadalajara 3"/>
        <s v="Maven Toys Monterrey 2"/>
        <s v="Maven Toys Toluca 1"/>
      </sharedItems>
    </cacheField>
    <cacheField name="[stores].[Store_Age_Years].[Store_Age_Years]" caption="Store_Age_Years" numFmtId="0" hierarchy="37" level="1">
      <sharedItems containsSemiMixedTypes="0" containsString="0" containsNumber="1" containsInteger="1" minValue="10" maxValue="34" count="19">
        <n v="10"/>
        <n v="11"/>
        <n v="12"/>
        <n v="13"/>
        <n v="14"/>
        <n v="15"/>
        <n v="16"/>
        <n v="17"/>
        <n v="18"/>
        <n v="19"/>
        <n v="20"/>
        <n v="21"/>
        <n v="22"/>
        <n v="23"/>
        <n v="25"/>
        <n v="26"/>
        <n v="27"/>
        <n v="31"/>
        <n v="34"/>
      </sharedItems>
      <extLst>
        <ext xmlns:x15="http://schemas.microsoft.com/office/spreadsheetml/2010/11/main" uri="{4F2E5C28-24EA-4eb8-9CBF-B6C8F9C3D259}">
          <x15:cachedUniqueNames>
            <x15:cachedUniqueName index="0" name="[stores].[Store_Age_Years].&amp;[10]"/>
            <x15:cachedUniqueName index="1" name="[stores].[Store_Age_Years].&amp;[11]"/>
            <x15:cachedUniqueName index="2" name="[stores].[Store_Age_Years].&amp;[12]"/>
            <x15:cachedUniqueName index="3" name="[stores].[Store_Age_Years].&amp;[13]"/>
            <x15:cachedUniqueName index="4" name="[stores].[Store_Age_Years].&amp;[14]"/>
            <x15:cachedUniqueName index="5" name="[stores].[Store_Age_Years].&amp;[15]"/>
            <x15:cachedUniqueName index="6" name="[stores].[Store_Age_Years].&amp;[16]"/>
            <x15:cachedUniqueName index="7" name="[stores].[Store_Age_Years].&amp;[17]"/>
            <x15:cachedUniqueName index="8" name="[stores].[Store_Age_Years].&amp;[18]"/>
            <x15:cachedUniqueName index="9" name="[stores].[Store_Age_Years].&amp;[19]"/>
            <x15:cachedUniqueName index="10" name="[stores].[Store_Age_Years].&amp;[20]"/>
            <x15:cachedUniqueName index="11" name="[stores].[Store_Age_Years].&amp;[21]"/>
            <x15:cachedUniqueName index="12" name="[stores].[Store_Age_Years].&amp;[22]"/>
            <x15:cachedUniqueName index="13" name="[stores].[Store_Age_Years].&amp;[23]"/>
            <x15:cachedUniqueName index="14" name="[stores].[Store_Age_Years].&amp;[25]"/>
            <x15:cachedUniqueName index="15" name="[stores].[Store_Age_Years].&amp;[26]"/>
            <x15:cachedUniqueName index="16" name="[stores].[Store_Age_Years].&amp;[27]"/>
            <x15:cachedUniqueName index="17" name="[stores].[Store_Age_Years].&amp;[31]"/>
            <x15:cachedUniqueName index="18" name="[stores].[Store_Age_Years].&amp;[34]"/>
          </x15:cachedUniqueNames>
        </ext>
      </extLst>
    </cacheField>
    <cacheField name="[Measures].[Total Revenue]" caption="Total Revenue" numFmtId="0" hierarchy="56" level="32767"/>
    <cacheField name="[products].[Product_Category].[Product_Category]" caption="Product_Category" numFmtId="0" hierarchy="17" level="1">
      <sharedItems containsSemiMixedTypes="0" containsNonDate="0" containsString="0"/>
    </cacheField>
    <cacheField name="[calendar].[Year =].[Year =]" caption="Year =" numFmtId="0" hierarchy="2" level="1">
      <sharedItems containsSemiMixedTypes="0" containsNonDate="0" containsString="0"/>
    </cacheField>
  </cacheFields>
  <cacheHierarchies count="76">
    <cacheHierarchy uniqueName="[calendar].[Date]" caption="Date" attribute="1" time="1" defaultMemberUniqueName="[calendar].[Date].[All]" allUniqueName="[calendar].[Date].[All]" dimensionUniqueName="[calendar]" displayFolder="" count="0" memberValueDatatype="7" unbalanced="0"/>
    <cacheHierarchy uniqueName="[calendar].[Month Number]" caption="Month Number" attribute="1" defaultMemberUniqueName="[calendar].[Month Number].[All]" allUniqueName="[calendar].[Month Number].[All]" dimensionUniqueName="[calendar]" displayFolder="" count="0" memberValueDatatype="20" unbalanced="0"/>
    <cacheHierarchy uniqueName="[calendar].[Year =]" caption="Year =" attribute="1" defaultMemberUniqueName="[calendar].[Year =].[All]" allUniqueName="[calendar].[Year =].[All]" dimensionUniqueName="[calendar]" displayFolder="" count="2" memberValueDatatype="20" unbalanced="0">
      <fieldsUsage count="2">
        <fieldUsage x="-1"/>
        <fieldUsage x="4"/>
      </fieldsUsage>
    </cacheHierarchy>
    <cacheHierarchy uniqueName="[calendar].[Month]" caption="Month" attribute="1" defaultMemberUniqueName="[calendar].[Month].[All]" allUniqueName="[calendar].[Month].[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130" unbalanced="0"/>
    <cacheHierarchy uniqueName="[calendar].[Weekday]" caption="Weekday" attribute="1" defaultMemberUniqueName="[calendar].[Weekday].[All]" allUniqueName="[calendar].[Weekday].[All]" dimensionUniqueName="[calendar]" displayFolder="" count="0" memberValueDatatype="130" unbalanced="0"/>
    <cacheHierarchy uniqueName="[calendar].[Is_Weekend]" caption="Is_Weekend" attribute="1" defaultMemberUniqueName="[calendar].[Is_Weekend].[All]" allUniqueName="[calendar].[Is_Weekend].[All]" dimensionUniqueName="[calendar]" displayFolder="" count="0" memberValueDatatype="130" unbalanced="0"/>
    <cacheHierarchy uniqueName="[inventory].[Store_ID]" caption="Store_ID" attribute="1" defaultMemberUniqueName="[inventory].[Store_ID].[All]" allUniqueName="[inventory].[Store_ID].[All]" dimensionUniqueName="[inventory]" displayFolder="" count="0" memberValueDatatype="20" unbalanced="0"/>
    <cacheHierarchy uniqueName="[inventory].[Product_ID]" caption="Product_ID" attribute="1" defaultMemberUniqueName="[inventory].[Product_ID].[All]" allUniqueName="[inventory].[Product_ID].[All]" dimensionUniqueName="[inventory]" displayFolder="" count="0" memberValueDatatype="20" unbalanced="0"/>
    <cacheHierarchy uniqueName="[inventory].[Stock_On_Hand]" caption="Stock_On_Hand" attribute="1" defaultMemberUniqueName="[inventory].[Stock_On_Hand].[All]" allUniqueName="[inventory].[Stock_On_Hand].[All]" dimensionUniqueName="[inventory]" displayFolder="" count="0" memberValueDatatype="20" unbalanced="0"/>
    <cacheHierarchy uniqueName="[inventory].[Store_Product_Key]" caption="Store_Product_Key" attribute="1" defaultMemberUniqueName="[inventory].[Store_Product_Key].[All]" allUniqueName="[inventory].[Store_Product_Key].[All]" dimensionUniqueName="[inventory]" displayFolder="" count="0" memberValueDatatype="130" unbalanced="0"/>
    <cacheHierarchy uniqueName="[inventory].[Stock_Status]" caption="Stock_Status" attribute="1" defaultMemberUniqueName="[inventory].[Stock_Status].[All]" allUniqueName="[inventory].[Stock_Status].[All]" dimensionUniqueName="[inventory]" displayFolder="" count="0" memberValueDatatype="130" unbalanced="0"/>
    <cacheHierarchy uniqueName="[inventory].[Stock_Value]" caption="Stock_Value" attribute="1" defaultMemberUniqueName="[inventory].[Stock_Value].[All]" allUniqueName="[inventory].[Stock_Value].[All]" dimensionUniqueName="[inventory]" displayFolder="" count="0" memberValueDatatype="5" unbalanced="0"/>
    <cacheHierarchy uniqueName="[inventory].[Units_Sold_for_Product]" caption="Units_Sold_for_Product" attribute="1" defaultMemberUniqueName="[inventory].[Units_Sold_for_Product].[All]" allUniqueName="[inventory].[Units_Sold_for_Product].[All]" dimensionUniqueName="[inventory]" displayFolder="" count="0" memberValueDatatype="20" unbalanced="0"/>
    <cacheHierarchy uniqueName="[inventory].[Restock_Alert]" caption="Restock_Alert" attribute="1" defaultMemberUniqueName="[inventory].[Restock_Alert].[All]" allUniqueName="[inventory].[Restock_Alert].[All]" dimensionUniqueName="[inventory]"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Product_Category]" caption="Product_Category" attribute="1" defaultMemberUniqueName="[products].[Product_Category].[All]" allUniqueName="[products].[Product_Category].[All]" dimensionUniqueName="[products]" displayFolder="" count="2" memberValueDatatype="130" unbalanced="0">
      <fieldsUsage count="2">
        <fieldUsage x="-1"/>
        <fieldUsage x="3"/>
      </fieldsUsage>
    </cacheHierarchy>
    <cacheHierarchy uniqueName="[products].[Product_Cost]" caption="Product_Cost" attribute="1" defaultMemberUniqueName="[products].[Product_Cost].[All]" allUniqueName="[products].[Product_Cost].[All]" dimensionUniqueName="[products]" displayFolder="" count="0" memberValueDatatype="5" unbalanced="0"/>
    <cacheHierarchy uniqueName="[products].[Product_Price]" caption="Product_Price" attribute="1" defaultMemberUniqueName="[products].[Product_Price].[All]" allUniqueName="[products].[Product_Price].[All]" dimensionUniqueName="[products]" displayFolder="" count="0" memberValueDatatype="5" unbalanced="0"/>
    <cacheHierarchy uniqueName="[products].[Profit]" caption="Profit" attribute="1" defaultMemberUniqueName="[products].[Profit].[All]" allUniqueName="[products].[Profit].[All]" dimensionUniqueName="[products]" displayFolder="" count="0" memberValueDatatype="5" unbalanced="0"/>
    <cacheHierarchy uniqueName="[products].[Profit Margin %]" caption="Profit Margin %" attribute="1" defaultMemberUniqueName="[products].[Profit Margin %].[All]" allUniqueName="[products].[Profit Margin %].[All]" dimensionUniqueName="[products]" displayFolder="" count="0" memberValueDatatype="5" unbalanced="0"/>
    <cacheHierarchy uniqueName="[products].[Price_Bracket]" caption="Price_Bracket" attribute="1" defaultMemberUniqueName="[products].[Price_Bracket].[All]" allUniqueName="[products].[Price_Bracket].[All]" dimensionUniqueName="[products]" displayFolder="" count="0" memberValueDatatype="130" unbalanced="0"/>
    <cacheHierarchy uniqueName="[sales].[Sale_ID]" caption="Sale_ID" attribute="1" defaultMemberUniqueName="[sales].[Sale_ID].[All]" allUniqueName="[sales].[Sale_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Store_ID]" caption="Store_ID" attribute="1" defaultMemberUniqueName="[sales].[Store_ID].[All]" allUniqueName="[sales].[Store_ID].[All]" dimensionUniqueName="[sales]" displayFolder="" count="0" memberValueDatatype="20" unbalanced="0"/>
    <cacheHierarchy uniqueName="[sales].[Product_ID]" caption="Product_ID" attribute="1" defaultMemberUniqueName="[sales].[Product_ID].[All]" allUniqueName="[sales].[Product_ID].[All]" dimensionUniqueName="[sales]" displayFolder="" count="0" memberValueDatatype="20" unbalanced="0"/>
    <cacheHierarchy uniqueName="[sales].[Units]" caption="Units" attribute="1" defaultMemberUniqueName="[sales].[Units].[All]" allUniqueName="[sales].[Units].[All]" dimensionUniqueName="[sales]" displayFolder="" count="0" memberValueDatatype="20" unbalanced="0"/>
    <cacheHierarchy uniqueName="[sales].[Store_Product_Key]" caption="Store_Product_Key" attribute="1" defaultMemberUniqueName="[sales].[Store_Product_Key].[All]" allUniqueName="[sales].[Store_Product_Key].[All]" dimensionUniqueName="[sales]" displayFolder="" count="0" memberValueDatatype="130" unbalanced="0"/>
    <cacheHierarchy uniqueName="[sales].[Revenue]" caption="Revenue" attribute="1" defaultMemberUniqueName="[sales].[Revenue].[All]" allUniqueName="[sales].[Revenue].[All]" dimensionUniqueName="[sales]" displayFolder="" count="0" memberValueDatatype="5" unbalanced="0"/>
    <cacheHierarchy uniqueName="[sales].[Cost]" caption="Cost" attribute="1" defaultMemberUniqueName="[sales].[Cost].[All]" allUniqueName="[sales].[Cos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20" unbalanced="0"/>
    <cacheHierarchy uniqueName="[stores].[Store_Name]" caption="Store_Name" attribute="1" defaultMemberUniqueName="[stores].[Store_Name].[All]" allUniqueName="[stores].[Store_Name].[All]" dimensionUniqueName="[stores]" displayFolder="" count="2" memberValueDatatype="130" unbalanced="0">
      <fieldsUsage count="2">
        <fieldUsage x="-1"/>
        <fieldUsage x="0"/>
      </fieldsUsage>
    </cacheHierarchy>
    <cacheHierarchy uniqueName="[stores].[Store_City]" caption="Store_City" attribute="1" defaultMemberUniqueName="[stores].[Store_City].[All]" allUniqueName="[stores].[Store_City].[All]" dimensionUniqueName="[stores]" displayFolder="" count="0" memberValueDatatype="130" unbalanced="0"/>
    <cacheHierarchy uniqueName="[stores].[Store_Location]" caption="Store_Location" attribute="1" defaultMemberUniqueName="[stores].[Store_Location].[All]" allUniqueName="[stores].[Store_Location].[All]" dimensionUniqueName="[stores]" displayFolder="" count="0" memberValueDatatype="130" unbalanced="0"/>
    <cacheHierarchy uniqueName="[stores].[Store_Open_Date]" caption="Store_Open_Date" attribute="1" time="1" defaultMemberUniqueName="[stores].[Store_Open_Date].[All]" allUniqueName="[stores].[Store_Open_Date].[All]" dimensionUniqueName="[stores]" displayFolder="" count="0" memberValueDatatype="7" unbalanced="0"/>
    <cacheHierarchy uniqueName="[stores].[Store_Age_Years]" caption="Store_Age_Years" attribute="1" defaultMemberUniqueName="[stores].[Store_Age_Years].[All]" allUniqueName="[stores].[Store_Age_Years].[All]" dimensionUniqueName="[stores]" displayFolder="" count="2" memberValueDatatype="20" unbalanced="0">
      <fieldsUsage count="2">
        <fieldUsage x="-1"/>
        <fieldUsage x="1"/>
      </fieldsUsage>
    </cacheHierarchy>
    <cacheHierarchy uniqueName="[stores].[Store_Age_Group]" caption="Store_Age_Group" attribute="1" defaultMemberUniqueName="[stores].[Store_Age_Group].[All]" allUniqueName="[stores].[Store_Age_Group].[All]" dimensionUniqueName="[stores]" displayFolder="" count="0" memberValueDatatype="130" unbalanced="0"/>
    <cacheHierarchy uniqueName="[Measures].[Sum of Revenue]" caption="Sum of Revenue" measure="1" displayFolder="" measureGroup="sales" count="0">
      <extLst>
        <ext xmlns:x15="http://schemas.microsoft.com/office/spreadsheetml/2010/11/main" uri="{B97F6D7D-B522-45F9-BDA1-12C45D357490}">
          <x15:cacheHierarchy aggregatedColumn="29"/>
        </ext>
      </extLst>
    </cacheHierarchy>
    <cacheHierarchy uniqueName="[Measures].[Sum of Sale_ID]" caption="Sum of Sale_ID" measure="1" displayFolder="" measureGroup="sales" count="0">
      <extLst>
        <ext xmlns:x15="http://schemas.microsoft.com/office/spreadsheetml/2010/11/main" uri="{B97F6D7D-B522-45F9-BDA1-12C45D357490}">
          <x15:cacheHierarchy aggregatedColumn="23"/>
        </ext>
      </extLst>
    </cacheHierarchy>
    <cacheHierarchy uniqueName="[Measures].[Count of Sale_ID]" caption="Count of Sale_ID" measure="1" displayFolder="" measureGroup="sales" count="0">
      <extLst>
        <ext xmlns:x15="http://schemas.microsoft.com/office/spreadsheetml/2010/11/main" uri="{B97F6D7D-B522-45F9-BDA1-12C45D357490}">
          <x15:cacheHierarchy aggregatedColumn="23"/>
        </ext>
      </extLst>
    </cacheHierarchy>
    <cacheHierarchy uniqueName="[Measures].[Sum of Profit]" caption="Sum of Profit" measure="1" displayFolder="" measureGroup="sales" count="0">
      <extLst>
        <ext xmlns:x15="http://schemas.microsoft.com/office/spreadsheetml/2010/11/main" uri="{B97F6D7D-B522-45F9-BDA1-12C45D357490}">
          <x15:cacheHierarchy aggregatedColumn="31"/>
        </ext>
      </extLst>
    </cacheHierarchy>
    <cacheHierarchy uniqueName="[Measures].[Sum of Cost]" caption="Sum of Cost" measure="1" displayFolder="" measureGroup="sales" count="0">
      <extLst>
        <ext xmlns:x15="http://schemas.microsoft.com/office/spreadsheetml/2010/11/main" uri="{B97F6D7D-B522-45F9-BDA1-12C45D357490}">
          <x15:cacheHierarchy aggregatedColumn="30"/>
        </ext>
      </extLst>
    </cacheHierarchy>
    <cacheHierarchy uniqueName="[Measures].[Sum of Profit Margin %]" caption="Sum of Profit Margin %" measure="1" displayFolder="" measureGroup="products" count="0">
      <extLst>
        <ext xmlns:x15="http://schemas.microsoft.com/office/spreadsheetml/2010/11/main" uri="{B97F6D7D-B522-45F9-BDA1-12C45D357490}">
          <x15:cacheHierarchy aggregatedColumn="21"/>
        </ext>
      </extLst>
    </cacheHierarchy>
    <cacheHierarchy uniqueName="[Measures].[Average of Profit Margin %]" caption="Average of Profit Margin %" measure="1" displayFolder="" measureGroup="products" count="0">
      <extLst>
        <ext xmlns:x15="http://schemas.microsoft.com/office/spreadsheetml/2010/11/main" uri="{B97F6D7D-B522-45F9-BDA1-12C45D357490}">
          <x15:cacheHierarchy aggregatedColumn="21"/>
        </ext>
      </extLst>
    </cacheHierarchy>
    <cacheHierarchy uniqueName="[Measures].[Count of Product_Name]" caption="Count of Product_Name" measure="1" displayFolder="" measureGroup="products" count="0">
      <extLst>
        <ext xmlns:x15="http://schemas.microsoft.com/office/spreadsheetml/2010/11/main" uri="{B97F6D7D-B522-45F9-BDA1-12C45D357490}">
          <x15:cacheHierarchy aggregatedColumn="16"/>
        </ext>
      </extLst>
    </cacheHierarchy>
    <cacheHierarchy uniqueName="[Measures].[Sum of Store_ID]" caption="Sum of Store_ID" measure="1" displayFolder="" measureGroup="sales" count="0">
      <extLst>
        <ext xmlns:x15="http://schemas.microsoft.com/office/spreadsheetml/2010/11/main" uri="{B97F6D7D-B522-45F9-BDA1-12C45D357490}">
          <x15:cacheHierarchy aggregatedColumn="25"/>
        </ext>
      </extLst>
    </cacheHierarchy>
    <cacheHierarchy uniqueName="[Measures].[Count of Store_Name]" caption="Count of Store_Name" measure="1" displayFolder="" measureGroup="stores" count="0">
      <extLst>
        <ext xmlns:x15="http://schemas.microsoft.com/office/spreadsheetml/2010/11/main" uri="{B97F6D7D-B522-45F9-BDA1-12C45D357490}">
          <x15:cacheHierarchy aggregatedColumn="33"/>
        </ext>
      </extLst>
    </cacheHierarchy>
    <cacheHierarchy uniqueName="[Measures].[Count of Stock_Status]" caption="Count of Stock_Status" measure="1" displayFolder="" measureGroup="inventory" count="0">
      <extLst>
        <ext xmlns:x15="http://schemas.microsoft.com/office/spreadsheetml/2010/11/main" uri="{B97F6D7D-B522-45F9-BDA1-12C45D357490}">
          <x15:cacheHierarchy aggregatedColumn="11"/>
        </ext>
      </extLst>
    </cacheHierarchy>
    <cacheHierarchy uniqueName="[Measures].[Sum of Product_ID]" caption="Sum of Product_ID" measure="1" displayFolder="" measureGroup="sales" count="0">
      <extLst>
        <ext xmlns:x15="http://schemas.microsoft.com/office/spreadsheetml/2010/11/main" uri="{B97F6D7D-B522-45F9-BDA1-12C45D357490}">
          <x15:cacheHierarchy aggregatedColumn="26"/>
        </ext>
      </extLst>
    </cacheHierarchy>
    <cacheHierarchy uniqueName="[Measures].[Count of Product_ID]" caption="Count of Product_ID" measure="1" displayFolder="" measureGroup="sales" count="0">
      <extLst>
        <ext xmlns:x15="http://schemas.microsoft.com/office/spreadsheetml/2010/11/main" uri="{B97F6D7D-B522-45F9-BDA1-12C45D357490}">
          <x15:cacheHierarchy aggregatedColumn="26"/>
        </ext>
      </extLst>
    </cacheHierarchy>
    <cacheHierarchy uniqueName="[Measures].[Sum of Store_ID 2]" caption="Sum of Store_ID 2" measure="1" displayFolder="" measureGroup="inventory" count="0">
      <extLst>
        <ext xmlns:x15="http://schemas.microsoft.com/office/spreadsheetml/2010/11/main" uri="{B97F6D7D-B522-45F9-BDA1-12C45D357490}">
          <x15:cacheHierarchy aggregatedColumn="7"/>
        </ext>
      </extLst>
    </cacheHierarchy>
    <cacheHierarchy uniqueName="[Measures].[Count of Store_ID]" caption="Count of Store_ID" measure="1" displayFolder="" measureGroup="inventory" count="0">
      <extLst>
        <ext xmlns:x15="http://schemas.microsoft.com/office/spreadsheetml/2010/11/main" uri="{B97F6D7D-B522-45F9-BDA1-12C45D357490}">
          <x15:cacheHierarchy aggregatedColumn="7"/>
        </ext>
      </extLst>
    </cacheHierarchy>
    <cacheHierarchy uniqueName="[Measures].[Sum of Stock_Value]" caption="Sum of Stock_Value" measure="1" displayFolder="" measureGroup="inventory" count="0">
      <extLst>
        <ext xmlns:x15="http://schemas.microsoft.com/office/spreadsheetml/2010/11/main" uri="{B97F6D7D-B522-45F9-BDA1-12C45D357490}">
          <x15:cacheHierarchy aggregatedColumn="12"/>
        </ext>
      </extLst>
    </cacheHierarchy>
    <cacheHierarchy uniqueName="[Measures].[Sum of Units_Sold_for_Product]" caption="Sum of Units_Sold_for_Product" measure="1" displayFolder="" measureGroup="inventory" count="0">
      <extLst>
        <ext xmlns:x15="http://schemas.microsoft.com/office/spreadsheetml/2010/11/main" uri="{B97F6D7D-B522-45F9-BDA1-12C45D357490}">
          <x15:cacheHierarchy aggregatedColumn="13"/>
        </ext>
      </extLst>
    </cacheHierarchy>
    <cacheHierarchy uniqueName="[Measures].[Total Revenue]" caption="Total Revenue" measure="1" displayFolder="" measureGroup="sales" count="0" oneField="1">
      <fieldsUsage count="1">
        <fieldUsage x="2"/>
      </fieldsUsage>
    </cacheHierarchy>
    <cacheHierarchy uniqueName="[Measures].[Total Units Sold]" caption="Total Units Sold" measure="1" displayFolder="" measureGroup="sales" count="0"/>
    <cacheHierarchy uniqueName="[Measures].[Total Cost]" caption="Total Cost" measure="1" displayFolder="" measureGroup="sales" count="0"/>
    <cacheHierarchy uniqueName="[Measures].[Total Profit]" caption="Total Profit" measure="1" displayFolder="" measureGroup="sales" count="0"/>
    <cacheHierarchy uniqueName="[Measures].[Total Stock On Hand]" caption="Total Stock On Hand" measure="1" displayFolder="" measureGroup="inventory" count="0"/>
    <cacheHierarchy uniqueName="[Measures].[Total Stock Value]" caption="Total Stock Value" measure="1" displayFolder="" measureGroup="inventory" count="0"/>
    <cacheHierarchy uniqueName="[Measures].[Out of Stock Count]" caption="Out of Stock Count" measure="1" displayFolder="" measureGroup="inventory" count="0"/>
    <cacheHierarchy uniqueName="[Measures].[Total Store]" caption="Total Store" measure="1" displayFolder="" measureGroup="stores" count="0"/>
    <cacheHierarchy uniqueName="[Measures].[Total Transactions]" caption="Total Transactions" measure="1" displayFolder="" measureGroup="sales" count="0"/>
    <cacheHierarchy uniqueName="[Measures].[Average Price:]" caption="Average Price:" measure="1" displayFolder="" measureGroup="stores" count="0"/>
    <cacheHierarchy uniqueName="[Measures].[Average Cost:]" caption="Average Cost:" measure="1" displayFolder="" measureGroup="stores" count="0"/>
    <cacheHierarchy uniqueName="[Measures].[Low Stock Count]" caption="Low Stock Count" measure="1" displayFolder="" measureGroup="inventory" count="0"/>
    <cacheHierarchy uniqueName="[Measures].[Measure 1]" caption="Measure 1" measure="1" displayFolder="" measureGroup="products" count="0"/>
    <cacheHierarchy uniqueName="[Measures].[Measure 2]" caption="Measure 2" measure="1" displayFolder="" measureGroup="inventory" count="0"/>
    <cacheHierarchy uniqueName="[Measures].[__XL_Count stores]" caption="__XL_Count stores" measure="1" displayFolder="" measureGroup="stores" count="0" hidden="1"/>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inventory]" caption="__XL_Count inventory" measure="1" displayFolder="" measureGroup="inventory"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inventory" uniqueName="[inventory]" caption="inventory"/>
    <dimension measure="1" name="Measures" uniqueName="[Measures]" caption="Measures"/>
    <dimension name="products" uniqueName="[products]" caption="products"/>
    <dimension name="sales" uniqueName="[sales]" caption="sales"/>
    <dimension name="stores" uniqueName="[stores]" caption="stores"/>
  </dimensions>
  <measureGroups count="5">
    <measureGroup name="calendar" caption="calendar"/>
    <measureGroup name="inventory" caption="inventory"/>
    <measureGroup name="products" caption="products"/>
    <measureGroup name="sales" caption="sales"/>
    <measureGroup name="stores" caption="stores"/>
  </measureGroups>
  <maps count="10">
    <map measureGroup="0" dimension="0"/>
    <map measureGroup="1" dimension="1"/>
    <map measureGroup="1" dimension="3"/>
    <map measureGroup="1" dimension="5"/>
    <map measureGroup="2" dimension="3"/>
    <map measureGroup="3" dimension="0"/>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42.45125416667" backgroundQuery="1" createdVersion="8" refreshedVersion="8" minRefreshableVersion="3" recordCount="0" supportSubquery="1" supportAdvancedDrill="1" xr:uid="{EADA3A83-9267-46D7-B168-6AFC91819F95}">
  <cacheSource type="external" connectionId="6"/>
  <cacheFields count="4">
    <cacheField name="[stores].[Store_Name].[Store_Name]" caption="Store_Name" numFmtId="0" hierarchy="33" level="1">
      <sharedItems count="5">
        <s v="Maven Toys Ciudad de Mexico 1"/>
        <s v="Maven Toys Ciudad de Mexico 2"/>
        <s v="Maven Toys Guadalajara 3"/>
        <s v="Maven Toys Monterrey 2"/>
        <s v="Maven Toys Toluca 1"/>
      </sharedItems>
    </cacheField>
    <cacheField name="[Measures].[Sum of Stock_Value]" caption="Sum of Stock_Value" numFmtId="0" hierarchy="54" level="32767"/>
    <cacheField name="[calendar].[Year =].[Year =]" caption="Year =" numFmtId="0" hierarchy="2" level="1">
      <sharedItems containsSemiMixedTypes="0" containsNonDate="0" containsString="0"/>
    </cacheField>
    <cacheField name="[products].[Product_Category].[Product_Category]" caption="Product_Category" numFmtId="0" hierarchy="17" level="1">
      <sharedItems containsSemiMixedTypes="0" containsNonDate="0" containsString="0"/>
    </cacheField>
  </cacheFields>
  <cacheHierarchies count="76">
    <cacheHierarchy uniqueName="[calendar].[Date]" caption="Date" attribute="1" time="1" defaultMemberUniqueName="[calendar].[Date].[All]" allUniqueName="[calendar].[Date].[All]" dimensionUniqueName="[calendar]" displayFolder="" count="0" memberValueDatatype="7" unbalanced="0"/>
    <cacheHierarchy uniqueName="[calendar].[Month Number]" caption="Month Number" attribute="1" defaultMemberUniqueName="[calendar].[Month Number].[All]" allUniqueName="[calendar].[Month Number].[All]" dimensionUniqueName="[calendar]" displayFolder="" count="0" memberValueDatatype="20" unbalanced="0"/>
    <cacheHierarchy uniqueName="[calendar].[Year =]" caption="Year =" attribute="1" defaultMemberUniqueName="[calendar].[Year =].[All]" allUniqueName="[calendar].[Year =].[All]" dimensionUniqueName="[calendar]" displayFolder="" count="2" memberValueDatatype="20" unbalanced="0">
      <fieldsUsage count="2">
        <fieldUsage x="-1"/>
        <fieldUsage x="2"/>
      </fieldsUsage>
    </cacheHierarchy>
    <cacheHierarchy uniqueName="[calendar].[Month]" caption="Month" attribute="1" defaultMemberUniqueName="[calendar].[Month].[All]" allUniqueName="[calendar].[Month].[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130" unbalanced="0"/>
    <cacheHierarchy uniqueName="[calendar].[Weekday]" caption="Weekday" attribute="1" defaultMemberUniqueName="[calendar].[Weekday].[All]" allUniqueName="[calendar].[Weekday].[All]" dimensionUniqueName="[calendar]" displayFolder="" count="0" memberValueDatatype="130" unbalanced="0"/>
    <cacheHierarchy uniqueName="[calendar].[Is_Weekend]" caption="Is_Weekend" attribute="1" defaultMemberUniqueName="[calendar].[Is_Weekend].[All]" allUniqueName="[calendar].[Is_Weekend].[All]" dimensionUniqueName="[calendar]" displayFolder="" count="0" memberValueDatatype="130" unbalanced="0"/>
    <cacheHierarchy uniqueName="[inventory].[Store_ID]" caption="Store_ID" attribute="1" defaultMemberUniqueName="[inventory].[Store_ID].[All]" allUniqueName="[inventory].[Store_ID].[All]" dimensionUniqueName="[inventory]" displayFolder="" count="0" memberValueDatatype="20" unbalanced="0"/>
    <cacheHierarchy uniqueName="[inventory].[Product_ID]" caption="Product_ID" attribute="1" defaultMemberUniqueName="[inventory].[Product_ID].[All]" allUniqueName="[inventory].[Product_ID].[All]" dimensionUniqueName="[inventory]" displayFolder="" count="0" memberValueDatatype="20" unbalanced="0"/>
    <cacheHierarchy uniqueName="[inventory].[Stock_On_Hand]" caption="Stock_On_Hand" attribute="1" defaultMemberUniqueName="[inventory].[Stock_On_Hand].[All]" allUniqueName="[inventory].[Stock_On_Hand].[All]" dimensionUniqueName="[inventory]" displayFolder="" count="0" memberValueDatatype="20" unbalanced="0"/>
    <cacheHierarchy uniqueName="[inventory].[Store_Product_Key]" caption="Store_Product_Key" attribute="1" defaultMemberUniqueName="[inventory].[Store_Product_Key].[All]" allUniqueName="[inventory].[Store_Product_Key].[All]" dimensionUniqueName="[inventory]" displayFolder="" count="0" memberValueDatatype="130" unbalanced="0"/>
    <cacheHierarchy uniqueName="[inventory].[Stock_Status]" caption="Stock_Status" attribute="1" defaultMemberUniqueName="[inventory].[Stock_Status].[All]" allUniqueName="[inventory].[Stock_Status].[All]" dimensionUniqueName="[inventory]" displayFolder="" count="0" memberValueDatatype="130" unbalanced="0"/>
    <cacheHierarchy uniqueName="[inventory].[Stock_Value]" caption="Stock_Value" attribute="1" defaultMemberUniqueName="[inventory].[Stock_Value].[All]" allUniqueName="[inventory].[Stock_Value].[All]" dimensionUniqueName="[inventory]" displayFolder="" count="0" memberValueDatatype="5" unbalanced="0"/>
    <cacheHierarchy uniqueName="[inventory].[Units_Sold_for_Product]" caption="Units_Sold_for_Product" attribute="1" defaultMemberUniqueName="[inventory].[Units_Sold_for_Product].[All]" allUniqueName="[inventory].[Units_Sold_for_Product].[All]" dimensionUniqueName="[inventory]" displayFolder="" count="0" memberValueDatatype="20" unbalanced="0"/>
    <cacheHierarchy uniqueName="[inventory].[Restock_Alert]" caption="Restock_Alert" attribute="1" defaultMemberUniqueName="[inventory].[Restock_Alert].[All]" allUniqueName="[inventory].[Restock_Alert].[All]" dimensionUniqueName="[inventory]"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Product_Category]" caption="Product_Category" attribute="1" defaultMemberUniqueName="[products].[Product_Category].[All]" allUniqueName="[products].[Product_Category].[All]" dimensionUniqueName="[products]" displayFolder="" count="2" memberValueDatatype="130" unbalanced="0">
      <fieldsUsage count="2">
        <fieldUsage x="-1"/>
        <fieldUsage x="3"/>
      </fieldsUsage>
    </cacheHierarchy>
    <cacheHierarchy uniqueName="[products].[Product_Cost]" caption="Product_Cost" attribute="1" defaultMemberUniqueName="[products].[Product_Cost].[All]" allUniqueName="[products].[Product_Cost].[All]" dimensionUniqueName="[products]" displayFolder="" count="0" memberValueDatatype="5" unbalanced="0"/>
    <cacheHierarchy uniqueName="[products].[Product_Price]" caption="Product_Price" attribute="1" defaultMemberUniqueName="[products].[Product_Price].[All]" allUniqueName="[products].[Product_Price].[All]" dimensionUniqueName="[products]" displayFolder="" count="0" memberValueDatatype="5" unbalanced="0"/>
    <cacheHierarchy uniqueName="[products].[Profit]" caption="Profit" attribute="1" defaultMemberUniqueName="[products].[Profit].[All]" allUniqueName="[products].[Profit].[All]" dimensionUniqueName="[products]" displayFolder="" count="0" memberValueDatatype="5" unbalanced="0"/>
    <cacheHierarchy uniqueName="[products].[Profit Margin %]" caption="Profit Margin %" attribute="1" defaultMemberUniqueName="[products].[Profit Margin %].[All]" allUniqueName="[products].[Profit Margin %].[All]" dimensionUniqueName="[products]" displayFolder="" count="0" memberValueDatatype="5" unbalanced="0"/>
    <cacheHierarchy uniqueName="[products].[Price_Bracket]" caption="Price_Bracket" attribute="1" defaultMemberUniqueName="[products].[Price_Bracket].[All]" allUniqueName="[products].[Price_Bracket].[All]" dimensionUniqueName="[products]" displayFolder="" count="0" memberValueDatatype="130" unbalanced="0"/>
    <cacheHierarchy uniqueName="[sales].[Sale_ID]" caption="Sale_ID" attribute="1" defaultMemberUniqueName="[sales].[Sale_ID].[All]" allUniqueName="[sales].[Sale_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Store_ID]" caption="Store_ID" attribute="1" defaultMemberUniqueName="[sales].[Store_ID].[All]" allUniqueName="[sales].[Store_ID].[All]" dimensionUniqueName="[sales]" displayFolder="" count="0" memberValueDatatype="20" unbalanced="0"/>
    <cacheHierarchy uniqueName="[sales].[Product_ID]" caption="Product_ID" attribute="1" defaultMemberUniqueName="[sales].[Product_ID].[All]" allUniqueName="[sales].[Product_ID].[All]" dimensionUniqueName="[sales]" displayFolder="" count="0" memberValueDatatype="20" unbalanced="0"/>
    <cacheHierarchy uniqueName="[sales].[Units]" caption="Units" attribute="1" defaultMemberUniqueName="[sales].[Units].[All]" allUniqueName="[sales].[Units].[All]" dimensionUniqueName="[sales]" displayFolder="" count="0" memberValueDatatype="20" unbalanced="0"/>
    <cacheHierarchy uniqueName="[sales].[Store_Product_Key]" caption="Store_Product_Key" attribute="1" defaultMemberUniqueName="[sales].[Store_Product_Key].[All]" allUniqueName="[sales].[Store_Product_Key].[All]" dimensionUniqueName="[sales]" displayFolder="" count="0" memberValueDatatype="130" unbalanced="0"/>
    <cacheHierarchy uniqueName="[sales].[Revenue]" caption="Revenue" attribute="1" defaultMemberUniqueName="[sales].[Revenue].[All]" allUniqueName="[sales].[Revenue].[All]" dimensionUniqueName="[sales]" displayFolder="" count="0" memberValueDatatype="5" unbalanced="0"/>
    <cacheHierarchy uniqueName="[sales].[Cost]" caption="Cost" attribute="1" defaultMemberUniqueName="[sales].[Cost].[All]" allUniqueName="[sales].[Cos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20" unbalanced="0"/>
    <cacheHierarchy uniqueName="[stores].[Store_Name]" caption="Store_Name" attribute="1" defaultMemberUniqueName="[stores].[Store_Name].[All]" allUniqueName="[stores].[Store_Name].[All]" dimensionUniqueName="[stores]" displayFolder="" count="2" memberValueDatatype="130" unbalanced="0">
      <fieldsUsage count="2">
        <fieldUsage x="-1"/>
        <fieldUsage x="0"/>
      </fieldsUsage>
    </cacheHierarchy>
    <cacheHierarchy uniqueName="[stores].[Store_City]" caption="Store_City" attribute="1" defaultMemberUniqueName="[stores].[Store_City].[All]" allUniqueName="[stores].[Store_City].[All]" dimensionUniqueName="[stores]" displayFolder="" count="0" memberValueDatatype="130" unbalanced="0"/>
    <cacheHierarchy uniqueName="[stores].[Store_Location]" caption="Store_Location" attribute="1" defaultMemberUniqueName="[stores].[Store_Location].[All]" allUniqueName="[stores].[Store_Location].[All]" dimensionUniqueName="[stores]" displayFolder="" count="0" memberValueDatatype="130" unbalanced="0"/>
    <cacheHierarchy uniqueName="[stores].[Store_Open_Date]" caption="Store_Open_Date" attribute="1" time="1" defaultMemberUniqueName="[stores].[Store_Open_Date].[All]" allUniqueName="[stores].[Store_Open_Date].[All]" dimensionUniqueName="[stores]" displayFolder="" count="0" memberValueDatatype="7" unbalanced="0"/>
    <cacheHierarchy uniqueName="[stores].[Store_Age_Years]" caption="Store_Age_Years" attribute="1" defaultMemberUniqueName="[stores].[Store_Age_Years].[All]" allUniqueName="[stores].[Store_Age_Years].[All]" dimensionUniqueName="[stores]" displayFolder="" count="0" memberValueDatatype="20" unbalanced="0"/>
    <cacheHierarchy uniqueName="[stores].[Store_Age_Group]" caption="Store_Age_Group" attribute="1" defaultMemberUniqueName="[stores].[Store_Age_Group].[All]" allUniqueName="[stores].[Store_Age_Group].[All]" dimensionUniqueName="[stores]" displayFolder="" count="0" memberValueDatatype="130" unbalanced="0"/>
    <cacheHierarchy uniqueName="[Measures].[Sum of Revenue]" caption="Sum of Revenue" measure="1" displayFolder="" measureGroup="sales" count="0">
      <extLst>
        <ext xmlns:x15="http://schemas.microsoft.com/office/spreadsheetml/2010/11/main" uri="{B97F6D7D-B522-45F9-BDA1-12C45D357490}">
          <x15:cacheHierarchy aggregatedColumn="29"/>
        </ext>
      </extLst>
    </cacheHierarchy>
    <cacheHierarchy uniqueName="[Measures].[Sum of Sale_ID]" caption="Sum of Sale_ID" measure="1" displayFolder="" measureGroup="sales" count="0">
      <extLst>
        <ext xmlns:x15="http://schemas.microsoft.com/office/spreadsheetml/2010/11/main" uri="{B97F6D7D-B522-45F9-BDA1-12C45D357490}">
          <x15:cacheHierarchy aggregatedColumn="23"/>
        </ext>
      </extLst>
    </cacheHierarchy>
    <cacheHierarchy uniqueName="[Measures].[Count of Sale_ID]" caption="Count of Sale_ID" measure="1" displayFolder="" measureGroup="sales" count="0">
      <extLst>
        <ext xmlns:x15="http://schemas.microsoft.com/office/spreadsheetml/2010/11/main" uri="{B97F6D7D-B522-45F9-BDA1-12C45D357490}">
          <x15:cacheHierarchy aggregatedColumn="23"/>
        </ext>
      </extLst>
    </cacheHierarchy>
    <cacheHierarchy uniqueName="[Measures].[Sum of Profit]" caption="Sum of Profit" measure="1" displayFolder="" measureGroup="sales" count="0">
      <extLst>
        <ext xmlns:x15="http://schemas.microsoft.com/office/spreadsheetml/2010/11/main" uri="{B97F6D7D-B522-45F9-BDA1-12C45D357490}">
          <x15:cacheHierarchy aggregatedColumn="31"/>
        </ext>
      </extLst>
    </cacheHierarchy>
    <cacheHierarchy uniqueName="[Measures].[Sum of Cost]" caption="Sum of Cost" measure="1" displayFolder="" measureGroup="sales" count="0">
      <extLst>
        <ext xmlns:x15="http://schemas.microsoft.com/office/spreadsheetml/2010/11/main" uri="{B97F6D7D-B522-45F9-BDA1-12C45D357490}">
          <x15:cacheHierarchy aggregatedColumn="30"/>
        </ext>
      </extLst>
    </cacheHierarchy>
    <cacheHierarchy uniqueName="[Measures].[Sum of Profit Margin %]" caption="Sum of Profit Margin %" measure="1" displayFolder="" measureGroup="products" count="0">
      <extLst>
        <ext xmlns:x15="http://schemas.microsoft.com/office/spreadsheetml/2010/11/main" uri="{B97F6D7D-B522-45F9-BDA1-12C45D357490}">
          <x15:cacheHierarchy aggregatedColumn="21"/>
        </ext>
      </extLst>
    </cacheHierarchy>
    <cacheHierarchy uniqueName="[Measures].[Average of Profit Margin %]" caption="Average of Profit Margin %" measure="1" displayFolder="" measureGroup="products" count="0">
      <extLst>
        <ext xmlns:x15="http://schemas.microsoft.com/office/spreadsheetml/2010/11/main" uri="{B97F6D7D-B522-45F9-BDA1-12C45D357490}">
          <x15:cacheHierarchy aggregatedColumn="21"/>
        </ext>
      </extLst>
    </cacheHierarchy>
    <cacheHierarchy uniqueName="[Measures].[Count of Product_Name]" caption="Count of Product_Name" measure="1" displayFolder="" measureGroup="products" count="0">
      <extLst>
        <ext xmlns:x15="http://schemas.microsoft.com/office/spreadsheetml/2010/11/main" uri="{B97F6D7D-B522-45F9-BDA1-12C45D357490}">
          <x15:cacheHierarchy aggregatedColumn="16"/>
        </ext>
      </extLst>
    </cacheHierarchy>
    <cacheHierarchy uniqueName="[Measures].[Sum of Store_ID]" caption="Sum of Store_ID" measure="1" displayFolder="" measureGroup="sales" count="0">
      <extLst>
        <ext xmlns:x15="http://schemas.microsoft.com/office/spreadsheetml/2010/11/main" uri="{B97F6D7D-B522-45F9-BDA1-12C45D357490}">
          <x15:cacheHierarchy aggregatedColumn="25"/>
        </ext>
      </extLst>
    </cacheHierarchy>
    <cacheHierarchy uniqueName="[Measures].[Count of Store_Name]" caption="Count of Store_Name" measure="1" displayFolder="" measureGroup="stores" count="0">
      <extLst>
        <ext xmlns:x15="http://schemas.microsoft.com/office/spreadsheetml/2010/11/main" uri="{B97F6D7D-B522-45F9-BDA1-12C45D357490}">
          <x15:cacheHierarchy aggregatedColumn="33"/>
        </ext>
      </extLst>
    </cacheHierarchy>
    <cacheHierarchy uniqueName="[Measures].[Count of Stock_Status]" caption="Count of Stock_Status" measure="1" displayFolder="" measureGroup="inventory" count="0">
      <extLst>
        <ext xmlns:x15="http://schemas.microsoft.com/office/spreadsheetml/2010/11/main" uri="{B97F6D7D-B522-45F9-BDA1-12C45D357490}">
          <x15:cacheHierarchy aggregatedColumn="11"/>
        </ext>
      </extLst>
    </cacheHierarchy>
    <cacheHierarchy uniqueName="[Measures].[Sum of Product_ID]" caption="Sum of Product_ID" measure="1" displayFolder="" measureGroup="sales" count="0">
      <extLst>
        <ext xmlns:x15="http://schemas.microsoft.com/office/spreadsheetml/2010/11/main" uri="{B97F6D7D-B522-45F9-BDA1-12C45D357490}">
          <x15:cacheHierarchy aggregatedColumn="26"/>
        </ext>
      </extLst>
    </cacheHierarchy>
    <cacheHierarchy uniqueName="[Measures].[Count of Product_ID]" caption="Count of Product_ID" measure="1" displayFolder="" measureGroup="sales" count="0">
      <extLst>
        <ext xmlns:x15="http://schemas.microsoft.com/office/spreadsheetml/2010/11/main" uri="{B97F6D7D-B522-45F9-BDA1-12C45D357490}">
          <x15:cacheHierarchy aggregatedColumn="26"/>
        </ext>
      </extLst>
    </cacheHierarchy>
    <cacheHierarchy uniqueName="[Measures].[Sum of Store_ID 2]" caption="Sum of Store_ID 2" measure="1" displayFolder="" measureGroup="inventory" count="0">
      <extLst>
        <ext xmlns:x15="http://schemas.microsoft.com/office/spreadsheetml/2010/11/main" uri="{B97F6D7D-B522-45F9-BDA1-12C45D357490}">
          <x15:cacheHierarchy aggregatedColumn="7"/>
        </ext>
      </extLst>
    </cacheHierarchy>
    <cacheHierarchy uniqueName="[Measures].[Count of Store_ID]" caption="Count of Store_ID" measure="1" displayFolder="" measureGroup="inventory" count="0">
      <extLst>
        <ext xmlns:x15="http://schemas.microsoft.com/office/spreadsheetml/2010/11/main" uri="{B97F6D7D-B522-45F9-BDA1-12C45D357490}">
          <x15:cacheHierarchy aggregatedColumn="7"/>
        </ext>
      </extLst>
    </cacheHierarchy>
    <cacheHierarchy uniqueName="[Measures].[Sum of Stock_Value]" caption="Sum of Stock_Value" measure="1" displayFolder="" measureGroup="inventory" count="0" oneField="1">
      <fieldsUsage count="1">
        <fieldUsage x="1"/>
      </fieldsUsage>
      <extLst>
        <ext xmlns:x15="http://schemas.microsoft.com/office/spreadsheetml/2010/11/main" uri="{B97F6D7D-B522-45F9-BDA1-12C45D357490}">
          <x15:cacheHierarchy aggregatedColumn="12"/>
        </ext>
      </extLst>
    </cacheHierarchy>
    <cacheHierarchy uniqueName="[Measures].[Sum of Units_Sold_for_Product]" caption="Sum of Units_Sold_for_Product" measure="1" displayFolder="" measureGroup="inventory" count="0">
      <extLst>
        <ext xmlns:x15="http://schemas.microsoft.com/office/spreadsheetml/2010/11/main" uri="{B97F6D7D-B522-45F9-BDA1-12C45D357490}">
          <x15:cacheHierarchy aggregatedColumn="13"/>
        </ext>
      </extLst>
    </cacheHierarchy>
    <cacheHierarchy uniqueName="[Measures].[Total Revenue]" caption="Total Revenue" measure="1" displayFolder="" measureGroup="sales" count="0"/>
    <cacheHierarchy uniqueName="[Measures].[Total Units Sold]" caption="Total Units Sold" measure="1" displayFolder="" measureGroup="sales" count="0"/>
    <cacheHierarchy uniqueName="[Measures].[Total Cost]" caption="Total Cost" measure="1" displayFolder="" measureGroup="sales" count="0"/>
    <cacheHierarchy uniqueName="[Measures].[Total Profit]" caption="Total Profit" measure="1" displayFolder="" measureGroup="sales" count="0"/>
    <cacheHierarchy uniqueName="[Measures].[Total Stock On Hand]" caption="Total Stock On Hand" measure="1" displayFolder="" measureGroup="inventory" count="0"/>
    <cacheHierarchy uniqueName="[Measures].[Total Stock Value]" caption="Total Stock Value" measure="1" displayFolder="" measureGroup="inventory" count="0"/>
    <cacheHierarchy uniqueName="[Measures].[Out of Stock Count]" caption="Out of Stock Count" measure="1" displayFolder="" measureGroup="inventory" count="0"/>
    <cacheHierarchy uniqueName="[Measures].[Total Store]" caption="Total Store" measure="1" displayFolder="" measureGroup="stores" count="0"/>
    <cacheHierarchy uniqueName="[Measures].[Total Transactions]" caption="Total Transactions" measure="1" displayFolder="" measureGroup="sales" count="0"/>
    <cacheHierarchy uniqueName="[Measures].[Average Price:]" caption="Average Price:" measure="1" displayFolder="" measureGroup="stores" count="0"/>
    <cacheHierarchy uniqueName="[Measures].[Average Cost:]" caption="Average Cost:" measure="1" displayFolder="" measureGroup="stores" count="0"/>
    <cacheHierarchy uniqueName="[Measures].[Low Stock Count]" caption="Low Stock Count" measure="1" displayFolder="" measureGroup="inventory" count="0"/>
    <cacheHierarchy uniqueName="[Measures].[Measure 1]" caption="Measure 1" measure="1" displayFolder="" measureGroup="products" count="0"/>
    <cacheHierarchy uniqueName="[Measures].[Measure 2]" caption="Measure 2" measure="1" displayFolder="" measureGroup="inventory" count="0"/>
    <cacheHierarchy uniqueName="[Measures].[__XL_Count stores]" caption="__XL_Count stores" measure="1" displayFolder="" measureGroup="stores" count="0" hidden="1"/>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inventory]" caption="__XL_Count inventory" measure="1" displayFolder="" measureGroup="inventory"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inventory" uniqueName="[inventory]" caption="inventory"/>
    <dimension measure="1" name="Measures" uniqueName="[Measures]" caption="Measures"/>
    <dimension name="products" uniqueName="[products]" caption="products"/>
    <dimension name="sales" uniqueName="[sales]" caption="sales"/>
    <dimension name="stores" uniqueName="[stores]" caption="stores"/>
  </dimensions>
  <measureGroups count="5">
    <measureGroup name="calendar" caption="calendar"/>
    <measureGroup name="inventory" caption="inventory"/>
    <measureGroup name="products" caption="products"/>
    <measureGroup name="sales" caption="sales"/>
    <measureGroup name="stores" caption="stores"/>
  </measureGroups>
  <maps count="10">
    <map measureGroup="0" dimension="0"/>
    <map measureGroup="1" dimension="1"/>
    <map measureGroup="1" dimension="3"/>
    <map measureGroup="1" dimension="5"/>
    <map measureGroup="2" dimension="3"/>
    <map measureGroup="3" dimension="0"/>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42.451255439817" backgroundQuery="1" createdVersion="8" refreshedVersion="8" minRefreshableVersion="3" recordCount="0" supportSubquery="1" supportAdvancedDrill="1" xr:uid="{F05EFDF2-1DB1-4697-B09C-1C40EAE14A3A}">
  <cacheSource type="external" connectionId="6"/>
  <cacheFields count="5">
    <cacheField name="[stores].[Store_Name].[Store_Name]" caption="Store_Name" numFmtId="0" hierarchy="33" level="1">
      <sharedItems count="5">
        <s v="Maven Toys Ciudad de Mexico 1"/>
        <s v="Maven Toys Ciudad de Mexico 2"/>
        <s v="Maven Toys Guadalajara 3"/>
        <s v="Maven Toys Monterrey 2"/>
        <s v="Maven Toys Toluca 1"/>
      </sharedItems>
    </cacheField>
    <cacheField name="[inventory].[Stock_Status].[Stock_Status]" caption="Stock_Status" numFmtId="0" hierarchy="11" level="1">
      <sharedItems count="3">
        <s v="In Stock"/>
        <s v="Low Stock"/>
        <s v="Out of Stock"/>
      </sharedItems>
    </cacheField>
    <cacheField name="[Measures].[Count of Store_ID]" caption="Count of Store_ID" numFmtId="0" hierarchy="53" level="32767"/>
    <cacheField name="[calendar].[Year =].[Year =]" caption="Year =" numFmtId="0" hierarchy="2" level="1">
      <sharedItems containsSemiMixedTypes="0" containsNonDate="0" containsString="0"/>
    </cacheField>
    <cacheField name="[products].[Product_Category].[Product_Category]" caption="Product_Category" numFmtId="0" hierarchy="17" level="1">
      <sharedItems containsSemiMixedTypes="0" containsNonDate="0" containsString="0"/>
    </cacheField>
  </cacheFields>
  <cacheHierarchies count="76">
    <cacheHierarchy uniqueName="[calendar].[Date]" caption="Date" attribute="1" time="1" defaultMemberUniqueName="[calendar].[Date].[All]" allUniqueName="[calendar].[Date].[All]" dimensionUniqueName="[calendar]" displayFolder="" count="0" memberValueDatatype="7" unbalanced="0"/>
    <cacheHierarchy uniqueName="[calendar].[Month Number]" caption="Month Number" attribute="1" defaultMemberUniqueName="[calendar].[Month Number].[All]" allUniqueName="[calendar].[Month Number].[All]" dimensionUniqueName="[calendar]" displayFolder="" count="0" memberValueDatatype="20" unbalanced="0"/>
    <cacheHierarchy uniqueName="[calendar].[Year =]" caption="Year =" attribute="1" defaultMemberUniqueName="[calendar].[Year =].[All]" allUniqueName="[calendar].[Year =].[All]" dimensionUniqueName="[calendar]" displayFolder="" count="2" memberValueDatatype="20" unbalanced="0">
      <fieldsUsage count="2">
        <fieldUsage x="-1"/>
        <fieldUsage x="3"/>
      </fieldsUsage>
    </cacheHierarchy>
    <cacheHierarchy uniqueName="[calendar].[Month]" caption="Month" attribute="1" defaultMemberUniqueName="[calendar].[Month].[All]" allUniqueName="[calendar].[Month].[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130" unbalanced="0"/>
    <cacheHierarchy uniqueName="[calendar].[Weekday]" caption="Weekday" attribute="1" defaultMemberUniqueName="[calendar].[Weekday].[All]" allUniqueName="[calendar].[Weekday].[All]" dimensionUniqueName="[calendar]" displayFolder="" count="0" memberValueDatatype="130" unbalanced="0"/>
    <cacheHierarchy uniqueName="[calendar].[Is_Weekend]" caption="Is_Weekend" attribute="1" defaultMemberUniqueName="[calendar].[Is_Weekend].[All]" allUniqueName="[calendar].[Is_Weekend].[All]" dimensionUniqueName="[calendar]" displayFolder="" count="0" memberValueDatatype="130" unbalanced="0"/>
    <cacheHierarchy uniqueName="[inventory].[Store_ID]" caption="Store_ID" attribute="1" defaultMemberUniqueName="[inventory].[Store_ID].[All]" allUniqueName="[inventory].[Store_ID].[All]" dimensionUniqueName="[inventory]" displayFolder="" count="0" memberValueDatatype="20" unbalanced="0"/>
    <cacheHierarchy uniqueName="[inventory].[Product_ID]" caption="Product_ID" attribute="1" defaultMemberUniqueName="[inventory].[Product_ID].[All]" allUniqueName="[inventory].[Product_ID].[All]" dimensionUniqueName="[inventory]" displayFolder="" count="0" memberValueDatatype="20" unbalanced="0"/>
    <cacheHierarchy uniqueName="[inventory].[Stock_On_Hand]" caption="Stock_On_Hand" attribute="1" defaultMemberUniqueName="[inventory].[Stock_On_Hand].[All]" allUniqueName="[inventory].[Stock_On_Hand].[All]" dimensionUniqueName="[inventory]" displayFolder="" count="0" memberValueDatatype="20" unbalanced="0"/>
    <cacheHierarchy uniqueName="[inventory].[Store_Product_Key]" caption="Store_Product_Key" attribute="1" defaultMemberUniqueName="[inventory].[Store_Product_Key].[All]" allUniqueName="[inventory].[Store_Product_Key].[All]" dimensionUniqueName="[inventory]" displayFolder="" count="0" memberValueDatatype="130" unbalanced="0"/>
    <cacheHierarchy uniqueName="[inventory].[Stock_Status]" caption="Stock_Status" attribute="1" defaultMemberUniqueName="[inventory].[Stock_Status].[All]" allUniqueName="[inventory].[Stock_Status].[All]" dimensionUniqueName="[inventory]" displayFolder="" count="2" memberValueDatatype="130" unbalanced="0">
      <fieldsUsage count="2">
        <fieldUsage x="-1"/>
        <fieldUsage x="1"/>
      </fieldsUsage>
    </cacheHierarchy>
    <cacheHierarchy uniqueName="[inventory].[Stock_Value]" caption="Stock_Value" attribute="1" defaultMemberUniqueName="[inventory].[Stock_Value].[All]" allUniqueName="[inventory].[Stock_Value].[All]" dimensionUniqueName="[inventory]" displayFolder="" count="0" memberValueDatatype="5" unbalanced="0"/>
    <cacheHierarchy uniqueName="[inventory].[Units_Sold_for_Product]" caption="Units_Sold_for_Product" attribute="1" defaultMemberUniqueName="[inventory].[Units_Sold_for_Product].[All]" allUniqueName="[inventory].[Units_Sold_for_Product].[All]" dimensionUniqueName="[inventory]" displayFolder="" count="0" memberValueDatatype="20" unbalanced="0"/>
    <cacheHierarchy uniqueName="[inventory].[Restock_Alert]" caption="Restock_Alert" attribute="1" defaultMemberUniqueName="[inventory].[Restock_Alert].[All]" allUniqueName="[inventory].[Restock_Alert].[All]" dimensionUniqueName="[inventory]"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Product_Category]" caption="Product_Category" attribute="1" defaultMemberUniqueName="[products].[Product_Category].[All]" allUniqueName="[products].[Product_Category].[All]" dimensionUniqueName="[products]" displayFolder="" count="2" memberValueDatatype="130" unbalanced="0">
      <fieldsUsage count="2">
        <fieldUsage x="-1"/>
        <fieldUsage x="4"/>
      </fieldsUsage>
    </cacheHierarchy>
    <cacheHierarchy uniqueName="[products].[Product_Cost]" caption="Product_Cost" attribute="1" defaultMemberUniqueName="[products].[Product_Cost].[All]" allUniqueName="[products].[Product_Cost].[All]" dimensionUniqueName="[products]" displayFolder="" count="0" memberValueDatatype="5" unbalanced="0"/>
    <cacheHierarchy uniqueName="[products].[Product_Price]" caption="Product_Price" attribute="1" defaultMemberUniqueName="[products].[Product_Price].[All]" allUniqueName="[products].[Product_Price].[All]" dimensionUniqueName="[products]" displayFolder="" count="0" memberValueDatatype="5" unbalanced="0"/>
    <cacheHierarchy uniqueName="[products].[Profit]" caption="Profit" attribute="1" defaultMemberUniqueName="[products].[Profit].[All]" allUniqueName="[products].[Profit].[All]" dimensionUniqueName="[products]" displayFolder="" count="0" memberValueDatatype="5" unbalanced="0"/>
    <cacheHierarchy uniqueName="[products].[Profit Margin %]" caption="Profit Margin %" attribute="1" defaultMemberUniqueName="[products].[Profit Margin %].[All]" allUniqueName="[products].[Profit Margin %].[All]" dimensionUniqueName="[products]" displayFolder="" count="0" memberValueDatatype="5" unbalanced="0"/>
    <cacheHierarchy uniqueName="[products].[Price_Bracket]" caption="Price_Bracket" attribute="1" defaultMemberUniqueName="[products].[Price_Bracket].[All]" allUniqueName="[products].[Price_Bracket].[All]" dimensionUniqueName="[products]" displayFolder="" count="0" memberValueDatatype="130" unbalanced="0"/>
    <cacheHierarchy uniqueName="[sales].[Sale_ID]" caption="Sale_ID" attribute="1" defaultMemberUniqueName="[sales].[Sale_ID].[All]" allUniqueName="[sales].[Sale_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Store_ID]" caption="Store_ID" attribute="1" defaultMemberUniqueName="[sales].[Store_ID].[All]" allUniqueName="[sales].[Store_ID].[All]" dimensionUniqueName="[sales]" displayFolder="" count="0" memberValueDatatype="20" unbalanced="0"/>
    <cacheHierarchy uniqueName="[sales].[Product_ID]" caption="Product_ID" attribute="1" defaultMemberUniqueName="[sales].[Product_ID].[All]" allUniqueName="[sales].[Product_ID].[All]" dimensionUniqueName="[sales]" displayFolder="" count="0" memberValueDatatype="20" unbalanced="0"/>
    <cacheHierarchy uniqueName="[sales].[Units]" caption="Units" attribute="1" defaultMemberUniqueName="[sales].[Units].[All]" allUniqueName="[sales].[Units].[All]" dimensionUniqueName="[sales]" displayFolder="" count="0" memberValueDatatype="20" unbalanced="0"/>
    <cacheHierarchy uniqueName="[sales].[Store_Product_Key]" caption="Store_Product_Key" attribute="1" defaultMemberUniqueName="[sales].[Store_Product_Key].[All]" allUniqueName="[sales].[Store_Product_Key].[All]" dimensionUniqueName="[sales]" displayFolder="" count="0" memberValueDatatype="130" unbalanced="0"/>
    <cacheHierarchy uniqueName="[sales].[Revenue]" caption="Revenue" attribute="1" defaultMemberUniqueName="[sales].[Revenue].[All]" allUniqueName="[sales].[Revenue].[All]" dimensionUniqueName="[sales]" displayFolder="" count="0" memberValueDatatype="5" unbalanced="0"/>
    <cacheHierarchy uniqueName="[sales].[Cost]" caption="Cost" attribute="1" defaultMemberUniqueName="[sales].[Cost].[All]" allUniqueName="[sales].[Cos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20" unbalanced="0"/>
    <cacheHierarchy uniqueName="[stores].[Store_Name]" caption="Store_Name" attribute="1" defaultMemberUniqueName="[stores].[Store_Name].[All]" allUniqueName="[stores].[Store_Name].[All]" dimensionUniqueName="[stores]" displayFolder="" count="2" memberValueDatatype="130" unbalanced="0">
      <fieldsUsage count="2">
        <fieldUsage x="-1"/>
        <fieldUsage x="0"/>
      </fieldsUsage>
    </cacheHierarchy>
    <cacheHierarchy uniqueName="[stores].[Store_City]" caption="Store_City" attribute="1" defaultMemberUniqueName="[stores].[Store_City].[All]" allUniqueName="[stores].[Store_City].[All]" dimensionUniqueName="[stores]" displayFolder="" count="0" memberValueDatatype="130" unbalanced="0"/>
    <cacheHierarchy uniqueName="[stores].[Store_Location]" caption="Store_Location" attribute="1" defaultMemberUniqueName="[stores].[Store_Location].[All]" allUniqueName="[stores].[Store_Location].[All]" dimensionUniqueName="[stores]" displayFolder="" count="0" memberValueDatatype="130" unbalanced="0"/>
    <cacheHierarchy uniqueName="[stores].[Store_Open_Date]" caption="Store_Open_Date" attribute="1" time="1" defaultMemberUniqueName="[stores].[Store_Open_Date].[All]" allUniqueName="[stores].[Store_Open_Date].[All]" dimensionUniqueName="[stores]" displayFolder="" count="0" memberValueDatatype="7" unbalanced="0"/>
    <cacheHierarchy uniqueName="[stores].[Store_Age_Years]" caption="Store_Age_Years" attribute="1" defaultMemberUniqueName="[stores].[Store_Age_Years].[All]" allUniqueName="[stores].[Store_Age_Years].[All]" dimensionUniqueName="[stores]" displayFolder="" count="0" memberValueDatatype="20" unbalanced="0"/>
    <cacheHierarchy uniqueName="[stores].[Store_Age_Group]" caption="Store_Age_Group" attribute="1" defaultMemberUniqueName="[stores].[Store_Age_Group].[All]" allUniqueName="[stores].[Store_Age_Group].[All]" dimensionUniqueName="[stores]" displayFolder="" count="0" memberValueDatatype="130" unbalanced="0"/>
    <cacheHierarchy uniqueName="[Measures].[Sum of Revenue]" caption="Sum of Revenue" measure="1" displayFolder="" measureGroup="sales" count="0">
      <extLst>
        <ext xmlns:x15="http://schemas.microsoft.com/office/spreadsheetml/2010/11/main" uri="{B97F6D7D-B522-45F9-BDA1-12C45D357490}">
          <x15:cacheHierarchy aggregatedColumn="29"/>
        </ext>
      </extLst>
    </cacheHierarchy>
    <cacheHierarchy uniqueName="[Measures].[Sum of Sale_ID]" caption="Sum of Sale_ID" measure="1" displayFolder="" measureGroup="sales" count="0">
      <extLst>
        <ext xmlns:x15="http://schemas.microsoft.com/office/spreadsheetml/2010/11/main" uri="{B97F6D7D-B522-45F9-BDA1-12C45D357490}">
          <x15:cacheHierarchy aggregatedColumn="23"/>
        </ext>
      </extLst>
    </cacheHierarchy>
    <cacheHierarchy uniqueName="[Measures].[Count of Sale_ID]" caption="Count of Sale_ID" measure="1" displayFolder="" measureGroup="sales" count="0">
      <extLst>
        <ext xmlns:x15="http://schemas.microsoft.com/office/spreadsheetml/2010/11/main" uri="{B97F6D7D-B522-45F9-BDA1-12C45D357490}">
          <x15:cacheHierarchy aggregatedColumn="23"/>
        </ext>
      </extLst>
    </cacheHierarchy>
    <cacheHierarchy uniqueName="[Measures].[Sum of Profit]" caption="Sum of Profit" measure="1" displayFolder="" measureGroup="sales" count="0">
      <extLst>
        <ext xmlns:x15="http://schemas.microsoft.com/office/spreadsheetml/2010/11/main" uri="{B97F6D7D-B522-45F9-BDA1-12C45D357490}">
          <x15:cacheHierarchy aggregatedColumn="31"/>
        </ext>
      </extLst>
    </cacheHierarchy>
    <cacheHierarchy uniqueName="[Measures].[Sum of Cost]" caption="Sum of Cost" measure="1" displayFolder="" measureGroup="sales" count="0">
      <extLst>
        <ext xmlns:x15="http://schemas.microsoft.com/office/spreadsheetml/2010/11/main" uri="{B97F6D7D-B522-45F9-BDA1-12C45D357490}">
          <x15:cacheHierarchy aggregatedColumn="30"/>
        </ext>
      </extLst>
    </cacheHierarchy>
    <cacheHierarchy uniqueName="[Measures].[Sum of Profit Margin %]" caption="Sum of Profit Margin %" measure="1" displayFolder="" measureGroup="products" count="0">
      <extLst>
        <ext xmlns:x15="http://schemas.microsoft.com/office/spreadsheetml/2010/11/main" uri="{B97F6D7D-B522-45F9-BDA1-12C45D357490}">
          <x15:cacheHierarchy aggregatedColumn="21"/>
        </ext>
      </extLst>
    </cacheHierarchy>
    <cacheHierarchy uniqueName="[Measures].[Average of Profit Margin %]" caption="Average of Profit Margin %" measure="1" displayFolder="" measureGroup="products" count="0">
      <extLst>
        <ext xmlns:x15="http://schemas.microsoft.com/office/spreadsheetml/2010/11/main" uri="{B97F6D7D-B522-45F9-BDA1-12C45D357490}">
          <x15:cacheHierarchy aggregatedColumn="21"/>
        </ext>
      </extLst>
    </cacheHierarchy>
    <cacheHierarchy uniqueName="[Measures].[Count of Product_Name]" caption="Count of Product_Name" measure="1" displayFolder="" measureGroup="products" count="0">
      <extLst>
        <ext xmlns:x15="http://schemas.microsoft.com/office/spreadsheetml/2010/11/main" uri="{B97F6D7D-B522-45F9-BDA1-12C45D357490}">
          <x15:cacheHierarchy aggregatedColumn="16"/>
        </ext>
      </extLst>
    </cacheHierarchy>
    <cacheHierarchy uniqueName="[Measures].[Sum of Store_ID]" caption="Sum of Store_ID" measure="1" displayFolder="" measureGroup="sales" count="0">
      <extLst>
        <ext xmlns:x15="http://schemas.microsoft.com/office/spreadsheetml/2010/11/main" uri="{B97F6D7D-B522-45F9-BDA1-12C45D357490}">
          <x15:cacheHierarchy aggregatedColumn="25"/>
        </ext>
      </extLst>
    </cacheHierarchy>
    <cacheHierarchy uniqueName="[Measures].[Count of Store_Name]" caption="Count of Store_Name" measure="1" displayFolder="" measureGroup="stores" count="0">
      <extLst>
        <ext xmlns:x15="http://schemas.microsoft.com/office/spreadsheetml/2010/11/main" uri="{B97F6D7D-B522-45F9-BDA1-12C45D357490}">
          <x15:cacheHierarchy aggregatedColumn="33"/>
        </ext>
      </extLst>
    </cacheHierarchy>
    <cacheHierarchy uniqueName="[Measures].[Count of Stock_Status]" caption="Count of Stock_Status" measure="1" displayFolder="" measureGroup="inventory" count="0">
      <extLst>
        <ext xmlns:x15="http://schemas.microsoft.com/office/spreadsheetml/2010/11/main" uri="{B97F6D7D-B522-45F9-BDA1-12C45D357490}">
          <x15:cacheHierarchy aggregatedColumn="11"/>
        </ext>
      </extLst>
    </cacheHierarchy>
    <cacheHierarchy uniqueName="[Measures].[Sum of Product_ID]" caption="Sum of Product_ID" measure="1" displayFolder="" measureGroup="sales" count="0">
      <extLst>
        <ext xmlns:x15="http://schemas.microsoft.com/office/spreadsheetml/2010/11/main" uri="{B97F6D7D-B522-45F9-BDA1-12C45D357490}">
          <x15:cacheHierarchy aggregatedColumn="26"/>
        </ext>
      </extLst>
    </cacheHierarchy>
    <cacheHierarchy uniqueName="[Measures].[Count of Product_ID]" caption="Count of Product_ID" measure="1" displayFolder="" measureGroup="sales" count="0">
      <extLst>
        <ext xmlns:x15="http://schemas.microsoft.com/office/spreadsheetml/2010/11/main" uri="{B97F6D7D-B522-45F9-BDA1-12C45D357490}">
          <x15:cacheHierarchy aggregatedColumn="26"/>
        </ext>
      </extLst>
    </cacheHierarchy>
    <cacheHierarchy uniqueName="[Measures].[Sum of Store_ID 2]" caption="Sum of Store_ID 2" measure="1" displayFolder="" measureGroup="inventory" count="0">
      <extLst>
        <ext xmlns:x15="http://schemas.microsoft.com/office/spreadsheetml/2010/11/main" uri="{B97F6D7D-B522-45F9-BDA1-12C45D357490}">
          <x15:cacheHierarchy aggregatedColumn="7"/>
        </ext>
      </extLst>
    </cacheHierarchy>
    <cacheHierarchy uniqueName="[Measures].[Count of Store_ID]" caption="Count of Store_ID" measure="1" displayFolder="" measureGroup="inventory" count="0" oneField="1">
      <fieldsUsage count="1">
        <fieldUsage x="2"/>
      </fieldsUsage>
      <extLst>
        <ext xmlns:x15="http://schemas.microsoft.com/office/spreadsheetml/2010/11/main" uri="{B97F6D7D-B522-45F9-BDA1-12C45D357490}">
          <x15:cacheHierarchy aggregatedColumn="7"/>
        </ext>
      </extLst>
    </cacheHierarchy>
    <cacheHierarchy uniqueName="[Measures].[Sum of Stock_Value]" caption="Sum of Stock_Value" measure="1" displayFolder="" measureGroup="inventory" count="0">
      <extLst>
        <ext xmlns:x15="http://schemas.microsoft.com/office/spreadsheetml/2010/11/main" uri="{B97F6D7D-B522-45F9-BDA1-12C45D357490}">
          <x15:cacheHierarchy aggregatedColumn="12"/>
        </ext>
      </extLst>
    </cacheHierarchy>
    <cacheHierarchy uniqueName="[Measures].[Sum of Units_Sold_for_Product]" caption="Sum of Units_Sold_for_Product" measure="1" displayFolder="" measureGroup="inventory" count="0">
      <extLst>
        <ext xmlns:x15="http://schemas.microsoft.com/office/spreadsheetml/2010/11/main" uri="{B97F6D7D-B522-45F9-BDA1-12C45D357490}">
          <x15:cacheHierarchy aggregatedColumn="13"/>
        </ext>
      </extLst>
    </cacheHierarchy>
    <cacheHierarchy uniqueName="[Measures].[Total Revenue]" caption="Total Revenue" measure="1" displayFolder="" measureGroup="sales" count="0"/>
    <cacheHierarchy uniqueName="[Measures].[Total Units Sold]" caption="Total Units Sold" measure="1" displayFolder="" measureGroup="sales" count="0"/>
    <cacheHierarchy uniqueName="[Measures].[Total Cost]" caption="Total Cost" measure="1" displayFolder="" measureGroup="sales" count="0"/>
    <cacheHierarchy uniqueName="[Measures].[Total Profit]" caption="Total Profit" measure="1" displayFolder="" measureGroup="sales" count="0"/>
    <cacheHierarchy uniqueName="[Measures].[Total Stock On Hand]" caption="Total Stock On Hand" measure="1" displayFolder="" measureGroup="inventory" count="0"/>
    <cacheHierarchy uniqueName="[Measures].[Total Stock Value]" caption="Total Stock Value" measure="1" displayFolder="" measureGroup="inventory" count="0"/>
    <cacheHierarchy uniqueName="[Measures].[Out of Stock Count]" caption="Out of Stock Count" measure="1" displayFolder="" measureGroup="inventory" count="0"/>
    <cacheHierarchy uniqueName="[Measures].[Total Store]" caption="Total Store" measure="1" displayFolder="" measureGroup="stores" count="0"/>
    <cacheHierarchy uniqueName="[Measures].[Total Transactions]" caption="Total Transactions" measure="1" displayFolder="" measureGroup="sales" count="0"/>
    <cacheHierarchy uniqueName="[Measures].[Average Price:]" caption="Average Price:" measure="1" displayFolder="" measureGroup="stores" count="0"/>
    <cacheHierarchy uniqueName="[Measures].[Average Cost:]" caption="Average Cost:" measure="1" displayFolder="" measureGroup="stores" count="0"/>
    <cacheHierarchy uniqueName="[Measures].[Low Stock Count]" caption="Low Stock Count" measure="1" displayFolder="" measureGroup="inventory" count="0"/>
    <cacheHierarchy uniqueName="[Measures].[Measure 1]" caption="Measure 1" measure="1" displayFolder="" measureGroup="products" count="0"/>
    <cacheHierarchy uniqueName="[Measures].[Measure 2]" caption="Measure 2" measure="1" displayFolder="" measureGroup="inventory" count="0"/>
    <cacheHierarchy uniqueName="[Measures].[__XL_Count stores]" caption="__XL_Count stores" measure="1" displayFolder="" measureGroup="stores" count="0" hidden="1"/>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inventory]" caption="__XL_Count inventory" measure="1" displayFolder="" measureGroup="inventory"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inventory" uniqueName="[inventory]" caption="inventory"/>
    <dimension measure="1" name="Measures" uniqueName="[Measures]" caption="Measures"/>
    <dimension name="products" uniqueName="[products]" caption="products"/>
    <dimension name="sales" uniqueName="[sales]" caption="sales"/>
    <dimension name="stores" uniqueName="[stores]" caption="stores"/>
  </dimensions>
  <measureGroups count="5">
    <measureGroup name="calendar" caption="calendar"/>
    <measureGroup name="inventory" caption="inventory"/>
    <measureGroup name="products" caption="products"/>
    <measureGroup name="sales" caption="sales"/>
    <measureGroup name="stores" caption="stores"/>
  </measureGroups>
  <maps count="10">
    <map measureGroup="0" dimension="0"/>
    <map measureGroup="1" dimension="1"/>
    <map measureGroup="1" dimension="3"/>
    <map measureGroup="1" dimension="5"/>
    <map measureGroup="2" dimension="3"/>
    <map measureGroup="3" dimension="0"/>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42.451257175926" backgroundQuery="1" createdVersion="8" refreshedVersion="8" minRefreshableVersion="3" recordCount="0" supportSubquery="1" supportAdvancedDrill="1" xr:uid="{B5E2A64C-2F96-4EA1-B19A-A1B8AA925E59}">
  <cacheSource type="external" connectionId="6"/>
  <cacheFields count="6">
    <cacheField name="[stores].[Store_Name].[Store_Name]" caption="Store_Name" numFmtId="0" hierarchy="33" level="1">
      <sharedItems count="5">
        <s v="Maven Toys Ciudad de Mexico 1"/>
        <s v="Maven Toys Ciudad de Mexico 2"/>
        <s v="Maven Toys Guadalajara 3"/>
        <s v="Maven Toys Monterrey 2"/>
        <s v="Maven Toys Toluca 1"/>
      </sharedItems>
    </cacheField>
    <cacheField name="[products].[Product_Name].[Product_Name]" caption="Product_Name" numFmtId="0" hierarchy="16" level="1">
      <sharedItems count="5">
        <s v="Action Figure"/>
        <s v="Barrel O' Slime"/>
        <s v="Colorbuds"/>
        <s v="Dino Egg"/>
        <s v="Splash Balls"/>
      </sharedItems>
    </cacheField>
    <cacheField name="[Measures].[Sum of Units_Sold_for_Product]" caption="Sum of Units_Sold_for_Product" numFmtId="0" hierarchy="55" level="32767"/>
    <cacheField name="[inventory].[Restock_Alert].[Restock_Alert]" caption="Restock_Alert" numFmtId="0" hierarchy="14" level="1">
      <sharedItems count="1">
        <s v="Restock Now"/>
      </sharedItems>
    </cacheField>
    <cacheField name="[calendar].[Year =].[Year =]" caption="Year =" numFmtId="0" hierarchy="2" level="1">
      <sharedItems containsSemiMixedTypes="0" containsNonDate="0" containsString="0"/>
    </cacheField>
    <cacheField name="[products].[Product_Category].[Product_Category]" caption="Product_Category" numFmtId="0" hierarchy="17" level="1">
      <sharedItems containsSemiMixedTypes="0" containsNonDate="0" containsString="0"/>
    </cacheField>
  </cacheFields>
  <cacheHierarchies count="76">
    <cacheHierarchy uniqueName="[calendar].[Date]" caption="Date" attribute="1" time="1" defaultMemberUniqueName="[calendar].[Date].[All]" allUniqueName="[calendar].[Date].[All]" dimensionUniqueName="[calendar]" displayFolder="" count="0" memberValueDatatype="7" unbalanced="0"/>
    <cacheHierarchy uniqueName="[calendar].[Month Number]" caption="Month Number" attribute="1" defaultMemberUniqueName="[calendar].[Month Number].[All]" allUniqueName="[calendar].[Month Number].[All]" dimensionUniqueName="[calendar]" displayFolder="" count="0" memberValueDatatype="20" unbalanced="0"/>
    <cacheHierarchy uniqueName="[calendar].[Year =]" caption="Year =" attribute="1" defaultMemberUniqueName="[calendar].[Year =].[All]" allUniqueName="[calendar].[Year =].[All]" dimensionUniqueName="[calendar]" displayFolder="" count="2" memberValueDatatype="20" unbalanced="0">
      <fieldsUsage count="2">
        <fieldUsage x="-1"/>
        <fieldUsage x="4"/>
      </fieldsUsage>
    </cacheHierarchy>
    <cacheHierarchy uniqueName="[calendar].[Month]" caption="Month" attribute="1" defaultMemberUniqueName="[calendar].[Month].[All]" allUniqueName="[calendar].[Month].[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130" unbalanced="0"/>
    <cacheHierarchy uniqueName="[calendar].[Weekday]" caption="Weekday" attribute="1" defaultMemberUniqueName="[calendar].[Weekday].[All]" allUniqueName="[calendar].[Weekday].[All]" dimensionUniqueName="[calendar]" displayFolder="" count="0" memberValueDatatype="130" unbalanced="0"/>
    <cacheHierarchy uniqueName="[calendar].[Is_Weekend]" caption="Is_Weekend" attribute="1" defaultMemberUniqueName="[calendar].[Is_Weekend].[All]" allUniqueName="[calendar].[Is_Weekend].[All]" dimensionUniqueName="[calendar]" displayFolder="" count="0" memberValueDatatype="130" unbalanced="0"/>
    <cacheHierarchy uniqueName="[inventory].[Store_ID]" caption="Store_ID" attribute="1" defaultMemberUniqueName="[inventory].[Store_ID].[All]" allUniqueName="[inventory].[Store_ID].[All]" dimensionUniqueName="[inventory]" displayFolder="" count="0" memberValueDatatype="20" unbalanced="0"/>
    <cacheHierarchy uniqueName="[inventory].[Product_ID]" caption="Product_ID" attribute="1" defaultMemberUniqueName="[inventory].[Product_ID].[All]" allUniqueName="[inventory].[Product_ID].[All]" dimensionUniqueName="[inventory]" displayFolder="" count="0" memberValueDatatype="20" unbalanced="0"/>
    <cacheHierarchy uniqueName="[inventory].[Stock_On_Hand]" caption="Stock_On_Hand" attribute="1" defaultMemberUniqueName="[inventory].[Stock_On_Hand].[All]" allUniqueName="[inventory].[Stock_On_Hand].[All]" dimensionUniqueName="[inventory]" displayFolder="" count="0" memberValueDatatype="20" unbalanced="0"/>
    <cacheHierarchy uniqueName="[inventory].[Store_Product_Key]" caption="Store_Product_Key" attribute="1" defaultMemberUniqueName="[inventory].[Store_Product_Key].[All]" allUniqueName="[inventory].[Store_Product_Key].[All]" dimensionUniqueName="[inventory]" displayFolder="" count="0" memberValueDatatype="130" unbalanced="0"/>
    <cacheHierarchy uniqueName="[inventory].[Stock_Status]" caption="Stock_Status" attribute="1" defaultMemberUniqueName="[inventory].[Stock_Status].[All]" allUniqueName="[inventory].[Stock_Status].[All]" dimensionUniqueName="[inventory]" displayFolder="" count="0" memberValueDatatype="130" unbalanced="0"/>
    <cacheHierarchy uniqueName="[inventory].[Stock_Value]" caption="Stock_Value" attribute="1" defaultMemberUniqueName="[inventory].[Stock_Value].[All]" allUniqueName="[inventory].[Stock_Value].[All]" dimensionUniqueName="[inventory]" displayFolder="" count="0" memberValueDatatype="5" unbalanced="0"/>
    <cacheHierarchy uniqueName="[inventory].[Units_Sold_for_Product]" caption="Units_Sold_for_Product" attribute="1" defaultMemberUniqueName="[inventory].[Units_Sold_for_Product].[All]" allUniqueName="[inventory].[Units_Sold_for_Product].[All]" dimensionUniqueName="[inventory]" displayFolder="" count="0" memberValueDatatype="20" unbalanced="0"/>
    <cacheHierarchy uniqueName="[inventory].[Restock_Alert]" caption="Restock_Alert" attribute="1" defaultMemberUniqueName="[inventory].[Restock_Alert].[All]" allUniqueName="[inventory].[Restock_Alert].[All]" dimensionUniqueName="[inventory]" displayFolder="" count="2" memberValueDatatype="130" unbalanced="0">
      <fieldsUsage count="2">
        <fieldUsage x="-1"/>
        <fieldUsage x="3"/>
      </fieldsUsage>
    </cacheHierarchy>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Product_Category]" caption="Product_Category" attribute="1" defaultMemberUniqueName="[products].[Product_Category].[All]" allUniqueName="[products].[Product_Category].[All]" dimensionUniqueName="[products]" displayFolder="" count="2" memberValueDatatype="130" unbalanced="0">
      <fieldsUsage count="2">
        <fieldUsage x="-1"/>
        <fieldUsage x="5"/>
      </fieldsUsage>
    </cacheHierarchy>
    <cacheHierarchy uniqueName="[products].[Product_Cost]" caption="Product_Cost" attribute="1" defaultMemberUniqueName="[products].[Product_Cost].[All]" allUniqueName="[products].[Product_Cost].[All]" dimensionUniqueName="[products]" displayFolder="" count="0" memberValueDatatype="5" unbalanced="0"/>
    <cacheHierarchy uniqueName="[products].[Product_Price]" caption="Product_Price" attribute="1" defaultMemberUniqueName="[products].[Product_Price].[All]" allUniqueName="[products].[Product_Price].[All]" dimensionUniqueName="[products]" displayFolder="" count="0" memberValueDatatype="5" unbalanced="0"/>
    <cacheHierarchy uniqueName="[products].[Profit]" caption="Profit" attribute="1" defaultMemberUniqueName="[products].[Profit].[All]" allUniqueName="[products].[Profit].[All]" dimensionUniqueName="[products]" displayFolder="" count="0" memberValueDatatype="5" unbalanced="0"/>
    <cacheHierarchy uniqueName="[products].[Profit Margin %]" caption="Profit Margin %" attribute="1" defaultMemberUniqueName="[products].[Profit Margin %].[All]" allUniqueName="[products].[Profit Margin %].[All]" dimensionUniqueName="[products]" displayFolder="" count="0" memberValueDatatype="5" unbalanced="0"/>
    <cacheHierarchy uniqueName="[products].[Price_Bracket]" caption="Price_Bracket" attribute="1" defaultMemberUniqueName="[products].[Price_Bracket].[All]" allUniqueName="[products].[Price_Bracket].[All]" dimensionUniqueName="[products]" displayFolder="" count="0" memberValueDatatype="130" unbalanced="0"/>
    <cacheHierarchy uniqueName="[sales].[Sale_ID]" caption="Sale_ID" attribute="1" defaultMemberUniqueName="[sales].[Sale_ID].[All]" allUniqueName="[sales].[Sale_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Store_ID]" caption="Store_ID" attribute="1" defaultMemberUniqueName="[sales].[Store_ID].[All]" allUniqueName="[sales].[Store_ID].[All]" dimensionUniqueName="[sales]" displayFolder="" count="0" memberValueDatatype="20" unbalanced="0"/>
    <cacheHierarchy uniqueName="[sales].[Product_ID]" caption="Product_ID" attribute="1" defaultMemberUniqueName="[sales].[Product_ID].[All]" allUniqueName="[sales].[Product_ID].[All]" dimensionUniqueName="[sales]" displayFolder="" count="0" memberValueDatatype="20" unbalanced="0"/>
    <cacheHierarchy uniqueName="[sales].[Units]" caption="Units" attribute="1" defaultMemberUniqueName="[sales].[Units].[All]" allUniqueName="[sales].[Units].[All]" dimensionUniqueName="[sales]" displayFolder="" count="0" memberValueDatatype="20" unbalanced="0"/>
    <cacheHierarchy uniqueName="[sales].[Store_Product_Key]" caption="Store_Product_Key" attribute="1" defaultMemberUniqueName="[sales].[Store_Product_Key].[All]" allUniqueName="[sales].[Store_Product_Key].[All]" dimensionUniqueName="[sales]" displayFolder="" count="0" memberValueDatatype="130" unbalanced="0"/>
    <cacheHierarchy uniqueName="[sales].[Revenue]" caption="Revenue" attribute="1" defaultMemberUniqueName="[sales].[Revenue].[All]" allUniqueName="[sales].[Revenue].[All]" dimensionUniqueName="[sales]" displayFolder="" count="0" memberValueDatatype="5" unbalanced="0"/>
    <cacheHierarchy uniqueName="[sales].[Cost]" caption="Cost" attribute="1" defaultMemberUniqueName="[sales].[Cost].[All]" allUniqueName="[sales].[Cos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20" unbalanced="0"/>
    <cacheHierarchy uniqueName="[stores].[Store_Name]" caption="Store_Name" attribute="1" defaultMemberUniqueName="[stores].[Store_Name].[All]" allUniqueName="[stores].[Store_Name].[All]" dimensionUniqueName="[stores]" displayFolder="" count="2" memberValueDatatype="130" unbalanced="0">
      <fieldsUsage count="2">
        <fieldUsage x="-1"/>
        <fieldUsage x="0"/>
      </fieldsUsage>
    </cacheHierarchy>
    <cacheHierarchy uniqueName="[stores].[Store_City]" caption="Store_City" attribute="1" defaultMemberUniqueName="[stores].[Store_City].[All]" allUniqueName="[stores].[Store_City].[All]" dimensionUniqueName="[stores]" displayFolder="" count="0" memberValueDatatype="130" unbalanced="0"/>
    <cacheHierarchy uniqueName="[stores].[Store_Location]" caption="Store_Location" attribute="1" defaultMemberUniqueName="[stores].[Store_Location].[All]" allUniqueName="[stores].[Store_Location].[All]" dimensionUniqueName="[stores]" displayFolder="" count="0" memberValueDatatype="130" unbalanced="0"/>
    <cacheHierarchy uniqueName="[stores].[Store_Open_Date]" caption="Store_Open_Date" attribute="1" time="1" defaultMemberUniqueName="[stores].[Store_Open_Date].[All]" allUniqueName="[stores].[Store_Open_Date].[All]" dimensionUniqueName="[stores]" displayFolder="" count="0" memberValueDatatype="7" unbalanced="0"/>
    <cacheHierarchy uniqueName="[stores].[Store_Age_Years]" caption="Store_Age_Years" attribute="1" defaultMemberUniqueName="[stores].[Store_Age_Years].[All]" allUniqueName="[stores].[Store_Age_Years].[All]" dimensionUniqueName="[stores]" displayFolder="" count="0" memberValueDatatype="20" unbalanced="0"/>
    <cacheHierarchy uniqueName="[stores].[Store_Age_Group]" caption="Store_Age_Group" attribute="1" defaultMemberUniqueName="[stores].[Store_Age_Group].[All]" allUniqueName="[stores].[Store_Age_Group].[All]" dimensionUniqueName="[stores]" displayFolder="" count="0" memberValueDatatype="130" unbalanced="0"/>
    <cacheHierarchy uniqueName="[Measures].[Sum of Revenue]" caption="Sum of Revenue" measure="1" displayFolder="" measureGroup="sales" count="0">
      <extLst>
        <ext xmlns:x15="http://schemas.microsoft.com/office/spreadsheetml/2010/11/main" uri="{B97F6D7D-B522-45F9-BDA1-12C45D357490}">
          <x15:cacheHierarchy aggregatedColumn="29"/>
        </ext>
      </extLst>
    </cacheHierarchy>
    <cacheHierarchy uniqueName="[Measures].[Sum of Sale_ID]" caption="Sum of Sale_ID" measure="1" displayFolder="" measureGroup="sales" count="0">
      <extLst>
        <ext xmlns:x15="http://schemas.microsoft.com/office/spreadsheetml/2010/11/main" uri="{B97F6D7D-B522-45F9-BDA1-12C45D357490}">
          <x15:cacheHierarchy aggregatedColumn="23"/>
        </ext>
      </extLst>
    </cacheHierarchy>
    <cacheHierarchy uniqueName="[Measures].[Count of Sale_ID]" caption="Count of Sale_ID" measure="1" displayFolder="" measureGroup="sales" count="0">
      <extLst>
        <ext xmlns:x15="http://schemas.microsoft.com/office/spreadsheetml/2010/11/main" uri="{B97F6D7D-B522-45F9-BDA1-12C45D357490}">
          <x15:cacheHierarchy aggregatedColumn="23"/>
        </ext>
      </extLst>
    </cacheHierarchy>
    <cacheHierarchy uniqueName="[Measures].[Sum of Profit]" caption="Sum of Profit" measure="1" displayFolder="" measureGroup="sales" count="0">
      <extLst>
        <ext xmlns:x15="http://schemas.microsoft.com/office/spreadsheetml/2010/11/main" uri="{B97F6D7D-B522-45F9-BDA1-12C45D357490}">
          <x15:cacheHierarchy aggregatedColumn="31"/>
        </ext>
      </extLst>
    </cacheHierarchy>
    <cacheHierarchy uniqueName="[Measures].[Sum of Cost]" caption="Sum of Cost" measure="1" displayFolder="" measureGroup="sales" count="0">
      <extLst>
        <ext xmlns:x15="http://schemas.microsoft.com/office/spreadsheetml/2010/11/main" uri="{B97F6D7D-B522-45F9-BDA1-12C45D357490}">
          <x15:cacheHierarchy aggregatedColumn="30"/>
        </ext>
      </extLst>
    </cacheHierarchy>
    <cacheHierarchy uniqueName="[Measures].[Sum of Profit Margin %]" caption="Sum of Profit Margin %" measure="1" displayFolder="" measureGroup="products" count="0">
      <extLst>
        <ext xmlns:x15="http://schemas.microsoft.com/office/spreadsheetml/2010/11/main" uri="{B97F6D7D-B522-45F9-BDA1-12C45D357490}">
          <x15:cacheHierarchy aggregatedColumn="21"/>
        </ext>
      </extLst>
    </cacheHierarchy>
    <cacheHierarchy uniqueName="[Measures].[Average of Profit Margin %]" caption="Average of Profit Margin %" measure="1" displayFolder="" measureGroup="products" count="0">
      <extLst>
        <ext xmlns:x15="http://schemas.microsoft.com/office/spreadsheetml/2010/11/main" uri="{B97F6D7D-B522-45F9-BDA1-12C45D357490}">
          <x15:cacheHierarchy aggregatedColumn="21"/>
        </ext>
      </extLst>
    </cacheHierarchy>
    <cacheHierarchy uniqueName="[Measures].[Count of Product_Name]" caption="Count of Product_Name" measure="1" displayFolder="" measureGroup="products" count="0">
      <extLst>
        <ext xmlns:x15="http://schemas.microsoft.com/office/spreadsheetml/2010/11/main" uri="{B97F6D7D-B522-45F9-BDA1-12C45D357490}">
          <x15:cacheHierarchy aggregatedColumn="16"/>
        </ext>
      </extLst>
    </cacheHierarchy>
    <cacheHierarchy uniqueName="[Measures].[Sum of Store_ID]" caption="Sum of Store_ID" measure="1" displayFolder="" measureGroup="sales" count="0">
      <extLst>
        <ext xmlns:x15="http://schemas.microsoft.com/office/spreadsheetml/2010/11/main" uri="{B97F6D7D-B522-45F9-BDA1-12C45D357490}">
          <x15:cacheHierarchy aggregatedColumn="25"/>
        </ext>
      </extLst>
    </cacheHierarchy>
    <cacheHierarchy uniqueName="[Measures].[Count of Store_Name]" caption="Count of Store_Name" measure="1" displayFolder="" measureGroup="stores" count="0">
      <extLst>
        <ext xmlns:x15="http://schemas.microsoft.com/office/spreadsheetml/2010/11/main" uri="{B97F6D7D-B522-45F9-BDA1-12C45D357490}">
          <x15:cacheHierarchy aggregatedColumn="33"/>
        </ext>
      </extLst>
    </cacheHierarchy>
    <cacheHierarchy uniqueName="[Measures].[Count of Stock_Status]" caption="Count of Stock_Status" measure="1" displayFolder="" measureGroup="inventory" count="0">
      <extLst>
        <ext xmlns:x15="http://schemas.microsoft.com/office/spreadsheetml/2010/11/main" uri="{B97F6D7D-B522-45F9-BDA1-12C45D357490}">
          <x15:cacheHierarchy aggregatedColumn="11"/>
        </ext>
      </extLst>
    </cacheHierarchy>
    <cacheHierarchy uniqueName="[Measures].[Sum of Product_ID]" caption="Sum of Product_ID" measure="1" displayFolder="" measureGroup="sales" count="0">
      <extLst>
        <ext xmlns:x15="http://schemas.microsoft.com/office/spreadsheetml/2010/11/main" uri="{B97F6D7D-B522-45F9-BDA1-12C45D357490}">
          <x15:cacheHierarchy aggregatedColumn="26"/>
        </ext>
      </extLst>
    </cacheHierarchy>
    <cacheHierarchy uniqueName="[Measures].[Count of Product_ID]" caption="Count of Product_ID" measure="1" displayFolder="" measureGroup="sales" count="0">
      <extLst>
        <ext xmlns:x15="http://schemas.microsoft.com/office/spreadsheetml/2010/11/main" uri="{B97F6D7D-B522-45F9-BDA1-12C45D357490}">
          <x15:cacheHierarchy aggregatedColumn="26"/>
        </ext>
      </extLst>
    </cacheHierarchy>
    <cacheHierarchy uniqueName="[Measures].[Sum of Store_ID 2]" caption="Sum of Store_ID 2" measure="1" displayFolder="" measureGroup="inventory" count="0">
      <extLst>
        <ext xmlns:x15="http://schemas.microsoft.com/office/spreadsheetml/2010/11/main" uri="{B97F6D7D-B522-45F9-BDA1-12C45D357490}">
          <x15:cacheHierarchy aggregatedColumn="7"/>
        </ext>
      </extLst>
    </cacheHierarchy>
    <cacheHierarchy uniqueName="[Measures].[Count of Store_ID]" caption="Count of Store_ID" measure="1" displayFolder="" measureGroup="inventory" count="0">
      <extLst>
        <ext xmlns:x15="http://schemas.microsoft.com/office/spreadsheetml/2010/11/main" uri="{B97F6D7D-B522-45F9-BDA1-12C45D357490}">
          <x15:cacheHierarchy aggregatedColumn="7"/>
        </ext>
      </extLst>
    </cacheHierarchy>
    <cacheHierarchy uniqueName="[Measures].[Sum of Stock_Value]" caption="Sum of Stock_Value" measure="1" displayFolder="" measureGroup="inventory" count="0">
      <extLst>
        <ext xmlns:x15="http://schemas.microsoft.com/office/spreadsheetml/2010/11/main" uri="{B97F6D7D-B522-45F9-BDA1-12C45D357490}">
          <x15:cacheHierarchy aggregatedColumn="12"/>
        </ext>
      </extLst>
    </cacheHierarchy>
    <cacheHierarchy uniqueName="[Measures].[Sum of Units_Sold_for_Product]" caption="Sum of Units_Sold_for_Product" measure="1" displayFolder="" measureGroup="inventory" count="0" oneField="1">
      <fieldsUsage count="1">
        <fieldUsage x="2"/>
      </fieldsUsage>
      <extLst>
        <ext xmlns:x15="http://schemas.microsoft.com/office/spreadsheetml/2010/11/main" uri="{B97F6D7D-B522-45F9-BDA1-12C45D357490}">
          <x15:cacheHierarchy aggregatedColumn="13"/>
        </ext>
      </extLst>
    </cacheHierarchy>
    <cacheHierarchy uniqueName="[Measures].[Total Revenue]" caption="Total Revenue" measure="1" displayFolder="" measureGroup="sales" count="0"/>
    <cacheHierarchy uniqueName="[Measures].[Total Units Sold]" caption="Total Units Sold" measure="1" displayFolder="" measureGroup="sales" count="0"/>
    <cacheHierarchy uniqueName="[Measures].[Total Cost]" caption="Total Cost" measure="1" displayFolder="" measureGroup="sales" count="0"/>
    <cacheHierarchy uniqueName="[Measures].[Total Profit]" caption="Total Profit" measure="1" displayFolder="" measureGroup="sales" count="0"/>
    <cacheHierarchy uniqueName="[Measures].[Total Stock On Hand]" caption="Total Stock On Hand" measure="1" displayFolder="" measureGroup="inventory" count="0"/>
    <cacheHierarchy uniqueName="[Measures].[Total Stock Value]" caption="Total Stock Value" measure="1" displayFolder="" measureGroup="inventory" count="0"/>
    <cacheHierarchy uniqueName="[Measures].[Out of Stock Count]" caption="Out of Stock Count" measure="1" displayFolder="" measureGroup="inventory" count="0"/>
    <cacheHierarchy uniqueName="[Measures].[Total Store]" caption="Total Store" measure="1" displayFolder="" measureGroup="stores" count="0"/>
    <cacheHierarchy uniqueName="[Measures].[Total Transactions]" caption="Total Transactions" measure="1" displayFolder="" measureGroup="sales" count="0"/>
    <cacheHierarchy uniqueName="[Measures].[Average Price:]" caption="Average Price:" measure="1" displayFolder="" measureGroup="stores" count="0"/>
    <cacheHierarchy uniqueName="[Measures].[Average Cost:]" caption="Average Cost:" measure="1" displayFolder="" measureGroup="stores" count="0"/>
    <cacheHierarchy uniqueName="[Measures].[Low Stock Count]" caption="Low Stock Count" measure="1" displayFolder="" measureGroup="inventory" count="0"/>
    <cacheHierarchy uniqueName="[Measures].[Measure 1]" caption="Measure 1" measure="1" displayFolder="" measureGroup="products" count="0"/>
    <cacheHierarchy uniqueName="[Measures].[Measure 2]" caption="Measure 2" measure="1" displayFolder="" measureGroup="inventory" count="0"/>
    <cacheHierarchy uniqueName="[Measures].[__XL_Count stores]" caption="__XL_Count stores" measure="1" displayFolder="" measureGroup="stores" count="0" hidden="1"/>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inventory]" caption="__XL_Count inventory" measure="1" displayFolder="" measureGroup="inventory"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inventory" uniqueName="[inventory]" caption="inventory"/>
    <dimension measure="1" name="Measures" uniqueName="[Measures]" caption="Measures"/>
    <dimension name="products" uniqueName="[products]" caption="products"/>
    <dimension name="sales" uniqueName="[sales]" caption="sales"/>
    <dimension name="stores" uniqueName="[stores]" caption="stores"/>
  </dimensions>
  <measureGroups count="5">
    <measureGroup name="calendar" caption="calendar"/>
    <measureGroup name="inventory" caption="inventory"/>
    <measureGroup name="products" caption="products"/>
    <measureGroup name="sales" caption="sales"/>
    <measureGroup name="stores" caption="stores"/>
  </measureGroups>
  <maps count="10">
    <map measureGroup="0" dimension="0"/>
    <map measureGroup="1" dimension="1"/>
    <map measureGroup="1" dimension="3"/>
    <map measureGroup="1" dimension="5"/>
    <map measureGroup="2" dimension="3"/>
    <map measureGroup="3" dimension="0"/>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42.451258217596" backgroundQuery="1" createdVersion="8" refreshedVersion="8" minRefreshableVersion="3" recordCount="0" supportSubquery="1" supportAdvancedDrill="1" xr:uid="{B334A622-84B7-4835-97F7-E216C5FD31A5}">
  <cacheSource type="external" connectionId="6"/>
  <cacheFields count="5">
    <cacheField name="[calendar].[Month].[Month]" caption="Month" numFmtId="0" hierarchy="3" level="1">
      <sharedItems count="12">
        <s v="April"/>
        <s v="August"/>
        <s v="December"/>
        <s v="February"/>
        <s v="January"/>
        <s v="July"/>
        <s v="June"/>
        <s v="March"/>
        <s v="May"/>
        <s v="November"/>
        <s v="October"/>
        <s v="September"/>
      </sharedItems>
    </cacheField>
    <cacheField name="[stores].[Store_Name].[Store_Name]" caption="Store_Name" numFmtId="0" hierarchy="33" level="1">
      <sharedItems count="5">
        <s v="Maven Toys Ciudad de Mexico 1"/>
        <s v="Maven Toys Ciudad de Mexico 2"/>
        <s v="Maven Toys Guadalajara 3"/>
        <s v="Maven Toys Monterrey 2"/>
        <s v="Maven Toys Toluca 1"/>
      </sharedItems>
    </cacheField>
    <cacheField name="[Measures].[Sum of Revenue]" caption="Sum of Revenue" numFmtId="0" hierarchy="39" level="32767"/>
    <cacheField name="[products].[Product_Category].[Product_Category]" caption="Product_Category" numFmtId="0" hierarchy="17" level="1">
      <sharedItems count="5">
        <s v="Art &amp; Crafts"/>
        <s v="Electronics"/>
        <s v="Games"/>
        <s v="Sports &amp; Outdoors"/>
        <s v="Toys"/>
      </sharedItems>
    </cacheField>
    <cacheField name="[calendar].[Year =].[Year =]" caption="Year =" numFmtId="0" hierarchy="2" level="1">
      <sharedItems containsSemiMixedTypes="0" containsNonDate="0" containsString="0"/>
    </cacheField>
  </cacheFields>
  <cacheHierarchies count="76">
    <cacheHierarchy uniqueName="[calendar].[Date]" caption="Date" attribute="1" time="1" defaultMemberUniqueName="[calendar].[Date].[All]" allUniqueName="[calendar].[Date].[All]" dimensionUniqueName="[calendar]" displayFolder="" count="0" memberValueDatatype="7" unbalanced="0"/>
    <cacheHierarchy uniqueName="[calendar].[Month Number]" caption="Month Number" attribute="1" defaultMemberUniqueName="[calendar].[Month Number].[All]" allUniqueName="[calendar].[Month Number].[All]" dimensionUniqueName="[calendar]" displayFolder="" count="0" memberValueDatatype="20" unbalanced="0"/>
    <cacheHierarchy uniqueName="[calendar].[Year =]" caption="Year =" attribute="1" defaultMemberUniqueName="[calendar].[Year =].[All]" allUniqueName="[calendar].[Year =].[All]" dimensionUniqueName="[calendar]" displayFolder="" count="2" memberValueDatatype="20" unbalanced="0">
      <fieldsUsage count="2">
        <fieldUsage x="-1"/>
        <fieldUsage x="4"/>
      </fieldsUsage>
    </cacheHierarchy>
    <cacheHierarchy uniqueName="[calendar].[Month]" caption="Month" attribute="1" defaultMemberUniqueName="[calendar].[Month].[All]" allUniqueName="[calendar].[Month].[All]" dimensionUniqueName="[calendar]" displayFolder="" count="2" memberValueDatatype="130" unbalanced="0">
      <fieldsUsage count="2">
        <fieldUsage x="-1"/>
        <fieldUsage x="0"/>
      </fieldsUsage>
    </cacheHierarchy>
    <cacheHierarchy uniqueName="[calendar].[Quarter]" caption="Quarter" attribute="1" defaultMemberUniqueName="[calendar].[Quarter].[All]" allUniqueName="[calendar].[Quarter].[All]" dimensionUniqueName="[calendar]" displayFolder="" count="0" memberValueDatatype="130" unbalanced="0"/>
    <cacheHierarchy uniqueName="[calendar].[Weekday]" caption="Weekday" attribute="1" defaultMemberUniqueName="[calendar].[Weekday].[All]" allUniqueName="[calendar].[Weekday].[All]" dimensionUniqueName="[calendar]" displayFolder="" count="0" memberValueDatatype="130" unbalanced="0"/>
    <cacheHierarchy uniqueName="[calendar].[Is_Weekend]" caption="Is_Weekend" attribute="1" defaultMemberUniqueName="[calendar].[Is_Weekend].[All]" allUniqueName="[calendar].[Is_Weekend].[All]" dimensionUniqueName="[calendar]" displayFolder="" count="0" memberValueDatatype="130" unbalanced="0"/>
    <cacheHierarchy uniqueName="[inventory].[Store_ID]" caption="Store_ID" attribute="1" defaultMemberUniqueName="[inventory].[Store_ID].[All]" allUniqueName="[inventory].[Store_ID].[All]" dimensionUniqueName="[inventory]" displayFolder="" count="0" memberValueDatatype="20" unbalanced="0"/>
    <cacheHierarchy uniqueName="[inventory].[Product_ID]" caption="Product_ID" attribute="1" defaultMemberUniqueName="[inventory].[Product_ID].[All]" allUniqueName="[inventory].[Product_ID].[All]" dimensionUniqueName="[inventory]" displayFolder="" count="0" memberValueDatatype="20" unbalanced="0"/>
    <cacheHierarchy uniqueName="[inventory].[Stock_On_Hand]" caption="Stock_On_Hand" attribute="1" defaultMemberUniqueName="[inventory].[Stock_On_Hand].[All]" allUniqueName="[inventory].[Stock_On_Hand].[All]" dimensionUniqueName="[inventory]" displayFolder="" count="0" memberValueDatatype="20" unbalanced="0"/>
    <cacheHierarchy uniqueName="[inventory].[Store_Product_Key]" caption="Store_Product_Key" attribute="1" defaultMemberUniqueName="[inventory].[Store_Product_Key].[All]" allUniqueName="[inventory].[Store_Product_Key].[All]" dimensionUniqueName="[inventory]" displayFolder="" count="0" memberValueDatatype="130" unbalanced="0"/>
    <cacheHierarchy uniqueName="[inventory].[Stock_Status]" caption="Stock_Status" attribute="1" defaultMemberUniqueName="[inventory].[Stock_Status].[All]" allUniqueName="[inventory].[Stock_Status].[All]" dimensionUniqueName="[inventory]" displayFolder="" count="0" memberValueDatatype="130" unbalanced="0"/>
    <cacheHierarchy uniqueName="[inventory].[Stock_Value]" caption="Stock_Value" attribute="1" defaultMemberUniqueName="[inventory].[Stock_Value].[All]" allUniqueName="[inventory].[Stock_Value].[All]" dimensionUniqueName="[inventory]" displayFolder="" count="0" memberValueDatatype="5" unbalanced="0"/>
    <cacheHierarchy uniqueName="[inventory].[Units_Sold_for_Product]" caption="Units_Sold_for_Product" attribute="1" defaultMemberUniqueName="[inventory].[Units_Sold_for_Product].[All]" allUniqueName="[inventory].[Units_Sold_for_Product].[All]" dimensionUniqueName="[inventory]" displayFolder="" count="0" memberValueDatatype="20" unbalanced="0"/>
    <cacheHierarchy uniqueName="[inventory].[Restock_Alert]" caption="Restock_Alert" attribute="1" defaultMemberUniqueName="[inventory].[Restock_Alert].[All]" allUniqueName="[inventory].[Restock_Alert].[All]" dimensionUniqueName="[inventory]"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Product_Category]" caption="Product_Category" attribute="1" defaultMemberUniqueName="[products].[Product_Category].[All]" allUniqueName="[products].[Product_Category].[All]" dimensionUniqueName="[products]" displayFolder="" count="2" memberValueDatatype="130" unbalanced="0">
      <fieldsUsage count="2">
        <fieldUsage x="-1"/>
        <fieldUsage x="3"/>
      </fieldsUsage>
    </cacheHierarchy>
    <cacheHierarchy uniqueName="[products].[Product_Cost]" caption="Product_Cost" attribute="1" defaultMemberUniqueName="[products].[Product_Cost].[All]" allUniqueName="[products].[Product_Cost].[All]" dimensionUniqueName="[products]" displayFolder="" count="0" memberValueDatatype="5" unbalanced="0"/>
    <cacheHierarchy uniqueName="[products].[Product_Price]" caption="Product_Price" attribute="1" defaultMemberUniqueName="[products].[Product_Price].[All]" allUniqueName="[products].[Product_Price].[All]" dimensionUniqueName="[products]" displayFolder="" count="0" memberValueDatatype="5" unbalanced="0"/>
    <cacheHierarchy uniqueName="[products].[Profit]" caption="Profit" attribute="1" defaultMemberUniqueName="[products].[Profit].[All]" allUniqueName="[products].[Profit].[All]" dimensionUniqueName="[products]" displayFolder="" count="0" memberValueDatatype="5" unbalanced="0"/>
    <cacheHierarchy uniqueName="[products].[Profit Margin %]" caption="Profit Margin %" attribute="1" defaultMemberUniqueName="[products].[Profit Margin %].[All]" allUniqueName="[products].[Profit Margin %].[All]" dimensionUniqueName="[products]" displayFolder="" count="0" memberValueDatatype="5" unbalanced="0"/>
    <cacheHierarchy uniqueName="[products].[Price_Bracket]" caption="Price_Bracket" attribute="1" defaultMemberUniqueName="[products].[Price_Bracket].[All]" allUniqueName="[products].[Price_Bracket].[All]" dimensionUniqueName="[products]" displayFolder="" count="0" memberValueDatatype="130" unbalanced="0"/>
    <cacheHierarchy uniqueName="[sales].[Sale_ID]" caption="Sale_ID" attribute="1" defaultMemberUniqueName="[sales].[Sale_ID].[All]" allUniqueName="[sales].[Sale_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Store_ID]" caption="Store_ID" attribute="1" defaultMemberUniqueName="[sales].[Store_ID].[All]" allUniqueName="[sales].[Store_ID].[All]" dimensionUniqueName="[sales]" displayFolder="" count="0" memberValueDatatype="20" unbalanced="0"/>
    <cacheHierarchy uniqueName="[sales].[Product_ID]" caption="Product_ID" attribute="1" defaultMemberUniqueName="[sales].[Product_ID].[All]" allUniqueName="[sales].[Product_ID].[All]" dimensionUniqueName="[sales]" displayFolder="" count="0" memberValueDatatype="20" unbalanced="0"/>
    <cacheHierarchy uniqueName="[sales].[Units]" caption="Units" attribute="1" defaultMemberUniqueName="[sales].[Units].[All]" allUniqueName="[sales].[Units].[All]" dimensionUniqueName="[sales]" displayFolder="" count="0" memberValueDatatype="20" unbalanced="0"/>
    <cacheHierarchy uniqueName="[sales].[Store_Product_Key]" caption="Store_Product_Key" attribute="1" defaultMemberUniqueName="[sales].[Store_Product_Key].[All]" allUniqueName="[sales].[Store_Product_Key].[All]" dimensionUniqueName="[sales]" displayFolder="" count="0" memberValueDatatype="130" unbalanced="0"/>
    <cacheHierarchy uniqueName="[sales].[Revenue]" caption="Revenue" attribute="1" defaultMemberUniqueName="[sales].[Revenue].[All]" allUniqueName="[sales].[Revenue].[All]" dimensionUniqueName="[sales]" displayFolder="" count="0" memberValueDatatype="5" unbalanced="0"/>
    <cacheHierarchy uniqueName="[sales].[Cost]" caption="Cost" attribute="1" defaultMemberUniqueName="[sales].[Cost].[All]" allUniqueName="[sales].[Cos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20" unbalanced="0"/>
    <cacheHierarchy uniqueName="[stores].[Store_Name]" caption="Store_Name" attribute="1" defaultMemberUniqueName="[stores].[Store_Name].[All]" allUniqueName="[stores].[Store_Name].[All]" dimensionUniqueName="[stores]" displayFolder="" count="2" memberValueDatatype="130" unbalanced="0">
      <fieldsUsage count="2">
        <fieldUsage x="-1"/>
        <fieldUsage x="1"/>
      </fieldsUsage>
    </cacheHierarchy>
    <cacheHierarchy uniqueName="[stores].[Store_City]" caption="Store_City" attribute="1" defaultMemberUniqueName="[stores].[Store_City].[All]" allUniqueName="[stores].[Store_City].[All]" dimensionUniqueName="[stores]" displayFolder="" count="0" memberValueDatatype="130" unbalanced="0"/>
    <cacheHierarchy uniqueName="[stores].[Store_Location]" caption="Store_Location" attribute="1" defaultMemberUniqueName="[stores].[Store_Location].[All]" allUniqueName="[stores].[Store_Location].[All]" dimensionUniqueName="[stores]" displayFolder="" count="0" memberValueDatatype="130" unbalanced="0"/>
    <cacheHierarchy uniqueName="[stores].[Store_Open_Date]" caption="Store_Open_Date" attribute="1" time="1" defaultMemberUniqueName="[stores].[Store_Open_Date].[All]" allUniqueName="[stores].[Store_Open_Date].[All]" dimensionUniqueName="[stores]" displayFolder="" count="0" memberValueDatatype="7" unbalanced="0"/>
    <cacheHierarchy uniqueName="[stores].[Store_Age_Years]" caption="Store_Age_Years" attribute="1" defaultMemberUniqueName="[stores].[Store_Age_Years].[All]" allUniqueName="[stores].[Store_Age_Years].[All]" dimensionUniqueName="[stores]" displayFolder="" count="0" memberValueDatatype="20" unbalanced="0"/>
    <cacheHierarchy uniqueName="[stores].[Store_Age_Group]" caption="Store_Age_Group" attribute="1" defaultMemberUniqueName="[stores].[Store_Age_Group].[All]" allUniqueName="[stores].[Store_Age_Group].[All]" dimensionUniqueName="[stores]" displayFolder="" count="0" memberValueDatatype="130" unbalanced="0"/>
    <cacheHierarchy uniqueName="[Measures].[Sum of Revenue]" caption="Sum of Revenue" measure="1" displayFolder="" measureGroup="sales" count="0" oneField="1">
      <fieldsUsage count="1">
        <fieldUsage x="2"/>
      </fieldsUsage>
      <extLst>
        <ext xmlns:x15="http://schemas.microsoft.com/office/spreadsheetml/2010/11/main" uri="{B97F6D7D-B522-45F9-BDA1-12C45D357490}">
          <x15:cacheHierarchy aggregatedColumn="29"/>
        </ext>
      </extLst>
    </cacheHierarchy>
    <cacheHierarchy uniqueName="[Measures].[Sum of Sale_ID]" caption="Sum of Sale_ID" measure="1" displayFolder="" measureGroup="sales" count="0">
      <extLst>
        <ext xmlns:x15="http://schemas.microsoft.com/office/spreadsheetml/2010/11/main" uri="{B97F6D7D-B522-45F9-BDA1-12C45D357490}">
          <x15:cacheHierarchy aggregatedColumn="23"/>
        </ext>
      </extLst>
    </cacheHierarchy>
    <cacheHierarchy uniqueName="[Measures].[Count of Sale_ID]" caption="Count of Sale_ID" measure="1" displayFolder="" measureGroup="sales" count="0">
      <extLst>
        <ext xmlns:x15="http://schemas.microsoft.com/office/spreadsheetml/2010/11/main" uri="{B97F6D7D-B522-45F9-BDA1-12C45D357490}">
          <x15:cacheHierarchy aggregatedColumn="23"/>
        </ext>
      </extLst>
    </cacheHierarchy>
    <cacheHierarchy uniqueName="[Measures].[Sum of Profit]" caption="Sum of Profit" measure="1" displayFolder="" measureGroup="sales" count="0">
      <extLst>
        <ext xmlns:x15="http://schemas.microsoft.com/office/spreadsheetml/2010/11/main" uri="{B97F6D7D-B522-45F9-BDA1-12C45D357490}">
          <x15:cacheHierarchy aggregatedColumn="31"/>
        </ext>
      </extLst>
    </cacheHierarchy>
    <cacheHierarchy uniqueName="[Measures].[Sum of Cost]" caption="Sum of Cost" measure="1" displayFolder="" measureGroup="sales" count="0">
      <extLst>
        <ext xmlns:x15="http://schemas.microsoft.com/office/spreadsheetml/2010/11/main" uri="{B97F6D7D-B522-45F9-BDA1-12C45D357490}">
          <x15:cacheHierarchy aggregatedColumn="30"/>
        </ext>
      </extLst>
    </cacheHierarchy>
    <cacheHierarchy uniqueName="[Measures].[Sum of Profit Margin %]" caption="Sum of Profit Margin %" measure="1" displayFolder="" measureGroup="products" count="0">
      <extLst>
        <ext xmlns:x15="http://schemas.microsoft.com/office/spreadsheetml/2010/11/main" uri="{B97F6D7D-B522-45F9-BDA1-12C45D357490}">
          <x15:cacheHierarchy aggregatedColumn="21"/>
        </ext>
      </extLst>
    </cacheHierarchy>
    <cacheHierarchy uniqueName="[Measures].[Average of Profit Margin %]" caption="Average of Profit Margin %" measure="1" displayFolder="" measureGroup="products" count="0">
      <extLst>
        <ext xmlns:x15="http://schemas.microsoft.com/office/spreadsheetml/2010/11/main" uri="{B97F6D7D-B522-45F9-BDA1-12C45D357490}">
          <x15:cacheHierarchy aggregatedColumn="21"/>
        </ext>
      </extLst>
    </cacheHierarchy>
    <cacheHierarchy uniqueName="[Measures].[Count of Product_Name]" caption="Count of Product_Name" measure="1" displayFolder="" measureGroup="products" count="0">
      <extLst>
        <ext xmlns:x15="http://schemas.microsoft.com/office/spreadsheetml/2010/11/main" uri="{B97F6D7D-B522-45F9-BDA1-12C45D357490}">
          <x15:cacheHierarchy aggregatedColumn="16"/>
        </ext>
      </extLst>
    </cacheHierarchy>
    <cacheHierarchy uniqueName="[Measures].[Sum of Store_ID]" caption="Sum of Store_ID" measure="1" displayFolder="" measureGroup="sales" count="0">
      <extLst>
        <ext xmlns:x15="http://schemas.microsoft.com/office/spreadsheetml/2010/11/main" uri="{B97F6D7D-B522-45F9-BDA1-12C45D357490}">
          <x15:cacheHierarchy aggregatedColumn="25"/>
        </ext>
      </extLst>
    </cacheHierarchy>
    <cacheHierarchy uniqueName="[Measures].[Count of Store_Name]" caption="Count of Store_Name" measure="1" displayFolder="" measureGroup="stores" count="0">
      <extLst>
        <ext xmlns:x15="http://schemas.microsoft.com/office/spreadsheetml/2010/11/main" uri="{B97F6D7D-B522-45F9-BDA1-12C45D357490}">
          <x15:cacheHierarchy aggregatedColumn="33"/>
        </ext>
      </extLst>
    </cacheHierarchy>
    <cacheHierarchy uniqueName="[Measures].[Count of Stock_Status]" caption="Count of Stock_Status" measure="1" displayFolder="" measureGroup="inventory" count="0">
      <extLst>
        <ext xmlns:x15="http://schemas.microsoft.com/office/spreadsheetml/2010/11/main" uri="{B97F6D7D-B522-45F9-BDA1-12C45D357490}">
          <x15:cacheHierarchy aggregatedColumn="11"/>
        </ext>
      </extLst>
    </cacheHierarchy>
    <cacheHierarchy uniqueName="[Measures].[Sum of Product_ID]" caption="Sum of Product_ID" measure="1" displayFolder="" measureGroup="sales" count="0">
      <extLst>
        <ext xmlns:x15="http://schemas.microsoft.com/office/spreadsheetml/2010/11/main" uri="{B97F6D7D-B522-45F9-BDA1-12C45D357490}">
          <x15:cacheHierarchy aggregatedColumn="26"/>
        </ext>
      </extLst>
    </cacheHierarchy>
    <cacheHierarchy uniqueName="[Measures].[Count of Product_ID]" caption="Count of Product_ID" measure="1" displayFolder="" measureGroup="sales" count="0">
      <extLst>
        <ext xmlns:x15="http://schemas.microsoft.com/office/spreadsheetml/2010/11/main" uri="{B97F6D7D-B522-45F9-BDA1-12C45D357490}">
          <x15:cacheHierarchy aggregatedColumn="26"/>
        </ext>
      </extLst>
    </cacheHierarchy>
    <cacheHierarchy uniqueName="[Measures].[Sum of Store_ID 2]" caption="Sum of Store_ID 2" measure="1" displayFolder="" measureGroup="inventory" count="0">
      <extLst>
        <ext xmlns:x15="http://schemas.microsoft.com/office/spreadsheetml/2010/11/main" uri="{B97F6D7D-B522-45F9-BDA1-12C45D357490}">
          <x15:cacheHierarchy aggregatedColumn="7"/>
        </ext>
      </extLst>
    </cacheHierarchy>
    <cacheHierarchy uniqueName="[Measures].[Count of Store_ID]" caption="Count of Store_ID" measure="1" displayFolder="" measureGroup="inventory" count="0">
      <extLst>
        <ext xmlns:x15="http://schemas.microsoft.com/office/spreadsheetml/2010/11/main" uri="{B97F6D7D-B522-45F9-BDA1-12C45D357490}">
          <x15:cacheHierarchy aggregatedColumn="7"/>
        </ext>
      </extLst>
    </cacheHierarchy>
    <cacheHierarchy uniqueName="[Measures].[Sum of Stock_Value]" caption="Sum of Stock_Value" measure="1" displayFolder="" measureGroup="inventory" count="0">
      <extLst>
        <ext xmlns:x15="http://schemas.microsoft.com/office/spreadsheetml/2010/11/main" uri="{B97F6D7D-B522-45F9-BDA1-12C45D357490}">
          <x15:cacheHierarchy aggregatedColumn="12"/>
        </ext>
      </extLst>
    </cacheHierarchy>
    <cacheHierarchy uniqueName="[Measures].[Sum of Units_Sold_for_Product]" caption="Sum of Units_Sold_for_Product" measure="1" displayFolder="" measureGroup="inventory" count="0">
      <extLst>
        <ext xmlns:x15="http://schemas.microsoft.com/office/spreadsheetml/2010/11/main" uri="{B97F6D7D-B522-45F9-BDA1-12C45D357490}">
          <x15:cacheHierarchy aggregatedColumn="13"/>
        </ext>
      </extLst>
    </cacheHierarchy>
    <cacheHierarchy uniqueName="[Measures].[Total Revenue]" caption="Total Revenue" measure="1" displayFolder="" measureGroup="sales" count="0"/>
    <cacheHierarchy uniqueName="[Measures].[Total Units Sold]" caption="Total Units Sold" measure="1" displayFolder="" measureGroup="sales" count="0"/>
    <cacheHierarchy uniqueName="[Measures].[Total Cost]" caption="Total Cost" measure="1" displayFolder="" measureGroup="sales" count="0"/>
    <cacheHierarchy uniqueName="[Measures].[Total Profit]" caption="Total Profit" measure="1" displayFolder="" measureGroup="sales" count="0"/>
    <cacheHierarchy uniqueName="[Measures].[Total Stock On Hand]" caption="Total Stock On Hand" measure="1" displayFolder="" measureGroup="inventory" count="0"/>
    <cacheHierarchy uniqueName="[Measures].[Total Stock Value]" caption="Total Stock Value" measure="1" displayFolder="" measureGroup="inventory" count="0"/>
    <cacheHierarchy uniqueName="[Measures].[Out of Stock Count]" caption="Out of Stock Count" measure="1" displayFolder="" measureGroup="inventory" count="0"/>
    <cacheHierarchy uniqueName="[Measures].[Total Store]" caption="Total Store" measure="1" displayFolder="" measureGroup="stores" count="0"/>
    <cacheHierarchy uniqueName="[Measures].[Total Transactions]" caption="Total Transactions" measure="1" displayFolder="" measureGroup="sales" count="0"/>
    <cacheHierarchy uniqueName="[Measures].[Average Price:]" caption="Average Price:" measure="1" displayFolder="" measureGroup="stores" count="0"/>
    <cacheHierarchy uniqueName="[Measures].[Average Cost:]" caption="Average Cost:" measure="1" displayFolder="" measureGroup="stores" count="0"/>
    <cacheHierarchy uniqueName="[Measures].[Low Stock Count]" caption="Low Stock Count" measure="1" displayFolder="" measureGroup="inventory" count="0"/>
    <cacheHierarchy uniqueName="[Measures].[Measure 1]" caption="Measure 1" measure="1" displayFolder="" measureGroup="products" count="0"/>
    <cacheHierarchy uniqueName="[Measures].[Measure 2]" caption="Measure 2" measure="1" displayFolder="" measureGroup="inventory" count="0"/>
    <cacheHierarchy uniqueName="[Measures].[__XL_Count stores]" caption="__XL_Count stores" measure="1" displayFolder="" measureGroup="stores" count="0" hidden="1"/>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inventory]" caption="__XL_Count inventory" measure="1" displayFolder="" measureGroup="inventory"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inventory" uniqueName="[inventory]" caption="inventory"/>
    <dimension measure="1" name="Measures" uniqueName="[Measures]" caption="Measures"/>
    <dimension name="products" uniqueName="[products]" caption="products"/>
    <dimension name="sales" uniqueName="[sales]" caption="sales"/>
    <dimension name="stores" uniqueName="[stores]" caption="stores"/>
  </dimensions>
  <measureGroups count="5">
    <measureGroup name="calendar" caption="calendar"/>
    <measureGroup name="inventory" caption="inventory"/>
    <measureGroup name="products" caption="products"/>
    <measureGroup name="sales" caption="sales"/>
    <measureGroup name="stores" caption="stores"/>
  </measureGroups>
  <maps count="10">
    <map measureGroup="0" dimension="0"/>
    <map measureGroup="1" dimension="1"/>
    <map measureGroup="1" dimension="3"/>
    <map measureGroup="1" dimension="5"/>
    <map measureGroup="2" dimension="3"/>
    <map measureGroup="3" dimension="0"/>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42.461579166666" backgroundQuery="1" createdVersion="8" refreshedVersion="8" minRefreshableVersion="3" recordCount="0" supportSubquery="1" supportAdvancedDrill="1" xr:uid="{EED456B4-7DB4-4DDB-9850-B19CB521FA20}">
  <cacheSource type="external" connectionId="6"/>
  <cacheFields count="2">
    <cacheField name="[Measures].[Total Revenue]" caption="Total Revenue" numFmtId="0" hierarchy="56" level="32767"/>
    <cacheField name="[calendar].[Month].[Month]" caption="Month" numFmtId="0" hierarchy="3" level="1">
      <sharedItems count="12">
        <s v="April"/>
        <s v="August"/>
        <s v="December"/>
        <s v="February"/>
        <s v="January"/>
        <s v="July"/>
        <s v="June"/>
        <s v="March"/>
        <s v="May"/>
        <s v="November"/>
        <s v="October"/>
        <s v="September"/>
      </sharedItems>
    </cacheField>
  </cacheFields>
  <cacheHierarchies count="76">
    <cacheHierarchy uniqueName="[calendar].[Date]" caption="Date" attribute="1" time="1" defaultMemberUniqueName="[calendar].[Date].[All]" allUniqueName="[calendar].[Date].[All]" dimensionUniqueName="[calendar]" displayFolder="" count="0" memberValueDatatype="7" unbalanced="0"/>
    <cacheHierarchy uniqueName="[calendar].[Month Number]" caption="Month Number" attribute="1" defaultMemberUniqueName="[calendar].[Month Number].[All]" allUniqueName="[calendar].[Month Number].[All]" dimensionUniqueName="[calendar]" displayFolder="" count="0" memberValueDatatype="20" unbalanced="0"/>
    <cacheHierarchy uniqueName="[calendar].[Year =]" caption="Year =" attribute="1" defaultMemberUniqueName="[calendar].[Year =].[All]" allUniqueName="[calendar].[Year =].[All]" dimensionUniqueName="[calendar]" displayFolder="" count="2" memberValueDatatype="20" unbalanced="0"/>
    <cacheHierarchy uniqueName="[calendar].[Month]" caption="Month" attribute="1" defaultMemberUniqueName="[calendar].[Month].[All]" allUniqueName="[calendar].[Month].[All]" dimensionUniqueName="[calendar]" displayFolder="" count="2" memberValueDatatype="130" unbalanced="0">
      <fieldsUsage count="2">
        <fieldUsage x="-1"/>
        <fieldUsage x="1"/>
      </fieldsUsage>
    </cacheHierarchy>
    <cacheHierarchy uniqueName="[calendar].[Quarter]" caption="Quarter" attribute="1" defaultMemberUniqueName="[calendar].[Quarter].[All]" allUniqueName="[calendar].[Quarter].[All]" dimensionUniqueName="[calendar]" displayFolder="" count="0" memberValueDatatype="130" unbalanced="0"/>
    <cacheHierarchy uniqueName="[calendar].[Weekday]" caption="Weekday" attribute="1" defaultMemberUniqueName="[calendar].[Weekday].[All]" allUniqueName="[calendar].[Weekday].[All]" dimensionUniqueName="[calendar]" displayFolder="" count="0" memberValueDatatype="130" unbalanced="0"/>
    <cacheHierarchy uniqueName="[calendar].[Is_Weekend]" caption="Is_Weekend" attribute="1" defaultMemberUniqueName="[calendar].[Is_Weekend].[All]" allUniqueName="[calendar].[Is_Weekend].[All]" dimensionUniqueName="[calendar]" displayFolder="" count="0" memberValueDatatype="130" unbalanced="0"/>
    <cacheHierarchy uniqueName="[inventory].[Store_ID]" caption="Store_ID" attribute="1" defaultMemberUniqueName="[inventory].[Store_ID].[All]" allUniqueName="[inventory].[Store_ID].[All]" dimensionUniqueName="[inventory]" displayFolder="" count="0" memberValueDatatype="20" unbalanced="0"/>
    <cacheHierarchy uniqueName="[inventory].[Product_ID]" caption="Product_ID" attribute="1" defaultMemberUniqueName="[inventory].[Product_ID].[All]" allUniqueName="[inventory].[Product_ID].[All]" dimensionUniqueName="[inventory]" displayFolder="" count="0" memberValueDatatype="20" unbalanced="0"/>
    <cacheHierarchy uniqueName="[inventory].[Stock_On_Hand]" caption="Stock_On_Hand" attribute="1" defaultMemberUniqueName="[inventory].[Stock_On_Hand].[All]" allUniqueName="[inventory].[Stock_On_Hand].[All]" dimensionUniqueName="[inventory]" displayFolder="" count="0" memberValueDatatype="20" unbalanced="0"/>
    <cacheHierarchy uniqueName="[inventory].[Store_Product_Key]" caption="Store_Product_Key" attribute="1" defaultMemberUniqueName="[inventory].[Store_Product_Key].[All]" allUniqueName="[inventory].[Store_Product_Key].[All]" dimensionUniqueName="[inventory]" displayFolder="" count="0" memberValueDatatype="130" unbalanced="0"/>
    <cacheHierarchy uniqueName="[inventory].[Stock_Status]" caption="Stock_Status" attribute="1" defaultMemberUniqueName="[inventory].[Stock_Status].[All]" allUniqueName="[inventory].[Stock_Status].[All]" dimensionUniqueName="[inventory]" displayFolder="" count="0" memberValueDatatype="130" unbalanced="0"/>
    <cacheHierarchy uniqueName="[inventory].[Stock_Value]" caption="Stock_Value" attribute="1" defaultMemberUniqueName="[inventory].[Stock_Value].[All]" allUniqueName="[inventory].[Stock_Value].[All]" dimensionUniqueName="[inventory]" displayFolder="" count="0" memberValueDatatype="5" unbalanced="0"/>
    <cacheHierarchy uniqueName="[inventory].[Units_Sold_for_Product]" caption="Units_Sold_for_Product" attribute="1" defaultMemberUniqueName="[inventory].[Units_Sold_for_Product].[All]" allUniqueName="[inventory].[Units_Sold_for_Product].[All]" dimensionUniqueName="[inventory]" displayFolder="" count="0" memberValueDatatype="20" unbalanced="0"/>
    <cacheHierarchy uniqueName="[inventory].[Restock_Alert]" caption="Restock_Alert" attribute="1" defaultMemberUniqueName="[inventory].[Restock_Alert].[All]" allUniqueName="[inventory].[Restock_Alert].[All]" dimensionUniqueName="[inventory]"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Product_Category]" caption="Product_Category" attribute="1" defaultMemberUniqueName="[products].[Product_Category].[All]" allUniqueName="[products].[Product_Category].[All]" dimensionUniqueName="[products]" displayFolder="" count="2" memberValueDatatype="130" unbalanced="0"/>
    <cacheHierarchy uniqueName="[products].[Product_Cost]" caption="Product_Cost" attribute="1" defaultMemberUniqueName="[products].[Product_Cost].[All]" allUniqueName="[products].[Product_Cost].[All]" dimensionUniqueName="[products]" displayFolder="" count="0" memberValueDatatype="5" unbalanced="0"/>
    <cacheHierarchy uniqueName="[products].[Product_Price]" caption="Product_Price" attribute="1" defaultMemberUniqueName="[products].[Product_Price].[All]" allUniqueName="[products].[Product_Price].[All]" dimensionUniqueName="[products]" displayFolder="" count="0" memberValueDatatype="5" unbalanced="0"/>
    <cacheHierarchy uniqueName="[products].[Profit]" caption="Profit" attribute="1" defaultMemberUniqueName="[products].[Profit].[All]" allUniqueName="[products].[Profit].[All]" dimensionUniqueName="[products]" displayFolder="" count="0" memberValueDatatype="5" unbalanced="0"/>
    <cacheHierarchy uniqueName="[products].[Profit Margin %]" caption="Profit Margin %" attribute="1" defaultMemberUniqueName="[products].[Profit Margin %].[All]" allUniqueName="[products].[Profit Margin %].[All]" dimensionUniqueName="[products]" displayFolder="" count="0" memberValueDatatype="5" unbalanced="0"/>
    <cacheHierarchy uniqueName="[products].[Price_Bracket]" caption="Price_Bracket" attribute="1" defaultMemberUniqueName="[products].[Price_Bracket].[All]" allUniqueName="[products].[Price_Bracket].[All]" dimensionUniqueName="[products]" displayFolder="" count="0" memberValueDatatype="130" unbalanced="0"/>
    <cacheHierarchy uniqueName="[sales].[Sale_ID]" caption="Sale_ID" attribute="1" defaultMemberUniqueName="[sales].[Sale_ID].[All]" allUniqueName="[sales].[Sale_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Store_ID]" caption="Store_ID" attribute="1" defaultMemberUniqueName="[sales].[Store_ID].[All]" allUniqueName="[sales].[Store_ID].[All]" dimensionUniqueName="[sales]" displayFolder="" count="0" memberValueDatatype="20" unbalanced="0"/>
    <cacheHierarchy uniqueName="[sales].[Product_ID]" caption="Product_ID" attribute="1" defaultMemberUniqueName="[sales].[Product_ID].[All]" allUniqueName="[sales].[Product_ID].[All]" dimensionUniqueName="[sales]" displayFolder="" count="0" memberValueDatatype="20" unbalanced="0"/>
    <cacheHierarchy uniqueName="[sales].[Units]" caption="Units" attribute="1" defaultMemberUniqueName="[sales].[Units].[All]" allUniqueName="[sales].[Units].[All]" dimensionUniqueName="[sales]" displayFolder="" count="0" memberValueDatatype="20" unbalanced="0"/>
    <cacheHierarchy uniqueName="[sales].[Store_Product_Key]" caption="Store_Product_Key" attribute="1" defaultMemberUniqueName="[sales].[Store_Product_Key].[All]" allUniqueName="[sales].[Store_Product_Key].[All]" dimensionUniqueName="[sales]" displayFolder="" count="0" memberValueDatatype="130" unbalanced="0"/>
    <cacheHierarchy uniqueName="[sales].[Revenue]" caption="Revenue" attribute="1" defaultMemberUniqueName="[sales].[Revenue].[All]" allUniqueName="[sales].[Revenue].[All]" dimensionUniqueName="[sales]" displayFolder="" count="0" memberValueDatatype="5" unbalanced="0"/>
    <cacheHierarchy uniqueName="[sales].[Cost]" caption="Cost" attribute="1" defaultMemberUniqueName="[sales].[Cost].[All]" allUniqueName="[sales].[Cos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20" unbalanced="0"/>
    <cacheHierarchy uniqueName="[stores].[Store_Name]" caption="Store_Name" attribute="1" defaultMemberUniqueName="[stores].[Store_Name].[All]" allUniqueName="[stores].[Store_Name].[All]" dimensionUniqueName="[stores]" displayFolder="" count="0" memberValueDatatype="130" unbalanced="0"/>
    <cacheHierarchy uniqueName="[stores].[Store_City]" caption="Store_City" attribute="1" defaultMemberUniqueName="[stores].[Store_City].[All]" allUniqueName="[stores].[Store_City].[All]" dimensionUniqueName="[stores]" displayFolder="" count="0" memberValueDatatype="130" unbalanced="0"/>
    <cacheHierarchy uniqueName="[stores].[Store_Location]" caption="Store_Location" attribute="1" defaultMemberUniqueName="[stores].[Store_Location].[All]" allUniqueName="[stores].[Store_Location].[All]" dimensionUniqueName="[stores]" displayFolder="" count="0" memberValueDatatype="130" unbalanced="0"/>
    <cacheHierarchy uniqueName="[stores].[Store_Open_Date]" caption="Store_Open_Date" attribute="1" time="1" defaultMemberUniqueName="[stores].[Store_Open_Date].[All]" allUniqueName="[stores].[Store_Open_Date].[All]" dimensionUniqueName="[stores]" displayFolder="" count="0" memberValueDatatype="7" unbalanced="0"/>
    <cacheHierarchy uniqueName="[stores].[Store_Age_Years]" caption="Store_Age_Years" attribute="1" defaultMemberUniqueName="[stores].[Store_Age_Years].[All]" allUniqueName="[stores].[Store_Age_Years].[All]" dimensionUniqueName="[stores]" displayFolder="" count="0" memberValueDatatype="20" unbalanced="0"/>
    <cacheHierarchy uniqueName="[stores].[Store_Age_Group]" caption="Store_Age_Group" attribute="1" defaultMemberUniqueName="[stores].[Store_Age_Group].[All]" allUniqueName="[stores].[Store_Age_Group].[All]" dimensionUniqueName="[stores]" displayFolder="" count="0" memberValueDatatype="130" unbalanced="0"/>
    <cacheHierarchy uniqueName="[Measures].[Sum of Revenue]" caption="Sum of Revenue" measure="1" displayFolder="" measureGroup="sales" count="0">
      <extLst>
        <ext xmlns:x15="http://schemas.microsoft.com/office/spreadsheetml/2010/11/main" uri="{B97F6D7D-B522-45F9-BDA1-12C45D357490}">
          <x15:cacheHierarchy aggregatedColumn="29"/>
        </ext>
      </extLst>
    </cacheHierarchy>
    <cacheHierarchy uniqueName="[Measures].[Sum of Sale_ID]" caption="Sum of Sale_ID" measure="1" displayFolder="" measureGroup="sales" count="0">
      <extLst>
        <ext xmlns:x15="http://schemas.microsoft.com/office/spreadsheetml/2010/11/main" uri="{B97F6D7D-B522-45F9-BDA1-12C45D357490}">
          <x15:cacheHierarchy aggregatedColumn="23"/>
        </ext>
      </extLst>
    </cacheHierarchy>
    <cacheHierarchy uniqueName="[Measures].[Count of Sale_ID]" caption="Count of Sale_ID" measure="1" displayFolder="" measureGroup="sales" count="0">
      <extLst>
        <ext xmlns:x15="http://schemas.microsoft.com/office/spreadsheetml/2010/11/main" uri="{B97F6D7D-B522-45F9-BDA1-12C45D357490}">
          <x15:cacheHierarchy aggregatedColumn="23"/>
        </ext>
      </extLst>
    </cacheHierarchy>
    <cacheHierarchy uniqueName="[Measures].[Sum of Profit]" caption="Sum of Profit" measure="1" displayFolder="" measureGroup="sales" count="0">
      <extLst>
        <ext xmlns:x15="http://schemas.microsoft.com/office/spreadsheetml/2010/11/main" uri="{B97F6D7D-B522-45F9-BDA1-12C45D357490}">
          <x15:cacheHierarchy aggregatedColumn="31"/>
        </ext>
      </extLst>
    </cacheHierarchy>
    <cacheHierarchy uniqueName="[Measures].[Sum of Cost]" caption="Sum of Cost" measure="1" displayFolder="" measureGroup="sales" count="0">
      <extLst>
        <ext xmlns:x15="http://schemas.microsoft.com/office/spreadsheetml/2010/11/main" uri="{B97F6D7D-B522-45F9-BDA1-12C45D357490}">
          <x15:cacheHierarchy aggregatedColumn="30"/>
        </ext>
      </extLst>
    </cacheHierarchy>
    <cacheHierarchy uniqueName="[Measures].[Sum of Profit Margin %]" caption="Sum of Profit Margin %" measure="1" displayFolder="" measureGroup="products" count="0">
      <extLst>
        <ext xmlns:x15="http://schemas.microsoft.com/office/spreadsheetml/2010/11/main" uri="{B97F6D7D-B522-45F9-BDA1-12C45D357490}">
          <x15:cacheHierarchy aggregatedColumn="21"/>
        </ext>
      </extLst>
    </cacheHierarchy>
    <cacheHierarchy uniqueName="[Measures].[Average of Profit Margin %]" caption="Average of Profit Margin %" measure="1" displayFolder="" measureGroup="products" count="0">
      <extLst>
        <ext xmlns:x15="http://schemas.microsoft.com/office/spreadsheetml/2010/11/main" uri="{B97F6D7D-B522-45F9-BDA1-12C45D357490}">
          <x15:cacheHierarchy aggregatedColumn="21"/>
        </ext>
      </extLst>
    </cacheHierarchy>
    <cacheHierarchy uniqueName="[Measures].[Count of Product_Name]" caption="Count of Product_Name" measure="1" displayFolder="" measureGroup="products" count="0">
      <extLst>
        <ext xmlns:x15="http://schemas.microsoft.com/office/spreadsheetml/2010/11/main" uri="{B97F6D7D-B522-45F9-BDA1-12C45D357490}">
          <x15:cacheHierarchy aggregatedColumn="16"/>
        </ext>
      </extLst>
    </cacheHierarchy>
    <cacheHierarchy uniqueName="[Measures].[Sum of Store_ID]" caption="Sum of Store_ID" measure="1" displayFolder="" measureGroup="sales" count="0">
      <extLst>
        <ext xmlns:x15="http://schemas.microsoft.com/office/spreadsheetml/2010/11/main" uri="{B97F6D7D-B522-45F9-BDA1-12C45D357490}">
          <x15:cacheHierarchy aggregatedColumn="25"/>
        </ext>
      </extLst>
    </cacheHierarchy>
    <cacheHierarchy uniqueName="[Measures].[Count of Store_Name]" caption="Count of Store_Name" measure="1" displayFolder="" measureGroup="stores" count="0">
      <extLst>
        <ext xmlns:x15="http://schemas.microsoft.com/office/spreadsheetml/2010/11/main" uri="{B97F6D7D-B522-45F9-BDA1-12C45D357490}">
          <x15:cacheHierarchy aggregatedColumn="33"/>
        </ext>
      </extLst>
    </cacheHierarchy>
    <cacheHierarchy uniqueName="[Measures].[Count of Stock_Status]" caption="Count of Stock_Status" measure="1" displayFolder="" measureGroup="inventory" count="0">
      <extLst>
        <ext xmlns:x15="http://schemas.microsoft.com/office/spreadsheetml/2010/11/main" uri="{B97F6D7D-B522-45F9-BDA1-12C45D357490}">
          <x15:cacheHierarchy aggregatedColumn="11"/>
        </ext>
      </extLst>
    </cacheHierarchy>
    <cacheHierarchy uniqueName="[Measures].[Sum of Product_ID]" caption="Sum of Product_ID" measure="1" displayFolder="" measureGroup="sales" count="0">
      <extLst>
        <ext xmlns:x15="http://schemas.microsoft.com/office/spreadsheetml/2010/11/main" uri="{B97F6D7D-B522-45F9-BDA1-12C45D357490}">
          <x15:cacheHierarchy aggregatedColumn="26"/>
        </ext>
      </extLst>
    </cacheHierarchy>
    <cacheHierarchy uniqueName="[Measures].[Count of Product_ID]" caption="Count of Product_ID" measure="1" displayFolder="" measureGroup="sales" count="0">
      <extLst>
        <ext xmlns:x15="http://schemas.microsoft.com/office/spreadsheetml/2010/11/main" uri="{B97F6D7D-B522-45F9-BDA1-12C45D357490}">
          <x15:cacheHierarchy aggregatedColumn="26"/>
        </ext>
      </extLst>
    </cacheHierarchy>
    <cacheHierarchy uniqueName="[Measures].[Sum of Store_ID 2]" caption="Sum of Store_ID 2" measure="1" displayFolder="" measureGroup="inventory" count="0">
      <extLst>
        <ext xmlns:x15="http://schemas.microsoft.com/office/spreadsheetml/2010/11/main" uri="{B97F6D7D-B522-45F9-BDA1-12C45D357490}">
          <x15:cacheHierarchy aggregatedColumn="7"/>
        </ext>
      </extLst>
    </cacheHierarchy>
    <cacheHierarchy uniqueName="[Measures].[Count of Store_ID]" caption="Count of Store_ID" measure="1" displayFolder="" measureGroup="inventory" count="0">
      <extLst>
        <ext xmlns:x15="http://schemas.microsoft.com/office/spreadsheetml/2010/11/main" uri="{B97F6D7D-B522-45F9-BDA1-12C45D357490}">
          <x15:cacheHierarchy aggregatedColumn="7"/>
        </ext>
      </extLst>
    </cacheHierarchy>
    <cacheHierarchy uniqueName="[Measures].[Sum of Stock_Value]" caption="Sum of Stock_Value" measure="1" displayFolder="" measureGroup="inventory" count="0">
      <extLst>
        <ext xmlns:x15="http://schemas.microsoft.com/office/spreadsheetml/2010/11/main" uri="{B97F6D7D-B522-45F9-BDA1-12C45D357490}">
          <x15:cacheHierarchy aggregatedColumn="12"/>
        </ext>
      </extLst>
    </cacheHierarchy>
    <cacheHierarchy uniqueName="[Measures].[Sum of Units_Sold_for_Product]" caption="Sum of Units_Sold_for_Product" measure="1" displayFolder="" measureGroup="inventory" count="0">
      <extLst>
        <ext xmlns:x15="http://schemas.microsoft.com/office/spreadsheetml/2010/11/main" uri="{B97F6D7D-B522-45F9-BDA1-12C45D357490}">
          <x15:cacheHierarchy aggregatedColumn="13"/>
        </ext>
      </extLst>
    </cacheHierarchy>
    <cacheHierarchy uniqueName="[Measures].[Total Revenue]" caption="Total Revenue" measure="1" displayFolder="" measureGroup="sales" count="0" oneField="1">
      <fieldsUsage count="1">
        <fieldUsage x="0"/>
      </fieldsUsage>
    </cacheHierarchy>
    <cacheHierarchy uniqueName="[Measures].[Total Units Sold]" caption="Total Units Sold" measure="1" displayFolder="" measureGroup="sales" count="0"/>
    <cacheHierarchy uniqueName="[Measures].[Total Cost]" caption="Total Cost" measure="1" displayFolder="" measureGroup="sales" count="0"/>
    <cacheHierarchy uniqueName="[Measures].[Total Profit]" caption="Total Profit" measure="1" displayFolder="" measureGroup="sales" count="0"/>
    <cacheHierarchy uniqueName="[Measures].[Total Stock On Hand]" caption="Total Stock On Hand" measure="1" displayFolder="" measureGroup="inventory" count="0"/>
    <cacheHierarchy uniqueName="[Measures].[Total Stock Value]" caption="Total Stock Value" measure="1" displayFolder="" measureGroup="inventory" count="0"/>
    <cacheHierarchy uniqueName="[Measures].[Out of Stock Count]" caption="Out of Stock Count" measure="1" displayFolder="" measureGroup="inventory" count="0"/>
    <cacheHierarchy uniqueName="[Measures].[Total Store]" caption="Total Store" measure="1" displayFolder="" measureGroup="stores" count="0"/>
    <cacheHierarchy uniqueName="[Measures].[Total Transactions]" caption="Total Transactions" measure="1" displayFolder="" measureGroup="sales" count="0"/>
    <cacheHierarchy uniqueName="[Measures].[Average Price:]" caption="Average Price:" measure="1" displayFolder="" measureGroup="stores" count="0"/>
    <cacheHierarchy uniqueName="[Measures].[Average Cost:]" caption="Average Cost:" measure="1" displayFolder="" measureGroup="stores" count="0"/>
    <cacheHierarchy uniqueName="[Measures].[Low Stock Count]" caption="Low Stock Count" measure="1" displayFolder="" measureGroup="inventory" count="0"/>
    <cacheHierarchy uniqueName="[Measures].[Measure 1]" caption="Measure 1" measure="1" displayFolder="" measureGroup="products" count="0"/>
    <cacheHierarchy uniqueName="[Measures].[Measure 2]" caption="Measure 2" measure="1" displayFolder="" measureGroup="inventory" count="0"/>
    <cacheHierarchy uniqueName="[Measures].[__XL_Count stores]" caption="__XL_Count stores" measure="1" displayFolder="" measureGroup="stores" count="0" hidden="1"/>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inventory]" caption="__XL_Count inventory" measure="1" displayFolder="" measureGroup="inventory"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inventory" uniqueName="[inventory]" caption="inventory"/>
    <dimension measure="1" name="Measures" uniqueName="[Measures]" caption="Measures"/>
    <dimension name="products" uniqueName="[products]" caption="products"/>
    <dimension name="sales" uniqueName="[sales]" caption="sales"/>
    <dimension name="stores" uniqueName="[stores]" caption="stores"/>
  </dimensions>
  <measureGroups count="5">
    <measureGroup name="calendar" caption="calendar"/>
    <measureGroup name="inventory" caption="inventory"/>
    <measureGroup name="products" caption="products"/>
    <measureGroup name="sales" caption="sales"/>
    <measureGroup name="stores" caption="stores"/>
  </measureGroups>
  <maps count="10">
    <map measureGroup="0" dimension="0"/>
    <map measureGroup="1" dimension="1"/>
    <map measureGroup="1" dimension="3"/>
    <map measureGroup="1" dimension="5"/>
    <map measureGroup="2" dimension="3"/>
    <map measureGroup="3" dimension="0"/>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42.461698263891" backgroundQuery="1" createdVersion="8" refreshedVersion="8" minRefreshableVersion="3" recordCount="0" supportSubquery="1" supportAdvancedDrill="1" xr:uid="{54D037B5-E28E-473B-8799-735804C23A59}">
  <cacheSource type="external" connectionId="6"/>
  <cacheFields count="3">
    <cacheField name="[Measures].[Total Revenue]" caption="Total Revenue" numFmtId="0" hierarchy="56" level="32767"/>
    <cacheField name="[calendar].[Month].[Month]" caption="Month" numFmtId="0" hierarchy="3" level="1">
      <sharedItems count="12">
        <s v="April"/>
        <s v="August"/>
        <s v="December"/>
        <s v="February"/>
        <s v="January"/>
        <s v="July"/>
        <s v="June"/>
        <s v="March"/>
        <s v="May"/>
        <s v="November"/>
        <s v="October"/>
        <s v="September"/>
      </sharedItems>
    </cacheField>
    <cacheField name="[calendar].[Weekday].[Weekday]" caption="Weekday" numFmtId="0" hierarchy="5" level="1">
      <sharedItems count="7">
        <s v="Friday"/>
        <s v="Monday"/>
        <s v="Saturday"/>
        <s v="Sunday"/>
        <s v="Thursday"/>
        <s v="Tuesday"/>
        <s v="Wednesday"/>
      </sharedItems>
    </cacheField>
  </cacheFields>
  <cacheHierarchies count="76">
    <cacheHierarchy uniqueName="[calendar].[Date]" caption="Date" attribute="1" time="1" defaultMemberUniqueName="[calendar].[Date].[All]" allUniqueName="[calendar].[Date].[All]" dimensionUniqueName="[calendar]" displayFolder="" count="0" memberValueDatatype="7" unbalanced="0"/>
    <cacheHierarchy uniqueName="[calendar].[Month Number]" caption="Month Number" attribute="1" defaultMemberUniqueName="[calendar].[Month Number].[All]" allUniqueName="[calendar].[Month Number].[All]" dimensionUniqueName="[calendar]" displayFolder="" count="0" memberValueDatatype="20" unbalanced="0"/>
    <cacheHierarchy uniqueName="[calendar].[Year =]" caption="Year =" attribute="1" defaultMemberUniqueName="[calendar].[Year =].[All]" allUniqueName="[calendar].[Year =].[All]" dimensionUniqueName="[calendar]" displayFolder="" count="2" memberValueDatatype="20" unbalanced="0"/>
    <cacheHierarchy uniqueName="[calendar].[Month]" caption="Month" attribute="1" defaultMemberUniqueName="[calendar].[Month].[All]" allUniqueName="[calendar].[Month].[All]" dimensionUniqueName="[calendar]" displayFolder="" count="2" memberValueDatatype="130" unbalanced="0">
      <fieldsUsage count="2">
        <fieldUsage x="-1"/>
        <fieldUsage x="1"/>
      </fieldsUsage>
    </cacheHierarchy>
    <cacheHierarchy uniqueName="[calendar].[Quarter]" caption="Quarter" attribute="1" defaultMemberUniqueName="[calendar].[Quarter].[All]" allUniqueName="[calendar].[Quarter].[All]" dimensionUniqueName="[calendar]" displayFolder="" count="0" memberValueDatatype="130" unbalanced="0"/>
    <cacheHierarchy uniqueName="[calendar].[Weekday]" caption="Weekday" attribute="1" defaultMemberUniqueName="[calendar].[Weekday].[All]" allUniqueName="[calendar].[Weekday].[All]" dimensionUniqueName="[calendar]" displayFolder="" count="2" memberValueDatatype="130" unbalanced="0">
      <fieldsUsage count="2">
        <fieldUsage x="-1"/>
        <fieldUsage x="2"/>
      </fieldsUsage>
    </cacheHierarchy>
    <cacheHierarchy uniqueName="[calendar].[Is_Weekend]" caption="Is_Weekend" attribute="1" defaultMemberUniqueName="[calendar].[Is_Weekend].[All]" allUniqueName="[calendar].[Is_Weekend].[All]" dimensionUniqueName="[calendar]" displayFolder="" count="0" memberValueDatatype="130" unbalanced="0"/>
    <cacheHierarchy uniqueName="[inventory].[Store_ID]" caption="Store_ID" attribute="1" defaultMemberUniqueName="[inventory].[Store_ID].[All]" allUniqueName="[inventory].[Store_ID].[All]" dimensionUniqueName="[inventory]" displayFolder="" count="0" memberValueDatatype="20" unbalanced="0"/>
    <cacheHierarchy uniqueName="[inventory].[Product_ID]" caption="Product_ID" attribute="1" defaultMemberUniqueName="[inventory].[Product_ID].[All]" allUniqueName="[inventory].[Product_ID].[All]" dimensionUniqueName="[inventory]" displayFolder="" count="0" memberValueDatatype="20" unbalanced="0"/>
    <cacheHierarchy uniqueName="[inventory].[Stock_On_Hand]" caption="Stock_On_Hand" attribute="1" defaultMemberUniqueName="[inventory].[Stock_On_Hand].[All]" allUniqueName="[inventory].[Stock_On_Hand].[All]" dimensionUniqueName="[inventory]" displayFolder="" count="0" memberValueDatatype="20" unbalanced="0"/>
    <cacheHierarchy uniqueName="[inventory].[Store_Product_Key]" caption="Store_Product_Key" attribute="1" defaultMemberUniqueName="[inventory].[Store_Product_Key].[All]" allUniqueName="[inventory].[Store_Product_Key].[All]" dimensionUniqueName="[inventory]" displayFolder="" count="0" memberValueDatatype="130" unbalanced="0"/>
    <cacheHierarchy uniqueName="[inventory].[Stock_Status]" caption="Stock_Status" attribute="1" defaultMemberUniqueName="[inventory].[Stock_Status].[All]" allUniqueName="[inventory].[Stock_Status].[All]" dimensionUniqueName="[inventory]" displayFolder="" count="0" memberValueDatatype="130" unbalanced="0"/>
    <cacheHierarchy uniqueName="[inventory].[Stock_Value]" caption="Stock_Value" attribute="1" defaultMemberUniqueName="[inventory].[Stock_Value].[All]" allUniqueName="[inventory].[Stock_Value].[All]" dimensionUniqueName="[inventory]" displayFolder="" count="0" memberValueDatatype="5" unbalanced="0"/>
    <cacheHierarchy uniqueName="[inventory].[Units_Sold_for_Product]" caption="Units_Sold_for_Product" attribute="1" defaultMemberUniqueName="[inventory].[Units_Sold_for_Product].[All]" allUniqueName="[inventory].[Units_Sold_for_Product].[All]" dimensionUniqueName="[inventory]" displayFolder="" count="0" memberValueDatatype="20" unbalanced="0"/>
    <cacheHierarchy uniqueName="[inventory].[Restock_Alert]" caption="Restock_Alert" attribute="1" defaultMemberUniqueName="[inventory].[Restock_Alert].[All]" allUniqueName="[inventory].[Restock_Alert].[All]" dimensionUniqueName="[inventory]"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Product_Category]" caption="Product_Category" attribute="1" defaultMemberUniqueName="[products].[Product_Category].[All]" allUniqueName="[products].[Product_Category].[All]" dimensionUniqueName="[products]" displayFolder="" count="2" memberValueDatatype="130" unbalanced="0"/>
    <cacheHierarchy uniqueName="[products].[Product_Cost]" caption="Product_Cost" attribute="1" defaultMemberUniqueName="[products].[Product_Cost].[All]" allUniqueName="[products].[Product_Cost].[All]" dimensionUniqueName="[products]" displayFolder="" count="0" memberValueDatatype="5" unbalanced="0"/>
    <cacheHierarchy uniqueName="[products].[Product_Price]" caption="Product_Price" attribute="1" defaultMemberUniqueName="[products].[Product_Price].[All]" allUniqueName="[products].[Product_Price].[All]" dimensionUniqueName="[products]" displayFolder="" count="0" memberValueDatatype="5" unbalanced="0"/>
    <cacheHierarchy uniqueName="[products].[Profit]" caption="Profit" attribute="1" defaultMemberUniqueName="[products].[Profit].[All]" allUniqueName="[products].[Profit].[All]" dimensionUniqueName="[products]" displayFolder="" count="0" memberValueDatatype="5" unbalanced="0"/>
    <cacheHierarchy uniqueName="[products].[Profit Margin %]" caption="Profit Margin %" attribute="1" defaultMemberUniqueName="[products].[Profit Margin %].[All]" allUniqueName="[products].[Profit Margin %].[All]" dimensionUniqueName="[products]" displayFolder="" count="0" memberValueDatatype="5" unbalanced="0"/>
    <cacheHierarchy uniqueName="[products].[Price_Bracket]" caption="Price_Bracket" attribute="1" defaultMemberUniqueName="[products].[Price_Bracket].[All]" allUniqueName="[products].[Price_Bracket].[All]" dimensionUniqueName="[products]" displayFolder="" count="0" memberValueDatatype="130" unbalanced="0"/>
    <cacheHierarchy uniqueName="[sales].[Sale_ID]" caption="Sale_ID" attribute="1" defaultMemberUniqueName="[sales].[Sale_ID].[All]" allUniqueName="[sales].[Sale_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Store_ID]" caption="Store_ID" attribute="1" defaultMemberUniqueName="[sales].[Store_ID].[All]" allUniqueName="[sales].[Store_ID].[All]" dimensionUniqueName="[sales]" displayFolder="" count="0" memberValueDatatype="20" unbalanced="0"/>
    <cacheHierarchy uniqueName="[sales].[Product_ID]" caption="Product_ID" attribute="1" defaultMemberUniqueName="[sales].[Product_ID].[All]" allUniqueName="[sales].[Product_ID].[All]" dimensionUniqueName="[sales]" displayFolder="" count="0" memberValueDatatype="20" unbalanced="0"/>
    <cacheHierarchy uniqueName="[sales].[Units]" caption="Units" attribute="1" defaultMemberUniqueName="[sales].[Units].[All]" allUniqueName="[sales].[Units].[All]" dimensionUniqueName="[sales]" displayFolder="" count="0" memberValueDatatype="20" unbalanced="0"/>
    <cacheHierarchy uniqueName="[sales].[Store_Product_Key]" caption="Store_Product_Key" attribute="1" defaultMemberUniqueName="[sales].[Store_Product_Key].[All]" allUniqueName="[sales].[Store_Product_Key].[All]" dimensionUniqueName="[sales]" displayFolder="" count="0" memberValueDatatype="130" unbalanced="0"/>
    <cacheHierarchy uniqueName="[sales].[Revenue]" caption="Revenue" attribute="1" defaultMemberUniqueName="[sales].[Revenue].[All]" allUniqueName="[sales].[Revenue].[All]" dimensionUniqueName="[sales]" displayFolder="" count="0" memberValueDatatype="5" unbalanced="0"/>
    <cacheHierarchy uniqueName="[sales].[Cost]" caption="Cost" attribute="1" defaultMemberUniqueName="[sales].[Cost].[All]" allUniqueName="[sales].[Cos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20" unbalanced="0"/>
    <cacheHierarchy uniqueName="[stores].[Store_Name]" caption="Store_Name" attribute="1" defaultMemberUniqueName="[stores].[Store_Name].[All]" allUniqueName="[stores].[Store_Name].[All]" dimensionUniqueName="[stores]" displayFolder="" count="0" memberValueDatatype="130" unbalanced="0"/>
    <cacheHierarchy uniqueName="[stores].[Store_City]" caption="Store_City" attribute="1" defaultMemberUniqueName="[stores].[Store_City].[All]" allUniqueName="[stores].[Store_City].[All]" dimensionUniqueName="[stores]" displayFolder="" count="0" memberValueDatatype="130" unbalanced="0"/>
    <cacheHierarchy uniqueName="[stores].[Store_Location]" caption="Store_Location" attribute="1" defaultMemberUniqueName="[stores].[Store_Location].[All]" allUniqueName="[stores].[Store_Location].[All]" dimensionUniqueName="[stores]" displayFolder="" count="0" memberValueDatatype="130" unbalanced="0"/>
    <cacheHierarchy uniqueName="[stores].[Store_Open_Date]" caption="Store_Open_Date" attribute="1" time="1" defaultMemberUniqueName="[stores].[Store_Open_Date].[All]" allUniqueName="[stores].[Store_Open_Date].[All]" dimensionUniqueName="[stores]" displayFolder="" count="0" memberValueDatatype="7" unbalanced="0"/>
    <cacheHierarchy uniqueName="[stores].[Store_Age_Years]" caption="Store_Age_Years" attribute="1" defaultMemberUniqueName="[stores].[Store_Age_Years].[All]" allUniqueName="[stores].[Store_Age_Years].[All]" dimensionUniqueName="[stores]" displayFolder="" count="0" memberValueDatatype="20" unbalanced="0"/>
    <cacheHierarchy uniqueName="[stores].[Store_Age_Group]" caption="Store_Age_Group" attribute="1" defaultMemberUniqueName="[stores].[Store_Age_Group].[All]" allUniqueName="[stores].[Store_Age_Group].[All]" dimensionUniqueName="[stores]" displayFolder="" count="0" memberValueDatatype="130" unbalanced="0"/>
    <cacheHierarchy uniqueName="[Measures].[Sum of Revenue]" caption="Sum of Revenue" measure="1" displayFolder="" measureGroup="sales" count="0">
      <extLst>
        <ext xmlns:x15="http://schemas.microsoft.com/office/spreadsheetml/2010/11/main" uri="{B97F6D7D-B522-45F9-BDA1-12C45D357490}">
          <x15:cacheHierarchy aggregatedColumn="29"/>
        </ext>
      </extLst>
    </cacheHierarchy>
    <cacheHierarchy uniqueName="[Measures].[Sum of Sale_ID]" caption="Sum of Sale_ID" measure="1" displayFolder="" measureGroup="sales" count="0">
      <extLst>
        <ext xmlns:x15="http://schemas.microsoft.com/office/spreadsheetml/2010/11/main" uri="{B97F6D7D-B522-45F9-BDA1-12C45D357490}">
          <x15:cacheHierarchy aggregatedColumn="23"/>
        </ext>
      </extLst>
    </cacheHierarchy>
    <cacheHierarchy uniqueName="[Measures].[Count of Sale_ID]" caption="Count of Sale_ID" measure="1" displayFolder="" measureGroup="sales" count="0">
      <extLst>
        <ext xmlns:x15="http://schemas.microsoft.com/office/spreadsheetml/2010/11/main" uri="{B97F6D7D-B522-45F9-BDA1-12C45D357490}">
          <x15:cacheHierarchy aggregatedColumn="23"/>
        </ext>
      </extLst>
    </cacheHierarchy>
    <cacheHierarchy uniqueName="[Measures].[Sum of Profit]" caption="Sum of Profit" measure="1" displayFolder="" measureGroup="sales" count="0">
      <extLst>
        <ext xmlns:x15="http://schemas.microsoft.com/office/spreadsheetml/2010/11/main" uri="{B97F6D7D-B522-45F9-BDA1-12C45D357490}">
          <x15:cacheHierarchy aggregatedColumn="31"/>
        </ext>
      </extLst>
    </cacheHierarchy>
    <cacheHierarchy uniqueName="[Measures].[Sum of Cost]" caption="Sum of Cost" measure="1" displayFolder="" measureGroup="sales" count="0">
      <extLst>
        <ext xmlns:x15="http://schemas.microsoft.com/office/spreadsheetml/2010/11/main" uri="{B97F6D7D-B522-45F9-BDA1-12C45D357490}">
          <x15:cacheHierarchy aggregatedColumn="30"/>
        </ext>
      </extLst>
    </cacheHierarchy>
    <cacheHierarchy uniqueName="[Measures].[Sum of Profit Margin %]" caption="Sum of Profit Margin %" measure="1" displayFolder="" measureGroup="products" count="0">
      <extLst>
        <ext xmlns:x15="http://schemas.microsoft.com/office/spreadsheetml/2010/11/main" uri="{B97F6D7D-B522-45F9-BDA1-12C45D357490}">
          <x15:cacheHierarchy aggregatedColumn="21"/>
        </ext>
      </extLst>
    </cacheHierarchy>
    <cacheHierarchy uniqueName="[Measures].[Average of Profit Margin %]" caption="Average of Profit Margin %" measure="1" displayFolder="" measureGroup="products" count="0">
      <extLst>
        <ext xmlns:x15="http://schemas.microsoft.com/office/spreadsheetml/2010/11/main" uri="{B97F6D7D-B522-45F9-BDA1-12C45D357490}">
          <x15:cacheHierarchy aggregatedColumn="21"/>
        </ext>
      </extLst>
    </cacheHierarchy>
    <cacheHierarchy uniqueName="[Measures].[Count of Product_Name]" caption="Count of Product_Name" measure="1" displayFolder="" measureGroup="products" count="0">
      <extLst>
        <ext xmlns:x15="http://schemas.microsoft.com/office/spreadsheetml/2010/11/main" uri="{B97F6D7D-B522-45F9-BDA1-12C45D357490}">
          <x15:cacheHierarchy aggregatedColumn="16"/>
        </ext>
      </extLst>
    </cacheHierarchy>
    <cacheHierarchy uniqueName="[Measures].[Sum of Store_ID]" caption="Sum of Store_ID" measure="1" displayFolder="" measureGroup="sales" count="0">
      <extLst>
        <ext xmlns:x15="http://schemas.microsoft.com/office/spreadsheetml/2010/11/main" uri="{B97F6D7D-B522-45F9-BDA1-12C45D357490}">
          <x15:cacheHierarchy aggregatedColumn="25"/>
        </ext>
      </extLst>
    </cacheHierarchy>
    <cacheHierarchy uniqueName="[Measures].[Count of Store_Name]" caption="Count of Store_Name" measure="1" displayFolder="" measureGroup="stores" count="0">
      <extLst>
        <ext xmlns:x15="http://schemas.microsoft.com/office/spreadsheetml/2010/11/main" uri="{B97F6D7D-B522-45F9-BDA1-12C45D357490}">
          <x15:cacheHierarchy aggregatedColumn="33"/>
        </ext>
      </extLst>
    </cacheHierarchy>
    <cacheHierarchy uniqueName="[Measures].[Count of Stock_Status]" caption="Count of Stock_Status" measure="1" displayFolder="" measureGroup="inventory" count="0">
      <extLst>
        <ext xmlns:x15="http://schemas.microsoft.com/office/spreadsheetml/2010/11/main" uri="{B97F6D7D-B522-45F9-BDA1-12C45D357490}">
          <x15:cacheHierarchy aggregatedColumn="11"/>
        </ext>
      </extLst>
    </cacheHierarchy>
    <cacheHierarchy uniqueName="[Measures].[Sum of Product_ID]" caption="Sum of Product_ID" measure="1" displayFolder="" measureGroup="sales" count="0">
      <extLst>
        <ext xmlns:x15="http://schemas.microsoft.com/office/spreadsheetml/2010/11/main" uri="{B97F6D7D-B522-45F9-BDA1-12C45D357490}">
          <x15:cacheHierarchy aggregatedColumn="26"/>
        </ext>
      </extLst>
    </cacheHierarchy>
    <cacheHierarchy uniqueName="[Measures].[Count of Product_ID]" caption="Count of Product_ID" measure="1" displayFolder="" measureGroup="sales" count="0">
      <extLst>
        <ext xmlns:x15="http://schemas.microsoft.com/office/spreadsheetml/2010/11/main" uri="{B97F6D7D-B522-45F9-BDA1-12C45D357490}">
          <x15:cacheHierarchy aggregatedColumn="26"/>
        </ext>
      </extLst>
    </cacheHierarchy>
    <cacheHierarchy uniqueName="[Measures].[Sum of Store_ID 2]" caption="Sum of Store_ID 2" measure="1" displayFolder="" measureGroup="inventory" count="0">
      <extLst>
        <ext xmlns:x15="http://schemas.microsoft.com/office/spreadsheetml/2010/11/main" uri="{B97F6D7D-B522-45F9-BDA1-12C45D357490}">
          <x15:cacheHierarchy aggregatedColumn="7"/>
        </ext>
      </extLst>
    </cacheHierarchy>
    <cacheHierarchy uniqueName="[Measures].[Count of Store_ID]" caption="Count of Store_ID" measure="1" displayFolder="" measureGroup="inventory" count="0">
      <extLst>
        <ext xmlns:x15="http://schemas.microsoft.com/office/spreadsheetml/2010/11/main" uri="{B97F6D7D-B522-45F9-BDA1-12C45D357490}">
          <x15:cacheHierarchy aggregatedColumn="7"/>
        </ext>
      </extLst>
    </cacheHierarchy>
    <cacheHierarchy uniqueName="[Measures].[Sum of Stock_Value]" caption="Sum of Stock_Value" measure="1" displayFolder="" measureGroup="inventory" count="0">
      <extLst>
        <ext xmlns:x15="http://schemas.microsoft.com/office/spreadsheetml/2010/11/main" uri="{B97F6D7D-B522-45F9-BDA1-12C45D357490}">
          <x15:cacheHierarchy aggregatedColumn="12"/>
        </ext>
      </extLst>
    </cacheHierarchy>
    <cacheHierarchy uniqueName="[Measures].[Sum of Units_Sold_for_Product]" caption="Sum of Units_Sold_for_Product" measure="1" displayFolder="" measureGroup="inventory" count="0">
      <extLst>
        <ext xmlns:x15="http://schemas.microsoft.com/office/spreadsheetml/2010/11/main" uri="{B97F6D7D-B522-45F9-BDA1-12C45D357490}">
          <x15:cacheHierarchy aggregatedColumn="13"/>
        </ext>
      </extLst>
    </cacheHierarchy>
    <cacheHierarchy uniqueName="[Measures].[Total Revenue]" caption="Total Revenue" measure="1" displayFolder="" measureGroup="sales" count="0" oneField="1">
      <fieldsUsage count="1">
        <fieldUsage x="0"/>
      </fieldsUsage>
    </cacheHierarchy>
    <cacheHierarchy uniqueName="[Measures].[Total Units Sold]" caption="Total Units Sold" measure="1" displayFolder="" measureGroup="sales" count="0"/>
    <cacheHierarchy uniqueName="[Measures].[Total Cost]" caption="Total Cost" measure="1" displayFolder="" measureGroup="sales" count="0"/>
    <cacheHierarchy uniqueName="[Measures].[Total Profit]" caption="Total Profit" measure="1" displayFolder="" measureGroup="sales" count="0"/>
    <cacheHierarchy uniqueName="[Measures].[Total Stock On Hand]" caption="Total Stock On Hand" measure="1" displayFolder="" measureGroup="inventory" count="0"/>
    <cacheHierarchy uniqueName="[Measures].[Total Stock Value]" caption="Total Stock Value" measure="1" displayFolder="" measureGroup="inventory" count="0"/>
    <cacheHierarchy uniqueName="[Measures].[Out of Stock Count]" caption="Out of Stock Count" measure="1" displayFolder="" measureGroup="inventory" count="0"/>
    <cacheHierarchy uniqueName="[Measures].[Total Store]" caption="Total Store" measure="1" displayFolder="" measureGroup="stores" count="0"/>
    <cacheHierarchy uniqueName="[Measures].[Total Transactions]" caption="Total Transactions" measure="1" displayFolder="" measureGroup="sales" count="0"/>
    <cacheHierarchy uniqueName="[Measures].[Average Price:]" caption="Average Price:" measure="1" displayFolder="" measureGroup="stores" count="0"/>
    <cacheHierarchy uniqueName="[Measures].[Average Cost:]" caption="Average Cost:" measure="1" displayFolder="" measureGroup="stores" count="0"/>
    <cacheHierarchy uniqueName="[Measures].[Low Stock Count]" caption="Low Stock Count" measure="1" displayFolder="" measureGroup="inventory" count="0"/>
    <cacheHierarchy uniqueName="[Measures].[Measure 1]" caption="Measure 1" measure="1" displayFolder="" measureGroup="products" count="0"/>
    <cacheHierarchy uniqueName="[Measures].[Measure 2]" caption="Measure 2" measure="1" displayFolder="" measureGroup="inventory" count="0"/>
    <cacheHierarchy uniqueName="[Measures].[__XL_Count stores]" caption="__XL_Count stores" measure="1" displayFolder="" measureGroup="stores" count="0" hidden="1"/>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inventory]" caption="__XL_Count inventory" measure="1" displayFolder="" measureGroup="inventory"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inventory" uniqueName="[inventory]" caption="inventory"/>
    <dimension measure="1" name="Measures" uniqueName="[Measures]" caption="Measures"/>
    <dimension name="products" uniqueName="[products]" caption="products"/>
    <dimension name="sales" uniqueName="[sales]" caption="sales"/>
    <dimension name="stores" uniqueName="[stores]" caption="stores"/>
  </dimensions>
  <measureGroups count="5">
    <measureGroup name="calendar" caption="calendar"/>
    <measureGroup name="inventory" caption="inventory"/>
    <measureGroup name="products" caption="products"/>
    <measureGroup name="sales" caption="sales"/>
    <measureGroup name="stores" caption="stores"/>
  </measureGroups>
  <maps count="10">
    <map measureGroup="0" dimension="0"/>
    <map measureGroup="1" dimension="1"/>
    <map measureGroup="1" dimension="3"/>
    <map measureGroup="1" dimension="5"/>
    <map measureGroup="2" dimension="3"/>
    <map measureGroup="3" dimension="0"/>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42.462013194447" backgroundQuery="1" createdVersion="8" refreshedVersion="8" minRefreshableVersion="3" recordCount="0" supportSubquery="1" supportAdvancedDrill="1" xr:uid="{F6D33892-7483-48C4-95F2-ED09E084ED05}">
  <cacheSource type="external" connectionId="6"/>
  <cacheFields count="2">
    <cacheField name="[Measures].[Sum of Revenue]" caption="Sum of Revenue" numFmtId="0" hierarchy="39" level="32767"/>
    <cacheField name="[calendar].[Quarter].[Quarter]" caption="Quarter" numFmtId="0" hierarchy="4" level="1">
      <sharedItems count="4">
        <s v="Q1"/>
        <s v="Q2"/>
        <s v="Q3"/>
        <s v="Q4"/>
      </sharedItems>
    </cacheField>
  </cacheFields>
  <cacheHierarchies count="76">
    <cacheHierarchy uniqueName="[calendar].[Date]" caption="Date" attribute="1" time="1" defaultMemberUniqueName="[calendar].[Date].[All]" allUniqueName="[calendar].[Date].[All]" dimensionUniqueName="[calendar]" displayFolder="" count="0" memberValueDatatype="7" unbalanced="0"/>
    <cacheHierarchy uniqueName="[calendar].[Month Number]" caption="Month Number" attribute="1" defaultMemberUniqueName="[calendar].[Month Number].[All]" allUniqueName="[calendar].[Month Number].[All]" dimensionUniqueName="[calendar]" displayFolder="" count="0" memberValueDatatype="20" unbalanced="0"/>
    <cacheHierarchy uniqueName="[calendar].[Year =]" caption="Year =" attribute="1" defaultMemberUniqueName="[calendar].[Year =].[All]" allUniqueName="[calendar].[Year =].[All]" dimensionUniqueName="[calendar]" displayFolder="" count="2" memberValueDatatype="20" unbalanced="0"/>
    <cacheHierarchy uniqueName="[calendar].[Month]" caption="Month" attribute="1" defaultMemberUniqueName="[calendar].[Month].[All]" allUniqueName="[calendar].[Month].[All]" dimensionUniqueName="[calendar]" displayFolder="" count="0" memberValueDatatype="130" unbalanced="0"/>
    <cacheHierarchy uniqueName="[calendar].[Quarter]" caption="Quarter" attribute="1" defaultMemberUniqueName="[calendar].[Quarter].[All]" allUniqueName="[calendar].[Quarter].[All]" dimensionUniqueName="[calendar]" displayFolder="" count="2" memberValueDatatype="130" unbalanced="0">
      <fieldsUsage count="2">
        <fieldUsage x="-1"/>
        <fieldUsage x="1"/>
      </fieldsUsage>
    </cacheHierarchy>
    <cacheHierarchy uniqueName="[calendar].[Weekday]" caption="Weekday" attribute="1" defaultMemberUniqueName="[calendar].[Weekday].[All]" allUniqueName="[calendar].[Weekday].[All]" dimensionUniqueName="[calendar]" displayFolder="" count="0" memberValueDatatype="130" unbalanced="0"/>
    <cacheHierarchy uniqueName="[calendar].[Is_Weekend]" caption="Is_Weekend" attribute="1" defaultMemberUniqueName="[calendar].[Is_Weekend].[All]" allUniqueName="[calendar].[Is_Weekend].[All]" dimensionUniqueName="[calendar]" displayFolder="" count="0" memberValueDatatype="130" unbalanced="0"/>
    <cacheHierarchy uniqueName="[inventory].[Store_ID]" caption="Store_ID" attribute="1" defaultMemberUniqueName="[inventory].[Store_ID].[All]" allUniqueName="[inventory].[Store_ID].[All]" dimensionUniqueName="[inventory]" displayFolder="" count="0" memberValueDatatype="20" unbalanced="0"/>
    <cacheHierarchy uniqueName="[inventory].[Product_ID]" caption="Product_ID" attribute="1" defaultMemberUniqueName="[inventory].[Product_ID].[All]" allUniqueName="[inventory].[Product_ID].[All]" dimensionUniqueName="[inventory]" displayFolder="" count="0" memberValueDatatype="20" unbalanced="0"/>
    <cacheHierarchy uniqueName="[inventory].[Stock_On_Hand]" caption="Stock_On_Hand" attribute="1" defaultMemberUniqueName="[inventory].[Stock_On_Hand].[All]" allUniqueName="[inventory].[Stock_On_Hand].[All]" dimensionUniqueName="[inventory]" displayFolder="" count="0" memberValueDatatype="20" unbalanced="0"/>
    <cacheHierarchy uniqueName="[inventory].[Store_Product_Key]" caption="Store_Product_Key" attribute="1" defaultMemberUniqueName="[inventory].[Store_Product_Key].[All]" allUniqueName="[inventory].[Store_Product_Key].[All]" dimensionUniqueName="[inventory]" displayFolder="" count="0" memberValueDatatype="130" unbalanced="0"/>
    <cacheHierarchy uniqueName="[inventory].[Stock_Status]" caption="Stock_Status" attribute="1" defaultMemberUniqueName="[inventory].[Stock_Status].[All]" allUniqueName="[inventory].[Stock_Status].[All]" dimensionUniqueName="[inventory]" displayFolder="" count="0" memberValueDatatype="130" unbalanced="0"/>
    <cacheHierarchy uniqueName="[inventory].[Stock_Value]" caption="Stock_Value" attribute="1" defaultMemberUniqueName="[inventory].[Stock_Value].[All]" allUniqueName="[inventory].[Stock_Value].[All]" dimensionUniqueName="[inventory]" displayFolder="" count="0" memberValueDatatype="5" unbalanced="0"/>
    <cacheHierarchy uniqueName="[inventory].[Units_Sold_for_Product]" caption="Units_Sold_for_Product" attribute="1" defaultMemberUniqueName="[inventory].[Units_Sold_for_Product].[All]" allUniqueName="[inventory].[Units_Sold_for_Product].[All]" dimensionUniqueName="[inventory]" displayFolder="" count="0" memberValueDatatype="20" unbalanced="0"/>
    <cacheHierarchy uniqueName="[inventory].[Restock_Alert]" caption="Restock_Alert" attribute="1" defaultMemberUniqueName="[inventory].[Restock_Alert].[All]" allUniqueName="[inventory].[Restock_Alert].[All]" dimensionUniqueName="[inventory]"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Product_Category]" caption="Product_Category" attribute="1" defaultMemberUniqueName="[products].[Product_Category].[All]" allUniqueName="[products].[Product_Category].[All]" dimensionUniqueName="[products]" displayFolder="" count="2" memberValueDatatype="130" unbalanced="0"/>
    <cacheHierarchy uniqueName="[products].[Product_Cost]" caption="Product_Cost" attribute="1" defaultMemberUniqueName="[products].[Product_Cost].[All]" allUniqueName="[products].[Product_Cost].[All]" dimensionUniqueName="[products]" displayFolder="" count="0" memberValueDatatype="5" unbalanced="0"/>
    <cacheHierarchy uniqueName="[products].[Product_Price]" caption="Product_Price" attribute="1" defaultMemberUniqueName="[products].[Product_Price].[All]" allUniqueName="[products].[Product_Price].[All]" dimensionUniqueName="[products]" displayFolder="" count="0" memberValueDatatype="5" unbalanced="0"/>
    <cacheHierarchy uniqueName="[products].[Profit]" caption="Profit" attribute="1" defaultMemberUniqueName="[products].[Profit].[All]" allUniqueName="[products].[Profit].[All]" dimensionUniqueName="[products]" displayFolder="" count="0" memberValueDatatype="5" unbalanced="0"/>
    <cacheHierarchy uniqueName="[products].[Profit Margin %]" caption="Profit Margin %" attribute="1" defaultMemberUniqueName="[products].[Profit Margin %].[All]" allUniqueName="[products].[Profit Margin %].[All]" dimensionUniqueName="[products]" displayFolder="" count="0" memberValueDatatype="5" unbalanced="0"/>
    <cacheHierarchy uniqueName="[products].[Price_Bracket]" caption="Price_Bracket" attribute="1" defaultMemberUniqueName="[products].[Price_Bracket].[All]" allUniqueName="[products].[Price_Bracket].[All]" dimensionUniqueName="[products]" displayFolder="" count="0" memberValueDatatype="130" unbalanced="0"/>
    <cacheHierarchy uniqueName="[sales].[Sale_ID]" caption="Sale_ID" attribute="1" defaultMemberUniqueName="[sales].[Sale_ID].[All]" allUniqueName="[sales].[Sale_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Store_ID]" caption="Store_ID" attribute="1" defaultMemberUniqueName="[sales].[Store_ID].[All]" allUniqueName="[sales].[Store_ID].[All]" dimensionUniqueName="[sales]" displayFolder="" count="0" memberValueDatatype="20" unbalanced="0"/>
    <cacheHierarchy uniqueName="[sales].[Product_ID]" caption="Product_ID" attribute="1" defaultMemberUniqueName="[sales].[Product_ID].[All]" allUniqueName="[sales].[Product_ID].[All]" dimensionUniqueName="[sales]" displayFolder="" count="0" memberValueDatatype="20" unbalanced="0"/>
    <cacheHierarchy uniqueName="[sales].[Units]" caption="Units" attribute="1" defaultMemberUniqueName="[sales].[Units].[All]" allUniqueName="[sales].[Units].[All]" dimensionUniqueName="[sales]" displayFolder="" count="0" memberValueDatatype="20" unbalanced="0"/>
    <cacheHierarchy uniqueName="[sales].[Store_Product_Key]" caption="Store_Product_Key" attribute="1" defaultMemberUniqueName="[sales].[Store_Product_Key].[All]" allUniqueName="[sales].[Store_Product_Key].[All]" dimensionUniqueName="[sales]" displayFolder="" count="0" memberValueDatatype="130" unbalanced="0"/>
    <cacheHierarchy uniqueName="[sales].[Revenue]" caption="Revenue" attribute="1" defaultMemberUniqueName="[sales].[Revenue].[All]" allUniqueName="[sales].[Revenue].[All]" dimensionUniqueName="[sales]" displayFolder="" count="0" memberValueDatatype="5" unbalanced="0"/>
    <cacheHierarchy uniqueName="[sales].[Cost]" caption="Cost" attribute="1" defaultMemberUniqueName="[sales].[Cost].[All]" allUniqueName="[sales].[Cos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20" unbalanced="0"/>
    <cacheHierarchy uniqueName="[stores].[Store_Name]" caption="Store_Name" attribute="1" defaultMemberUniqueName="[stores].[Store_Name].[All]" allUniqueName="[stores].[Store_Name].[All]" dimensionUniqueName="[stores]" displayFolder="" count="0" memberValueDatatype="130" unbalanced="0"/>
    <cacheHierarchy uniqueName="[stores].[Store_City]" caption="Store_City" attribute="1" defaultMemberUniqueName="[stores].[Store_City].[All]" allUniqueName="[stores].[Store_City].[All]" dimensionUniqueName="[stores]" displayFolder="" count="0" memberValueDatatype="130" unbalanced="0"/>
    <cacheHierarchy uniqueName="[stores].[Store_Location]" caption="Store_Location" attribute="1" defaultMemberUniqueName="[stores].[Store_Location].[All]" allUniqueName="[stores].[Store_Location].[All]" dimensionUniqueName="[stores]" displayFolder="" count="0" memberValueDatatype="130" unbalanced="0"/>
    <cacheHierarchy uniqueName="[stores].[Store_Open_Date]" caption="Store_Open_Date" attribute="1" time="1" defaultMemberUniqueName="[stores].[Store_Open_Date].[All]" allUniqueName="[stores].[Store_Open_Date].[All]" dimensionUniqueName="[stores]" displayFolder="" count="0" memberValueDatatype="7" unbalanced="0"/>
    <cacheHierarchy uniqueName="[stores].[Store_Age_Years]" caption="Store_Age_Years" attribute="1" defaultMemberUniqueName="[stores].[Store_Age_Years].[All]" allUniqueName="[stores].[Store_Age_Years].[All]" dimensionUniqueName="[stores]" displayFolder="" count="0" memberValueDatatype="20" unbalanced="0"/>
    <cacheHierarchy uniqueName="[stores].[Store_Age_Group]" caption="Store_Age_Group" attribute="1" defaultMemberUniqueName="[stores].[Store_Age_Group].[All]" allUniqueName="[stores].[Store_Age_Group].[All]" dimensionUniqueName="[stores]" displayFolder="" count="0" memberValueDatatype="130" unbalanced="0"/>
    <cacheHierarchy uniqueName="[Measures].[Sum of Revenue]" caption="Sum of Revenue" measure="1" displayFolder="" measureGroup="sales" count="0" oneField="1">
      <fieldsUsage count="1">
        <fieldUsage x="0"/>
      </fieldsUsage>
      <extLst>
        <ext xmlns:x15="http://schemas.microsoft.com/office/spreadsheetml/2010/11/main" uri="{B97F6D7D-B522-45F9-BDA1-12C45D357490}">
          <x15:cacheHierarchy aggregatedColumn="29"/>
        </ext>
      </extLst>
    </cacheHierarchy>
    <cacheHierarchy uniqueName="[Measures].[Sum of Sale_ID]" caption="Sum of Sale_ID" measure="1" displayFolder="" measureGroup="sales" count="0">
      <extLst>
        <ext xmlns:x15="http://schemas.microsoft.com/office/spreadsheetml/2010/11/main" uri="{B97F6D7D-B522-45F9-BDA1-12C45D357490}">
          <x15:cacheHierarchy aggregatedColumn="23"/>
        </ext>
      </extLst>
    </cacheHierarchy>
    <cacheHierarchy uniqueName="[Measures].[Count of Sale_ID]" caption="Count of Sale_ID" measure="1" displayFolder="" measureGroup="sales" count="0">
      <extLst>
        <ext xmlns:x15="http://schemas.microsoft.com/office/spreadsheetml/2010/11/main" uri="{B97F6D7D-B522-45F9-BDA1-12C45D357490}">
          <x15:cacheHierarchy aggregatedColumn="23"/>
        </ext>
      </extLst>
    </cacheHierarchy>
    <cacheHierarchy uniqueName="[Measures].[Sum of Profit]" caption="Sum of Profit" measure="1" displayFolder="" measureGroup="sales" count="0">
      <extLst>
        <ext xmlns:x15="http://schemas.microsoft.com/office/spreadsheetml/2010/11/main" uri="{B97F6D7D-B522-45F9-BDA1-12C45D357490}">
          <x15:cacheHierarchy aggregatedColumn="31"/>
        </ext>
      </extLst>
    </cacheHierarchy>
    <cacheHierarchy uniqueName="[Measures].[Sum of Cost]" caption="Sum of Cost" measure="1" displayFolder="" measureGroup="sales" count="0">
      <extLst>
        <ext xmlns:x15="http://schemas.microsoft.com/office/spreadsheetml/2010/11/main" uri="{B97F6D7D-B522-45F9-BDA1-12C45D357490}">
          <x15:cacheHierarchy aggregatedColumn="30"/>
        </ext>
      </extLst>
    </cacheHierarchy>
    <cacheHierarchy uniqueName="[Measures].[Sum of Profit Margin %]" caption="Sum of Profit Margin %" measure="1" displayFolder="" measureGroup="products" count="0">
      <extLst>
        <ext xmlns:x15="http://schemas.microsoft.com/office/spreadsheetml/2010/11/main" uri="{B97F6D7D-B522-45F9-BDA1-12C45D357490}">
          <x15:cacheHierarchy aggregatedColumn="21"/>
        </ext>
      </extLst>
    </cacheHierarchy>
    <cacheHierarchy uniqueName="[Measures].[Average of Profit Margin %]" caption="Average of Profit Margin %" measure="1" displayFolder="" measureGroup="products" count="0">
      <extLst>
        <ext xmlns:x15="http://schemas.microsoft.com/office/spreadsheetml/2010/11/main" uri="{B97F6D7D-B522-45F9-BDA1-12C45D357490}">
          <x15:cacheHierarchy aggregatedColumn="21"/>
        </ext>
      </extLst>
    </cacheHierarchy>
    <cacheHierarchy uniqueName="[Measures].[Count of Product_Name]" caption="Count of Product_Name" measure="1" displayFolder="" measureGroup="products" count="0">
      <extLst>
        <ext xmlns:x15="http://schemas.microsoft.com/office/spreadsheetml/2010/11/main" uri="{B97F6D7D-B522-45F9-BDA1-12C45D357490}">
          <x15:cacheHierarchy aggregatedColumn="16"/>
        </ext>
      </extLst>
    </cacheHierarchy>
    <cacheHierarchy uniqueName="[Measures].[Sum of Store_ID]" caption="Sum of Store_ID" measure="1" displayFolder="" measureGroup="sales" count="0">
      <extLst>
        <ext xmlns:x15="http://schemas.microsoft.com/office/spreadsheetml/2010/11/main" uri="{B97F6D7D-B522-45F9-BDA1-12C45D357490}">
          <x15:cacheHierarchy aggregatedColumn="25"/>
        </ext>
      </extLst>
    </cacheHierarchy>
    <cacheHierarchy uniqueName="[Measures].[Count of Store_Name]" caption="Count of Store_Name" measure="1" displayFolder="" measureGroup="stores" count="0">
      <extLst>
        <ext xmlns:x15="http://schemas.microsoft.com/office/spreadsheetml/2010/11/main" uri="{B97F6D7D-B522-45F9-BDA1-12C45D357490}">
          <x15:cacheHierarchy aggregatedColumn="33"/>
        </ext>
      </extLst>
    </cacheHierarchy>
    <cacheHierarchy uniqueName="[Measures].[Count of Stock_Status]" caption="Count of Stock_Status" measure="1" displayFolder="" measureGroup="inventory" count="0">
      <extLst>
        <ext xmlns:x15="http://schemas.microsoft.com/office/spreadsheetml/2010/11/main" uri="{B97F6D7D-B522-45F9-BDA1-12C45D357490}">
          <x15:cacheHierarchy aggregatedColumn="11"/>
        </ext>
      </extLst>
    </cacheHierarchy>
    <cacheHierarchy uniqueName="[Measures].[Sum of Product_ID]" caption="Sum of Product_ID" measure="1" displayFolder="" measureGroup="sales" count="0">
      <extLst>
        <ext xmlns:x15="http://schemas.microsoft.com/office/spreadsheetml/2010/11/main" uri="{B97F6D7D-B522-45F9-BDA1-12C45D357490}">
          <x15:cacheHierarchy aggregatedColumn="26"/>
        </ext>
      </extLst>
    </cacheHierarchy>
    <cacheHierarchy uniqueName="[Measures].[Count of Product_ID]" caption="Count of Product_ID" measure="1" displayFolder="" measureGroup="sales" count="0">
      <extLst>
        <ext xmlns:x15="http://schemas.microsoft.com/office/spreadsheetml/2010/11/main" uri="{B97F6D7D-B522-45F9-BDA1-12C45D357490}">
          <x15:cacheHierarchy aggregatedColumn="26"/>
        </ext>
      </extLst>
    </cacheHierarchy>
    <cacheHierarchy uniqueName="[Measures].[Sum of Store_ID 2]" caption="Sum of Store_ID 2" measure="1" displayFolder="" measureGroup="inventory" count="0">
      <extLst>
        <ext xmlns:x15="http://schemas.microsoft.com/office/spreadsheetml/2010/11/main" uri="{B97F6D7D-B522-45F9-BDA1-12C45D357490}">
          <x15:cacheHierarchy aggregatedColumn="7"/>
        </ext>
      </extLst>
    </cacheHierarchy>
    <cacheHierarchy uniqueName="[Measures].[Count of Store_ID]" caption="Count of Store_ID" measure="1" displayFolder="" measureGroup="inventory" count="0">
      <extLst>
        <ext xmlns:x15="http://schemas.microsoft.com/office/spreadsheetml/2010/11/main" uri="{B97F6D7D-B522-45F9-BDA1-12C45D357490}">
          <x15:cacheHierarchy aggregatedColumn="7"/>
        </ext>
      </extLst>
    </cacheHierarchy>
    <cacheHierarchy uniqueName="[Measures].[Sum of Stock_Value]" caption="Sum of Stock_Value" measure="1" displayFolder="" measureGroup="inventory" count="0">
      <extLst>
        <ext xmlns:x15="http://schemas.microsoft.com/office/spreadsheetml/2010/11/main" uri="{B97F6D7D-B522-45F9-BDA1-12C45D357490}">
          <x15:cacheHierarchy aggregatedColumn="12"/>
        </ext>
      </extLst>
    </cacheHierarchy>
    <cacheHierarchy uniqueName="[Measures].[Sum of Units_Sold_for_Product]" caption="Sum of Units_Sold_for_Product" measure="1" displayFolder="" measureGroup="inventory" count="0">
      <extLst>
        <ext xmlns:x15="http://schemas.microsoft.com/office/spreadsheetml/2010/11/main" uri="{B97F6D7D-B522-45F9-BDA1-12C45D357490}">
          <x15:cacheHierarchy aggregatedColumn="13"/>
        </ext>
      </extLst>
    </cacheHierarchy>
    <cacheHierarchy uniqueName="[Measures].[Total Revenue]" caption="Total Revenue" measure="1" displayFolder="" measureGroup="sales" count="0"/>
    <cacheHierarchy uniqueName="[Measures].[Total Units Sold]" caption="Total Units Sold" measure="1" displayFolder="" measureGroup="sales" count="0"/>
    <cacheHierarchy uniqueName="[Measures].[Total Cost]" caption="Total Cost" measure="1" displayFolder="" measureGroup="sales" count="0"/>
    <cacheHierarchy uniqueName="[Measures].[Total Profit]" caption="Total Profit" measure="1" displayFolder="" measureGroup="sales" count="0"/>
    <cacheHierarchy uniqueName="[Measures].[Total Stock On Hand]" caption="Total Stock On Hand" measure="1" displayFolder="" measureGroup="inventory" count="0"/>
    <cacheHierarchy uniqueName="[Measures].[Total Stock Value]" caption="Total Stock Value" measure="1" displayFolder="" measureGroup="inventory" count="0"/>
    <cacheHierarchy uniqueName="[Measures].[Out of Stock Count]" caption="Out of Stock Count" measure="1" displayFolder="" measureGroup="inventory" count="0"/>
    <cacheHierarchy uniqueName="[Measures].[Total Store]" caption="Total Store" measure="1" displayFolder="" measureGroup="stores" count="0"/>
    <cacheHierarchy uniqueName="[Measures].[Total Transactions]" caption="Total Transactions" measure="1" displayFolder="" measureGroup="sales" count="0"/>
    <cacheHierarchy uniqueName="[Measures].[Average Price:]" caption="Average Price:" measure="1" displayFolder="" measureGroup="stores" count="0"/>
    <cacheHierarchy uniqueName="[Measures].[Average Cost:]" caption="Average Cost:" measure="1" displayFolder="" measureGroup="stores" count="0"/>
    <cacheHierarchy uniqueName="[Measures].[Low Stock Count]" caption="Low Stock Count" measure="1" displayFolder="" measureGroup="inventory" count="0"/>
    <cacheHierarchy uniqueName="[Measures].[Measure 1]" caption="Measure 1" measure="1" displayFolder="" measureGroup="products" count="0"/>
    <cacheHierarchy uniqueName="[Measures].[Measure 2]" caption="Measure 2" measure="1" displayFolder="" measureGroup="inventory" count="0"/>
    <cacheHierarchy uniqueName="[Measures].[__XL_Count stores]" caption="__XL_Count stores" measure="1" displayFolder="" measureGroup="stores" count="0" hidden="1"/>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inventory]" caption="__XL_Count inventory" measure="1" displayFolder="" measureGroup="inventory"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inventory" uniqueName="[inventory]" caption="inventory"/>
    <dimension measure="1" name="Measures" uniqueName="[Measures]" caption="Measures"/>
    <dimension name="products" uniqueName="[products]" caption="products"/>
    <dimension name="sales" uniqueName="[sales]" caption="sales"/>
    <dimension name="stores" uniqueName="[stores]" caption="stores"/>
  </dimensions>
  <measureGroups count="5">
    <measureGroup name="calendar" caption="calendar"/>
    <measureGroup name="inventory" caption="inventory"/>
    <measureGroup name="products" caption="products"/>
    <measureGroup name="sales" caption="sales"/>
    <measureGroup name="stores" caption="stores"/>
  </measureGroups>
  <maps count="10">
    <map measureGroup="0" dimension="0"/>
    <map measureGroup="1" dimension="1"/>
    <map measureGroup="1" dimension="3"/>
    <map measureGroup="1" dimension="5"/>
    <map measureGroup="2" dimension="3"/>
    <map measureGroup="3" dimension="0"/>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42.462252314814" backgroundQuery="1" createdVersion="8" refreshedVersion="8" minRefreshableVersion="3" recordCount="0" supportSubquery="1" supportAdvancedDrill="1" xr:uid="{845B1C61-E9CD-4977-8D36-3A0F49665345}">
  <cacheSource type="external" connectionId="6"/>
  <cacheFields count="3">
    <cacheField name="[Measures].[Total Revenue]" caption="Total Revenue" numFmtId="0" hierarchy="56" level="32767"/>
    <cacheField name="[calendar].[Month].[Month]" caption="Month" numFmtId="0" hierarchy="3" level="1">
      <sharedItems count="12">
        <s v="April"/>
        <s v="August"/>
        <s v="December"/>
        <s v="February"/>
        <s v="January"/>
        <s v="July"/>
        <s v="June"/>
        <s v="March"/>
        <s v="May"/>
        <s v="November"/>
        <s v="October"/>
        <s v="September"/>
      </sharedItems>
    </cacheField>
    <cacheField name="[stores].[Store_Location].[Store_Location]" caption="Store_Location" numFmtId="0" hierarchy="35" level="1">
      <sharedItems count="4">
        <s v="Airport"/>
        <s v="Commercial"/>
        <s v="Downtown"/>
        <s v="Residential"/>
      </sharedItems>
    </cacheField>
  </cacheFields>
  <cacheHierarchies count="76">
    <cacheHierarchy uniqueName="[calendar].[Date]" caption="Date" attribute="1" time="1" defaultMemberUniqueName="[calendar].[Date].[All]" allUniqueName="[calendar].[Date].[All]" dimensionUniqueName="[calendar]" displayFolder="" count="0" memberValueDatatype="7" unbalanced="0"/>
    <cacheHierarchy uniqueName="[calendar].[Month Number]" caption="Month Number" attribute="1" defaultMemberUniqueName="[calendar].[Month Number].[All]" allUniqueName="[calendar].[Month Number].[All]" dimensionUniqueName="[calendar]" displayFolder="" count="0" memberValueDatatype="20" unbalanced="0"/>
    <cacheHierarchy uniqueName="[calendar].[Year =]" caption="Year =" attribute="1" defaultMemberUniqueName="[calendar].[Year =].[All]" allUniqueName="[calendar].[Year =].[All]" dimensionUniqueName="[calendar]" displayFolder="" count="2" memberValueDatatype="20" unbalanced="0"/>
    <cacheHierarchy uniqueName="[calendar].[Month]" caption="Month" attribute="1" defaultMemberUniqueName="[calendar].[Month].[All]" allUniqueName="[calendar].[Month].[All]" dimensionUniqueName="[calendar]" displayFolder="" count="2" memberValueDatatype="130" unbalanced="0">
      <fieldsUsage count="2">
        <fieldUsage x="-1"/>
        <fieldUsage x="1"/>
      </fieldsUsage>
    </cacheHierarchy>
    <cacheHierarchy uniqueName="[calendar].[Quarter]" caption="Quarter" attribute="1" defaultMemberUniqueName="[calendar].[Quarter].[All]" allUniqueName="[calendar].[Quarter].[All]" dimensionUniqueName="[calendar]" displayFolder="" count="0" memberValueDatatype="130" unbalanced="0"/>
    <cacheHierarchy uniqueName="[calendar].[Weekday]" caption="Weekday" attribute="1" defaultMemberUniqueName="[calendar].[Weekday].[All]" allUniqueName="[calendar].[Weekday].[All]" dimensionUniqueName="[calendar]" displayFolder="" count="0" memberValueDatatype="130" unbalanced="0"/>
    <cacheHierarchy uniqueName="[calendar].[Is_Weekend]" caption="Is_Weekend" attribute="1" defaultMemberUniqueName="[calendar].[Is_Weekend].[All]" allUniqueName="[calendar].[Is_Weekend].[All]" dimensionUniqueName="[calendar]" displayFolder="" count="0" memberValueDatatype="130" unbalanced="0"/>
    <cacheHierarchy uniqueName="[inventory].[Store_ID]" caption="Store_ID" attribute="1" defaultMemberUniqueName="[inventory].[Store_ID].[All]" allUniqueName="[inventory].[Store_ID].[All]" dimensionUniqueName="[inventory]" displayFolder="" count="0" memberValueDatatype="20" unbalanced="0"/>
    <cacheHierarchy uniqueName="[inventory].[Product_ID]" caption="Product_ID" attribute="1" defaultMemberUniqueName="[inventory].[Product_ID].[All]" allUniqueName="[inventory].[Product_ID].[All]" dimensionUniqueName="[inventory]" displayFolder="" count="0" memberValueDatatype="20" unbalanced="0"/>
    <cacheHierarchy uniqueName="[inventory].[Stock_On_Hand]" caption="Stock_On_Hand" attribute="1" defaultMemberUniqueName="[inventory].[Stock_On_Hand].[All]" allUniqueName="[inventory].[Stock_On_Hand].[All]" dimensionUniqueName="[inventory]" displayFolder="" count="0" memberValueDatatype="20" unbalanced="0"/>
    <cacheHierarchy uniqueName="[inventory].[Store_Product_Key]" caption="Store_Product_Key" attribute="1" defaultMemberUniqueName="[inventory].[Store_Product_Key].[All]" allUniqueName="[inventory].[Store_Product_Key].[All]" dimensionUniqueName="[inventory]" displayFolder="" count="0" memberValueDatatype="130" unbalanced="0"/>
    <cacheHierarchy uniqueName="[inventory].[Stock_Status]" caption="Stock_Status" attribute="1" defaultMemberUniqueName="[inventory].[Stock_Status].[All]" allUniqueName="[inventory].[Stock_Status].[All]" dimensionUniqueName="[inventory]" displayFolder="" count="0" memberValueDatatype="130" unbalanced="0"/>
    <cacheHierarchy uniqueName="[inventory].[Stock_Value]" caption="Stock_Value" attribute="1" defaultMemberUniqueName="[inventory].[Stock_Value].[All]" allUniqueName="[inventory].[Stock_Value].[All]" dimensionUniqueName="[inventory]" displayFolder="" count="0" memberValueDatatype="5" unbalanced="0"/>
    <cacheHierarchy uniqueName="[inventory].[Units_Sold_for_Product]" caption="Units_Sold_for_Product" attribute="1" defaultMemberUniqueName="[inventory].[Units_Sold_for_Product].[All]" allUniqueName="[inventory].[Units_Sold_for_Product].[All]" dimensionUniqueName="[inventory]" displayFolder="" count="0" memberValueDatatype="20" unbalanced="0"/>
    <cacheHierarchy uniqueName="[inventory].[Restock_Alert]" caption="Restock_Alert" attribute="1" defaultMemberUniqueName="[inventory].[Restock_Alert].[All]" allUniqueName="[inventory].[Restock_Alert].[All]" dimensionUniqueName="[inventory]"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Product_Category]" caption="Product_Category" attribute="1" defaultMemberUniqueName="[products].[Product_Category].[All]" allUniqueName="[products].[Product_Category].[All]" dimensionUniqueName="[products]" displayFolder="" count="2" memberValueDatatype="130" unbalanced="0"/>
    <cacheHierarchy uniqueName="[products].[Product_Cost]" caption="Product_Cost" attribute="1" defaultMemberUniqueName="[products].[Product_Cost].[All]" allUniqueName="[products].[Product_Cost].[All]" dimensionUniqueName="[products]" displayFolder="" count="0" memberValueDatatype="5" unbalanced="0"/>
    <cacheHierarchy uniqueName="[products].[Product_Price]" caption="Product_Price" attribute="1" defaultMemberUniqueName="[products].[Product_Price].[All]" allUniqueName="[products].[Product_Price].[All]" dimensionUniqueName="[products]" displayFolder="" count="0" memberValueDatatype="5" unbalanced="0"/>
    <cacheHierarchy uniqueName="[products].[Profit]" caption="Profit" attribute="1" defaultMemberUniqueName="[products].[Profit].[All]" allUniqueName="[products].[Profit].[All]" dimensionUniqueName="[products]" displayFolder="" count="0" memberValueDatatype="5" unbalanced="0"/>
    <cacheHierarchy uniqueName="[products].[Profit Margin %]" caption="Profit Margin %" attribute="1" defaultMemberUniqueName="[products].[Profit Margin %].[All]" allUniqueName="[products].[Profit Margin %].[All]" dimensionUniqueName="[products]" displayFolder="" count="0" memberValueDatatype="5" unbalanced="0"/>
    <cacheHierarchy uniqueName="[products].[Price_Bracket]" caption="Price_Bracket" attribute="1" defaultMemberUniqueName="[products].[Price_Bracket].[All]" allUniqueName="[products].[Price_Bracket].[All]" dimensionUniqueName="[products]" displayFolder="" count="0" memberValueDatatype="130" unbalanced="0"/>
    <cacheHierarchy uniqueName="[sales].[Sale_ID]" caption="Sale_ID" attribute="1" defaultMemberUniqueName="[sales].[Sale_ID].[All]" allUniqueName="[sales].[Sale_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Store_ID]" caption="Store_ID" attribute="1" defaultMemberUniqueName="[sales].[Store_ID].[All]" allUniqueName="[sales].[Store_ID].[All]" dimensionUniqueName="[sales]" displayFolder="" count="0" memberValueDatatype="20" unbalanced="0"/>
    <cacheHierarchy uniqueName="[sales].[Product_ID]" caption="Product_ID" attribute="1" defaultMemberUniqueName="[sales].[Product_ID].[All]" allUniqueName="[sales].[Product_ID].[All]" dimensionUniqueName="[sales]" displayFolder="" count="0" memberValueDatatype="20" unbalanced="0"/>
    <cacheHierarchy uniqueName="[sales].[Units]" caption="Units" attribute="1" defaultMemberUniqueName="[sales].[Units].[All]" allUniqueName="[sales].[Units].[All]" dimensionUniqueName="[sales]" displayFolder="" count="0" memberValueDatatype="20" unbalanced="0"/>
    <cacheHierarchy uniqueName="[sales].[Store_Product_Key]" caption="Store_Product_Key" attribute="1" defaultMemberUniqueName="[sales].[Store_Product_Key].[All]" allUniqueName="[sales].[Store_Product_Key].[All]" dimensionUniqueName="[sales]" displayFolder="" count="0" memberValueDatatype="130" unbalanced="0"/>
    <cacheHierarchy uniqueName="[sales].[Revenue]" caption="Revenue" attribute="1" defaultMemberUniqueName="[sales].[Revenue].[All]" allUniqueName="[sales].[Revenue].[All]" dimensionUniqueName="[sales]" displayFolder="" count="0" memberValueDatatype="5" unbalanced="0"/>
    <cacheHierarchy uniqueName="[sales].[Cost]" caption="Cost" attribute="1" defaultMemberUniqueName="[sales].[Cost].[All]" allUniqueName="[sales].[Cos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20" unbalanced="0"/>
    <cacheHierarchy uniqueName="[stores].[Store_Name]" caption="Store_Name" attribute="1" defaultMemberUniqueName="[stores].[Store_Name].[All]" allUniqueName="[stores].[Store_Name].[All]" dimensionUniqueName="[stores]" displayFolder="" count="0" memberValueDatatype="130" unbalanced="0"/>
    <cacheHierarchy uniqueName="[stores].[Store_City]" caption="Store_City" attribute="1" defaultMemberUniqueName="[stores].[Store_City].[All]" allUniqueName="[stores].[Store_City].[All]" dimensionUniqueName="[stores]" displayFolder="" count="0" memberValueDatatype="130" unbalanced="0"/>
    <cacheHierarchy uniqueName="[stores].[Store_Location]" caption="Store_Location" attribute="1" defaultMemberUniqueName="[stores].[Store_Location].[All]" allUniqueName="[stores].[Store_Location].[All]" dimensionUniqueName="[stores]" displayFolder="" count="2" memberValueDatatype="130" unbalanced="0">
      <fieldsUsage count="2">
        <fieldUsage x="-1"/>
        <fieldUsage x="2"/>
      </fieldsUsage>
    </cacheHierarchy>
    <cacheHierarchy uniqueName="[stores].[Store_Open_Date]" caption="Store_Open_Date" attribute="1" time="1" defaultMemberUniqueName="[stores].[Store_Open_Date].[All]" allUniqueName="[stores].[Store_Open_Date].[All]" dimensionUniqueName="[stores]" displayFolder="" count="0" memberValueDatatype="7" unbalanced="0"/>
    <cacheHierarchy uniqueName="[stores].[Store_Age_Years]" caption="Store_Age_Years" attribute="1" defaultMemberUniqueName="[stores].[Store_Age_Years].[All]" allUniqueName="[stores].[Store_Age_Years].[All]" dimensionUniqueName="[stores]" displayFolder="" count="0" memberValueDatatype="20" unbalanced="0"/>
    <cacheHierarchy uniqueName="[stores].[Store_Age_Group]" caption="Store_Age_Group" attribute="1" defaultMemberUniqueName="[stores].[Store_Age_Group].[All]" allUniqueName="[stores].[Store_Age_Group].[All]" dimensionUniqueName="[stores]" displayFolder="" count="0" memberValueDatatype="130" unbalanced="0"/>
    <cacheHierarchy uniqueName="[Measures].[Sum of Revenue]" caption="Sum of Revenue" measure="1" displayFolder="" measureGroup="sales" count="0">
      <extLst>
        <ext xmlns:x15="http://schemas.microsoft.com/office/spreadsheetml/2010/11/main" uri="{B97F6D7D-B522-45F9-BDA1-12C45D357490}">
          <x15:cacheHierarchy aggregatedColumn="29"/>
        </ext>
      </extLst>
    </cacheHierarchy>
    <cacheHierarchy uniqueName="[Measures].[Sum of Sale_ID]" caption="Sum of Sale_ID" measure="1" displayFolder="" measureGroup="sales" count="0">
      <extLst>
        <ext xmlns:x15="http://schemas.microsoft.com/office/spreadsheetml/2010/11/main" uri="{B97F6D7D-B522-45F9-BDA1-12C45D357490}">
          <x15:cacheHierarchy aggregatedColumn="23"/>
        </ext>
      </extLst>
    </cacheHierarchy>
    <cacheHierarchy uniqueName="[Measures].[Count of Sale_ID]" caption="Count of Sale_ID" measure="1" displayFolder="" measureGroup="sales" count="0">
      <extLst>
        <ext xmlns:x15="http://schemas.microsoft.com/office/spreadsheetml/2010/11/main" uri="{B97F6D7D-B522-45F9-BDA1-12C45D357490}">
          <x15:cacheHierarchy aggregatedColumn="23"/>
        </ext>
      </extLst>
    </cacheHierarchy>
    <cacheHierarchy uniqueName="[Measures].[Sum of Profit]" caption="Sum of Profit" measure="1" displayFolder="" measureGroup="sales" count="0">
      <extLst>
        <ext xmlns:x15="http://schemas.microsoft.com/office/spreadsheetml/2010/11/main" uri="{B97F6D7D-B522-45F9-BDA1-12C45D357490}">
          <x15:cacheHierarchy aggregatedColumn="31"/>
        </ext>
      </extLst>
    </cacheHierarchy>
    <cacheHierarchy uniqueName="[Measures].[Sum of Cost]" caption="Sum of Cost" measure="1" displayFolder="" measureGroup="sales" count="0">
      <extLst>
        <ext xmlns:x15="http://schemas.microsoft.com/office/spreadsheetml/2010/11/main" uri="{B97F6D7D-B522-45F9-BDA1-12C45D357490}">
          <x15:cacheHierarchy aggregatedColumn="30"/>
        </ext>
      </extLst>
    </cacheHierarchy>
    <cacheHierarchy uniqueName="[Measures].[Sum of Profit Margin %]" caption="Sum of Profit Margin %" measure="1" displayFolder="" measureGroup="products" count="0">
      <extLst>
        <ext xmlns:x15="http://schemas.microsoft.com/office/spreadsheetml/2010/11/main" uri="{B97F6D7D-B522-45F9-BDA1-12C45D357490}">
          <x15:cacheHierarchy aggregatedColumn="21"/>
        </ext>
      </extLst>
    </cacheHierarchy>
    <cacheHierarchy uniqueName="[Measures].[Average of Profit Margin %]" caption="Average of Profit Margin %" measure="1" displayFolder="" measureGroup="products" count="0">
      <extLst>
        <ext xmlns:x15="http://schemas.microsoft.com/office/spreadsheetml/2010/11/main" uri="{B97F6D7D-B522-45F9-BDA1-12C45D357490}">
          <x15:cacheHierarchy aggregatedColumn="21"/>
        </ext>
      </extLst>
    </cacheHierarchy>
    <cacheHierarchy uniqueName="[Measures].[Count of Product_Name]" caption="Count of Product_Name" measure="1" displayFolder="" measureGroup="products" count="0">
      <extLst>
        <ext xmlns:x15="http://schemas.microsoft.com/office/spreadsheetml/2010/11/main" uri="{B97F6D7D-B522-45F9-BDA1-12C45D357490}">
          <x15:cacheHierarchy aggregatedColumn="16"/>
        </ext>
      </extLst>
    </cacheHierarchy>
    <cacheHierarchy uniqueName="[Measures].[Sum of Store_ID]" caption="Sum of Store_ID" measure="1" displayFolder="" measureGroup="sales" count="0">
      <extLst>
        <ext xmlns:x15="http://schemas.microsoft.com/office/spreadsheetml/2010/11/main" uri="{B97F6D7D-B522-45F9-BDA1-12C45D357490}">
          <x15:cacheHierarchy aggregatedColumn="25"/>
        </ext>
      </extLst>
    </cacheHierarchy>
    <cacheHierarchy uniqueName="[Measures].[Count of Store_Name]" caption="Count of Store_Name" measure="1" displayFolder="" measureGroup="stores" count="0">
      <extLst>
        <ext xmlns:x15="http://schemas.microsoft.com/office/spreadsheetml/2010/11/main" uri="{B97F6D7D-B522-45F9-BDA1-12C45D357490}">
          <x15:cacheHierarchy aggregatedColumn="33"/>
        </ext>
      </extLst>
    </cacheHierarchy>
    <cacheHierarchy uniqueName="[Measures].[Count of Stock_Status]" caption="Count of Stock_Status" measure="1" displayFolder="" measureGroup="inventory" count="0">
      <extLst>
        <ext xmlns:x15="http://schemas.microsoft.com/office/spreadsheetml/2010/11/main" uri="{B97F6D7D-B522-45F9-BDA1-12C45D357490}">
          <x15:cacheHierarchy aggregatedColumn="11"/>
        </ext>
      </extLst>
    </cacheHierarchy>
    <cacheHierarchy uniqueName="[Measures].[Sum of Product_ID]" caption="Sum of Product_ID" measure="1" displayFolder="" measureGroup="sales" count="0">
      <extLst>
        <ext xmlns:x15="http://schemas.microsoft.com/office/spreadsheetml/2010/11/main" uri="{B97F6D7D-B522-45F9-BDA1-12C45D357490}">
          <x15:cacheHierarchy aggregatedColumn="26"/>
        </ext>
      </extLst>
    </cacheHierarchy>
    <cacheHierarchy uniqueName="[Measures].[Count of Product_ID]" caption="Count of Product_ID" measure="1" displayFolder="" measureGroup="sales" count="0">
      <extLst>
        <ext xmlns:x15="http://schemas.microsoft.com/office/spreadsheetml/2010/11/main" uri="{B97F6D7D-B522-45F9-BDA1-12C45D357490}">
          <x15:cacheHierarchy aggregatedColumn="26"/>
        </ext>
      </extLst>
    </cacheHierarchy>
    <cacheHierarchy uniqueName="[Measures].[Sum of Store_ID 2]" caption="Sum of Store_ID 2" measure="1" displayFolder="" measureGroup="inventory" count="0">
      <extLst>
        <ext xmlns:x15="http://schemas.microsoft.com/office/spreadsheetml/2010/11/main" uri="{B97F6D7D-B522-45F9-BDA1-12C45D357490}">
          <x15:cacheHierarchy aggregatedColumn="7"/>
        </ext>
      </extLst>
    </cacheHierarchy>
    <cacheHierarchy uniqueName="[Measures].[Count of Store_ID]" caption="Count of Store_ID" measure="1" displayFolder="" measureGroup="inventory" count="0">
      <extLst>
        <ext xmlns:x15="http://schemas.microsoft.com/office/spreadsheetml/2010/11/main" uri="{B97F6D7D-B522-45F9-BDA1-12C45D357490}">
          <x15:cacheHierarchy aggregatedColumn="7"/>
        </ext>
      </extLst>
    </cacheHierarchy>
    <cacheHierarchy uniqueName="[Measures].[Sum of Stock_Value]" caption="Sum of Stock_Value" measure="1" displayFolder="" measureGroup="inventory" count="0">
      <extLst>
        <ext xmlns:x15="http://schemas.microsoft.com/office/spreadsheetml/2010/11/main" uri="{B97F6D7D-B522-45F9-BDA1-12C45D357490}">
          <x15:cacheHierarchy aggregatedColumn="12"/>
        </ext>
      </extLst>
    </cacheHierarchy>
    <cacheHierarchy uniqueName="[Measures].[Sum of Units_Sold_for_Product]" caption="Sum of Units_Sold_for_Product" measure="1" displayFolder="" measureGroup="inventory" count="0">
      <extLst>
        <ext xmlns:x15="http://schemas.microsoft.com/office/spreadsheetml/2010/11/main" uri="{B97F6D7D-B522-45F9-BDA1-12C45D357490}">
          <x15:cacheHierarchy aggregatedColumn="13"/>
        </ext>
      </extLst>
    </cacheHierarchy>
    <cacheHierarchy uniqueName="[Measures].[Total Revenue]" caption="Total Revenue" measure="1" displayFolder="" measureGroup="sales" count="0" oneField="1">
      <fieldsUsage count="1">
        <fieldUsage x="0"/>
      </fieldsUsage>
    </cacheHierarchy>
    <cacheHierarchy uniqueName="[Measures].[Total Units Sold]" caption="Total Units Sold" measure="1" displayFolder="" measureGroup="sales" count="0"/>
    <cacheHierarchy uniqueName="[Measures].[Total Cost]" caption="Total Cost" measure="1" displayFolder="" measureGroup="sales" count="0"/>
    <cacheHierarchy uniqueName="[Measures].[Total Profit]" caption="Total Profit" measure="1" displayFolder="" measureGroup="sales" count="0"/>
    <cacheHierarchy uniqueName="[Measures].[Total Stock On Hand]" caption="Total Stock On Hand" measure="1" displayFolder="" measureGroup="inventory" count="0"/>
    <cacheHierarchy uniqueName="[Measures].[Total Stock Value]" caption="Total Stock Value" measure="1" displayFolder="" measureGroup="inventory" count="0"/>
    <cacheHierarchy uniqueName="[Measures].[Out of Stock Count]" caption="Out of Stock Count" measure="1" displayFolder="" measureGroup="inventory" count="0"/>
    <cacheHierarchy uniqueName="[Measures].[Total Store]" caption="Total Store" measure="1" displayFolder="" measureGroup="stores" count="0"/>
    <cacheHierarchy uniqueName="[Measures].[Total Transactions]" caption="Total Transactions" measure="1" displayFolder="" measureGroup="sales" count="0"/>
    <cacheHierarchy uniqueName="[Measures].[Average Price:]" caption="Average Price:" measure="1" displayFolder="" measureGroup="stores" count="0"/>
    <cacheHierarchy uniqueName="[Measures].[Average Cost:]" caption="Average Cost:" measure="1" displayFolder="" measureGroup="stores" count="0"/>
    <cacheHierarchy uniqueName="[Measures].[Low Stock Count]" caption="Low Stock Count" measure="1" displayFolder="" measureGroup="inventory" count="0"/>
    <cacheHierarchy uniqueName="[Measures].[Measure 1]" caption="Measure 1" measure="1" displayFolder="" measureGroup="products" count="0"/>
    <cacheHierarchy uniqueName="[Measures].[Measure 2]" caption="Measure 2" measure="1" displayFolder="" measureGroup="inventory" count="0"/>
    <cacheHierarchy uniqueName="[Measures].[__XL_Count stores]" caption="__XL_Count stores" measure="1" displayFolder="" measureGroup="stores" count="0" hidden="1"/>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inventory]" caption="__XL_Count inventory" measure="1" displayFolder="" measureGroup="inventory"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calendar" uniqueName="[calendar]" caption="calendar"/>
    <dimension name="inventory" uniqueName="[inventory]" caption="inventory"/>
    <dimension measure="1" name="Measures" uniqueName="[Measures]" caption="Measures"/>
    <dimension name="products" uniqueName="[products]" caption="products"/>
    <dimension name="sales" uniqueName="[sales]" caption="sales"/>
    <dimension name="stores" uniqueName="[stores]" caption="stores"/>
  </dimensions>
  <measureGroups count="5">
    <measureGroup name="calendar" caption="calendar"/>
    <measureGroup name="inventory" caption="inventory"/>
    <measureGroup name="products" caption="products"/>
    <measureGroup name="sales" caption="sales"/>
    <measureGroup name="stores" caption="stores"/>
  </measureGroups>
  <maps count="10">
    <map measureGroup="0" dimension="0"/>
    <map measureGroup="1" dimension="1"/>
    <map measureGroup="1" dimension="3"/>
    <map measureGroup="1" dimension="5"/>
    <map measureGroup="2" dimension="3"/>
    <map measureGroup="3" dimension="0"/>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42.45123460648" backgroundQuery="1" createdVersion="3" refreshedVersion="8" minRefreshableVersion="3" recordCount="0" supportSubquery="1" supportAdvancedDrill="1" xr:uid="{674605C7-1B52-4E04-AD8B-5E99C7675087}">
  <cacheSource type="external" connectionId="6">
    <extLst>
      <ext xmlns:x14="http://schemas.microsoft.com/office/spreadsheetml/2009/9/main" uri="{F057638F-6D5F-4e77-A914-E7F072B9BCA8}">
        <x14:sourceConnection name="ThisWorkbookDataModel"/>
      </ext>
    </extLst>
  </cacheSource>
  <cacheFields count="0"/>
  <cacheHierarchies count="76">
    <cacheHierarchy uniqueName="[calendar].[Date]" caption="Date" attribute="1" time="1" defaultMemberUniqueName="[calendar].[Date].[All]" allUniqueName="[calendar].[Date].[All]" dimensionUniqueName="[calendar]" displayFolder="" count="0" memberValueDatatype="7" unbalanced="0"/>
    <cacheHierarchy uniqueName="[calendar].[Month Number]" caption="Month Number" attribute="1" defaultMemberUniqueName="[calendar].[Month Number].[All]" allUniqueName="[calendar].[Month Number].[All]" dimensionUniqueName="[calendar]" displayFolder="" count="0" memberValueDatatype="20" unbalanced="0"/>
    <cacheHierarchy uniqueName="[calendar].[Year =]" caption="Year =" attribute="1" defaultMemberUniqueName="[calendar].[Year =].[All]" allUniqueName="[calendar].[Year =].[All]" dimensionUniqueName="[calendar]" displayFolder="" count="2" memberValueDatatype="20" unbalanced="0"/>
    <cacheHierarchy uniqueName="[calendar].[Month]" caption="Month" attribute="1" defaultMemberUniqueName="[calendar].[Month].[All]" allUniqueName="[calendar].[Month].[All]" dimensionUniqueName="[calendar]" displayFolder="" count="0" memberValueDatatype="130" unbalanced="0"/>
    <cacheHierarchy uniqueName="[calendar].[Quarter]" caption="Quarter" attribute="1" defaultMemberUniqueName="[calendar].[Quarter].[All]" allUniqueName="[calendar].[Quarter].[All]" dimensionUniqueName="[calendar]" displayFolder="" count="0" memberValueDatatype="130" unbalanced="0"/>
    <cacheHierarchy uniqueName="[calendar].[Weekday]" caption="Weekday" attribute="1" defaultMemberUniqueName="[calendar].[Weekday].[All]" allUniqueName="[calendar].[Weekday].[All]" dimensionUniqueName="[calendar]" displayFolder="" count="0" memberValueDatatype="130" unbalanced="0"/>
    <cacheHierarchy uniqueName="[calendar].[Is_Weekend]" caption="Is_Weekend" attribute="1" defaultMemberUniqueName="[calendar].[Is_Weekend].[All]" allUniqueName="[calendar].[Is_Weekend].[All]" dimensionUniqueName="[calendar]" displayFolder="" count="0" memberValueDatatype="130" unbalanced="0"/>
    <cacheHierarchy uniqueName="[inventory].[Store_ID]" caption="Store_ID" attribute="1" defaultMemberUniqueName="[inventory].[Store_ID].[All]" allUniqueName="[inventory].[Store_ID].[All]" dimensionUniqueName="[inventory]" displayFolder="" count="0" memberValueDatatype="20" unbalanced="0"/>
    <cacheHierarchy uniqueName="[inventory].[Product_ID]" caption="Product_ID" attribute="1" defaultMemberUniqueName="[inventory].[Product_ID].[All]" allUniqueName="[inventory].[Product_ID].[All]" dimensionUniqueName="[inventory]" displayFolder="" count="0" memberValueDatatype="20" unbalanced="0"/>
    <cacheHierarchy uniqueName="[inventory].[Stock_On_Hand]" caption="Stock_On_Hand" attribute="1" defaultMemberUniqueName="[inventory].[Stock_On_Hand].[All]" allUniqueName="[inventory].[Stock_On_Hand].[All]" dimensionUniqueName="[inventory]" displayFolder="" count="0" memberValueDatatype="20" unbalanced="0"/>
    <cacheHierarchy uniqueName="[inventory].[Store_Product_Key]" caption="Store_Product_Key" attribute="1" defaultMemberUniqueName="[inventory].[Store_Product_Key].[All]" allUniqueName="[inventory].[Store_Product_Key].[All]" dimensionUniqueName="[inventory]" displayFolder="" count="0" memberValueDatatype="130" unbalanced="0"/>
    <cacheHierarchy uniqueName="[inventory].[Stock_Status]" caption="Stock_Status" attribute="1" defaultMemberUniqueName="[inventory].[Stock_Status].[All]" allUniqueName="[inventory].[Stock_Status].[All]" dimensionUniqueName="[inventory]" displayFolder="" count="0" memberValueDatatype="130" unbalanced="0"/>
    <cacheHierarchy uniqueName="[inventory].[Stock_Value]" caption="Stock_Value" attribute="1" defaultMemberUniqueName="[inventory].[Stock_Value].[All]" allUniqueName="[inventory].[Stock_Value].[All]" dimensionUniqueName="[inventory]" displayFolder="" count="0" memberValueDatatype="5" unbalanced="0"/>
    <cacheHierarchy uniqueName="[inventory].[Units_Sold_for_Product]" caption="Units_Sold_for_Product" attribute="1" defaultMemberUniqueName="[inventory].[Units_Sold_for_Product].[All]" allUniqueName="[inventory].[Units_Sold_for_Product].[All]" dimensionUniqueName="[inventory]" displayFolder="" count="0" memberValueDatatype="20" unbalanced="0"/>
    <cacheHierarchy uniqueName="[inventory].[Restock_Alert]" caption="Restock_Alert" attribute="1" defaultMemberUniqueName="[inventory].[Restock_Alert].[All]" allUniqueName="[inventory].[Restock_Alert].[All]" dimensionUniqueName="[inventory]"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Product_Category]" caption="Product_Category" attribute="1" defaultMemberUniqueName="[products].[Product_Category].[All]" allUniqueName="[products].[Product_Category].[All]" dimensionUniqueName="[products]" displayFolder="" count="2" memberValueDatatype="130" unbalanced="0"/>
    <cacheHierarchy uniqueName="[products].[Product_Cost]" caption="Product_Cost" attribute="1" defaultMemberUniqueName="[products].[Product_Cost].[All]" allUniqueName="[products].[Product_Cost].[All]" dimensionUniqueName="[products]" displayFolder="" count="0" memberValueDatatype="5" unbalanced="0"/>
    <cacheHierarchy uniqueName="[products].[Product_Price]" caption="Product_Price" attribute="1" defaultMemberUniqueName="[products].[Product_Price].[All]" allUniqueName="[products].[Product_Price].[All]" dimensionUniqueName="[products]" displayFolder="" count="0" memberValueDatatype="5" unbalanced="0"/>
    <cacheHierarchy uniqueName="[products].[Profit]" caption="Profit" attribute="1" defaultMemberUniqueName="[products].[Profit].[All]" allUniqueName="[products].[Profit].[All]" dimensionUniqueName="[products]" displayFolder="" count="0" memberValueDatatype="5" unbalanced="0"/>
    <cacheHierarchy uniqueName="[products].[Profit Margin %]" caption="Profit Margin %" attribute="1" defaultMemberUniqueName="[products].[Profit Margin %].[All]" allUniqueName="[products].[Profit Margin %].[All]" dimensionUniqueName="[products]" displayFolder="" count="0" memberValueDatatype="5" unbalanced="0"/>
    <cacheHierarchy uniqueName="[products].[Price_Bracket]" caption="Price_Bracket" attribute="1" defaultMemberUniqueName="[products].[Price_Bracket].[All]" allUniqueName="[products].[Price_Bracket].[All]" dimensionUniqueName="[products]" displayFolder="" count="0" memberValueDatatype="130" unbalanced="0"/>
    <cacheHierarchy uniqueName="[sales].[Sale_ID]" caption="Sale_ID" attribute="1" defaultMemberUniqueName="[sales].[Sale_ID].[All]" allUniqueName="[sales].[Sale_ID].[All]" dimensionUniqueName="[sales]" displayFolder="" count="0" memberValueDatatype="20" unbalanced="0"/>
    <cacheHierarchy uniqueName="[sales].[Date]" caption="Date" attribute="1" time="1" defaultMemberUniqueName="[sales].[Date].[All]" allUniqueName="[sales].[Date].[All]" dimensionUniqueName="[sales]" displayFolder="" count="0" memberValueDatatype="7" unbalanced="0"/>
    <cacheHierarchy uniqueName="[sales].[Store_ID]" caption="Store_ID" attribute="1" defaultMemberUniqueName="[sales].[Store_ID].[All]" allUniqueName="[sales].[Store_ID].[All]" dimensionUniqueName="[sales]" displayFolder="" count="0" memberValueDatatype="20" unbalanced="0"/>
    <cacheHierarchy uniqueName="[sales].[Product_ID]" caption="Product_ID" attribute="1" defaultMemberUniqueName="[sales].[Product_ID].[All]" allUniqueName="[sales].[Product_ID].[All]" dimensionUniqueName="[sales]" displayFolder="" count="0" memberValueDatatype="20" unbalanced="0"/>
    <cacheHierarchy uniqueName="[sales].[Units]" caption="Units" attribute="1" defaultMemberUniqueName="[sales].[Units].[All]" allUniqueName="[sales].[Units].[All]" dimensionUniqueName="[sales]" displayFolder="" count="0" memberValueDatatype="20" unbalanced="0"/>
    <cacheHierarchy uniqueName="[sales].[Store_Product_Key]" caption="Store_Product_Key" attribute="1" defaultMemberUniqueName="[sales].[Store_Product_Key].[All]" allUniqueName="[sales].[Store_Product_Key].[All]" dimensionUniqueName="[sales]" displayFolder="" count="0" memberValueDatatype="130" unbalanced="0"/>
    <cacheHierarchy uniqueName="[sales].[Revenue]" caption="Revenue" attribute="1" defaultMemberUniqueName="[sales].[Revenue].[All]" allUniqueName="[sales].[Revenue].[All]" dimensionUniqueName="[sales]" displayFolder="" count="0" memberValueDatatype="5" unbalanced="0"/>
    <cacheHierarchy uniqueName="[sales].[Cost]" caption="Cost" attribute="1" defaultMemberUniqueName="[sales].[Cost].[All]" allUniqueName="[sales].[Cos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tores].[Store_ID]" caption="Store_ID" attribute="1" defaultMemberUniqueName="[stores].[Store_ID].[All]" allUniqueName="[stores].[Store_ID].[All]" dimensionUniqueName="[stores]" displayFolder="" count="0" memberValueDatatype="20" unbalanced="0"/>
    <cacheHierarchy uniqueName="[stores].[Store_Name]" caption="Store_Name" attribute="1" defaultMemberUniqueName="[stores].[Store_Name].[All]" allUniqueName="[stores].[Store_Name].[All]" dimensionUniqueName="[stores]" displayFolder="" count="0" memberValueDatatype="130" unbalanced="0"/>
    <cacheHierarchy uniqueName="[stores].[Store_City]" caption="Store_City" attribute="1" defaultMemberUniqueName="[stores].[Store_City].[All]" allUniqueName="[stores].[Store_City].[All]" dimensionUniqueName="[stores]" displayFolder="" count="0" memberValueDatatype="130" unbalanced="0"/>
    <cacheHierarchy uniqueName="[stores].[Store_Location]" caption="Store_Location" attribute="1" defaultMemberUniqueName="[stores].[Store_Location].[All]" allUniqueName="[stores].[Store_Location].[All]" dimensionUniqueName="[stores]" displayFolder="" count="0" memberValueDatatype="130" unbalanced="0"/>
    <cacheHierarchy uniqueName="[stores].[Store_Open_Date]" caption="Store_Open_Date" attribute="1" time="1" defaultMemberUniqueName="[stores].[Store_Open_Date].[All]" allUniqueName="[stores].[Store_Open_Date].[All]" dimensionUniqueName="[stores]" displayFolder="" count="0" memberValueDatatype="7" unbalanced="0"/>
    <cacheHierarchy uniqueName="[stores].[Store_Age_Years]" caption="Store_Age_Years" attribute="1" defaultMemberUniqueName="[stores].[Store_Age_Years].[All]" allUniqueName="[stores].[Store_Age_Years].[All]" dimensionUniqueName="[stores]" displayFolder="" count="0" memberValueDatatype="20" unbalanced="0"/>
    <cacheHierarchy uniqueName="[stores].[Store_Age_Group]" caption="Store_Age_Group" attribute="1" defaultMemberUniqueName="[stores].[Store_Age_Group].[All]" allUniqueName="[stores].[Store_Age_Group].[All]" dimensionUniqueName="[stores]" displayFolder="" count="0" memberValueDatatype="130" unbalanced="0"/>
    <cacheHierarchy uniqueName="[Measures].[Sum of Revenue]" caption="Sum of Revenue" measure="1" displayFolder="" measureGroup="sales" count="0">
      <extLst>
        <ext xmlns:x15="http://schemas.microsoft.com/office/spreadsheetml/2010/11/main" uri="{B97F6D7D-B522-45F9-BDA1-12C45D357490}">
          <x15:cacheHierarchy aggregatedColumn="29"/>
        </ext>
      </extLst>
    </cacheHierarchy>
    <cacheHierarchy uniqueName="[Measures].[Sum of Sale_ID]" caption="Sum of Sale_ID" measure="1" displayFolder="" measureGroup="sales" count="0">
      <extLst>
        <ext xmlns:x15="http://schemas.microsoft.com/office/spreadsheetml/2010/11/main" uri="{B97F6D7D-B522-45F9-BDA1-12C45D357490}">
          <x15:cacheHierarchy aggregatedColumn="23"/>
        </ext>
      </extLst>
    </cacheHierarchy>
    <cacheHierarchy uniqueName="[Measures].[Count of Sale_ID]" caption="Count of Sale_ID" measure="1" displayFolder="" measureGroup="sales" count="0">
      <extLst>
        <ext xmlns:x15="http://schemas.microsoft.com/office/spreadsheetml/2010/11/main" uri="{B97F6D7D-B522-45F9-BDA1-12C45D357490}">
          <x15:cacheHierarchy aggregatedColumn="23"/>
        </ext>
      </extLst>
    </cacheHierarchy>
    <cacheHierarchy uniqueName="[Measures].[Sum of Profit]" caption="Sum of Profit" measure="1" displayFolder="" measureGroup="sales" count="0">
      <extLst>
        <ext xmlns:x15="http://schemas.microsoft.com/office/spreadsheetml/2010/11/main" uri="{B97F6D7D-B522-45F9-BDA1-12C45D357490}">
          <x15:cacheHierarchy aggregatedColumn="31"/>
        </ext>
      </extLst>
    </cacheHierarchy>
    <cacheHierarchy uniqueName="[Measures].[Sum of Cost]" caption="Sum of Cost" measure="1" displayFolder="" measureGroup="sales" count="0">
      <extLst>
        <ext xmlns:x15="http://schemas.microsoft.com/office/spreadsheetml/2010/11/main" uri="{B97F6D7D-B522-45F9-BDA1-12C45D357490}">
          <x15:cacheHierarchy aggregatedColumn="30"/>
        </ext>
      </extLst>
    </cacheHierarchy>
    <cacheHierarchy uniqueName="[Measures].[Sum of Profit Margin %]" caption="Sum of Profit Margin %" measure="1" displayFolder="" measureGroup="products" count="0">
      <extLst>
        <ext xmlns:x15="http://schemas.microsoft.com/office/spreadsheetml/2010/11/main" uri="{B97F6D7D-B522-45F9-BDA1-12C45D357490}">
          <x15:cacheHierarchy aggregatedColumn="21"/>
        </ext>
      </extLst>
    </cacheHierarchy>
    <cacheHierarchy uniqueName="[Measures].[Average of Profit Margin %]" caption="Average of Profit Margin %" measure="1" displayFolder="" measureGroup="products" count="0">
      <extLst>
        <ext xmlns:x15="http://schemas.microsoft.com/office/spreadsheetml/2010/11/main" uri="{B97F6D7D-B522-45F9-BDA1-12C45D357490}">
          <x15:cacheHierarchy aggregatedColumn="21"/>
        </ext>
      </extLst>
    </cacheHierarchy>
    <cacheHierarchy uniqueName="[Measures].[Count of Product_Name]" caption="Count of Product_Name" measure="1" displayFolder="" measureGroup="products" count="0">
      <extLst>
        <ext xmlns:x15="http://schemas.microsoft.com/office/spreadsheetml/2010/11/main" uri="{B97F6D7D-B522-45F9-BDA1-12C45D357490}">
          <x15:cacheHierarchy aggregatedColumn="16"/>
        </ext>
      </extLst>
    </cacheHierarchy>
    <cacheHierarchy uniqueName="[Measures].[Sum of Store_ID]" caption="Sum of Store_ID" measure="1" displayFolder="" measureGroup="sales" count="0">
      <extLst>
        <ext xmlns:x15="http://schemas.microsoft.com/office/spreadsheetml/2010/11/main" uri="{B97F6D7D-B522-45F9-BDA1-12C45D357490}">
          <x15:cacheHierarchy aggregatedColumn="25"/>
        </ext>
      </extLst>
    </cacheHierarchy>
    <cacheHierarchy uniqueName="[Measures].[Count of Store_Name]" caption="Count of Store_Name" measure="1" displayFolder="" measureGroup="stores" count="0">
      <extLst>
        <ext xmlns:x15="http://schemas.microsoft.com/office/spreadsheetml/2010/11/main" uri="{B97F6D7D-B522-45F9-BDA1-12C45D357490}">
          <x15:cacheHierarchy aggregatedColumn="33"/>
        </ext>
      </extLst>
    </cacheHierarchy>
    <cacheHierarchy uniqueName="[Measures].[Count of Stock_Status]" caption="Count of Stock_Status" measure="1" displayFolder="" measureGroup="inventory" count="0">
      <extLst>
        <ext xmlns:x15="http://schemas.microsoft.com/office/spreadsheetml/2010/11/main" uri="{B97F6D7D-B522-45F9-BDA1-12C45D357490}">
          <x15:cacheHierarchy aggregatedColumn="11"/>
        </ext>
      </extLst>
    </cacheHierarchy>
    <cacheHierarchy uniqueName="[Measures].[Sum of Product_ID]" caption="Sum of Product_ID" measure="1" displayFolder="" measureGroup="sales" count="0">
      <extLst>
        <ext xmlns:x15="http://schemas.microsoft.com/office/spreadsheetml/2010/11/main" uri="{B97F6D7D-B522-45F9-BDA1-12C45D357490}">
          <x15:cacheHierarchy aggregatedColumn="26"/>
        </ext>
      </extLst>
    </cacheHierarchy>
    <cacheHierarchy uniqueName="[Measures].[Count of Product_ID]" caption="Count of Product_ID" measure="1" displayFolder="" measureGroup="sales" count="0">
      <extLst>
        <ext xmlns:x15="http://schemas.microsoft.com/office/spreadsheetml/2010/11/main" uri="{B97F6D7D-B522-45F9-BDA1-12C45D357490}">
          <x15:cacheHierarchy aggregatedColumn="26"/>
        </ext>
      </extLst>
    </cacheHierarchy>
    <cacheHierarchy uniqueName="[Measures].[Sum of Store_ID 2]" caption="Sum of Store_ID 2" measure="1" displayFolder="" measureGroup="inventory" count="0">
      <extLst>
        <ext xmlns:x15="http://schemas.microsoft.com/office/spreadsheetml/2010/11/main" uri="{B97F6D7D-B522-45F9-BDA1-12C45D357490}">
          <x15:cacheHierarchy aggregatedColumn="7"/>
        </ext>
      </extLst>
    </cacheHierarchy>
    <cacheHierarchy uniqueName="[Measures].[Count of Store_ID]" caption="Count of Store_ID" measure="1" displayFolder="" measureGroup="inventory" count="0">
      <extLst>
        <ext xmlns:x15="http://schemas.microsoft.com/office/spreadsheetml/2010/11/main" uri="{B97F6D7D-B522-45F9-BDA1-12C45D357490}">
          <x15:cacheHierarchy aggregatedColumn="7"/>
        </ext>
      </extLst>
    </cacheHierarchy>
    <cacheHierarchy uniqueName="[Measures].[Sum of Stock_Value]" caption="Sum of Stock_Value" measure="1" displayFolder="" measureGroup="inventory" count="0">
      <extLst>
        <ext xmlns:x15="http://schemas.microsoft.com/office/spreadsheetml/2010/11/main" uri="{B97F6D7D-B522-45F9-BDA1-12C45D357490}">
          <x15:cacheHierarchy aggregatedColumn="12"/>
        </ext>
      </extLst>
    </cacheHierarchy>
    <cacheHierarchy uniqueName="[Measures].[Sum of Units_Sold_for_Product]" caption="Sum of Units_Sold_for_Product" measure="1" displayFolder="" measureGroup="inventory" count="0">
      <extLst>
        <ext xmlns:x15="http://schemas.microsoft.com/office/spreadsheetml/2010/11/main" uri="{B97F6D7D-B522-45F9-BDA1-12C45D357490}">
          <x15:cacheHierarchy aggregatedColumn="13"/>
        </ext>
      </extLst>
    </cacheHierarchy>
    <cacheHierarchy uniqueName="[Measures].[Total Revenue]" caption="Total Revenue" measure="1" displayFolder="" measureGroup="sales" count="0"/>
    <cacheHierarchy uniqueName="[Measures].[Total Units Sold]" caption="Total Units Sold" measure="1" displayFolder="" measureGroup="sales" count="0"/>
    <cacheHierarchy uniqueName="[Measures].[Total Cost]" caption="Total Cost" measure="1" displayFolder="" measureGroup="sales" count="0"/>
    <cacheHierarchy uniqueName="[Measures].[Total Profit]" caption="Total Profit" measure="1" displayFolder="" measureGroup="sales" count="0"/>
    <cacheHierarchy uniqueName="[Measures].[Total Stock On Hand]" caption="Total Stock On Hand" measure="1" displayFolder="" measureGroup="inventory" count="0"/>
    <cacheHierarchy uniqueName="[Measures].[Total Stock Value]" caption="Total Stock Value" measure="1" displayFolder="" measureGroup="inventory" count="0"/>
    <cacheHierarchy uniqueName="[Measures].[Out of Stock Count]" caption="Out of Stock Count" measure="1" displayFolder="" measureGroup="inventory" count="0"/>
    <cacheHierarchy uniqueName="[Measures].[Total Store]" caption="Total Store" measure="1" displayFolder="" measureGroup="stores" count="0"/>
    <cacheHierarchy uniqueName="[Measures].[Total Transactions]" caption="Total Transactions" measure="1" displayFolder="" measureGroup="sales" count="0"/>
    <cacheHierarchy uniqueName="[Measures].[Average Price:]" caption="Average Price:" measure="1" displayFolder="" measureGroup="stores" count="0"/>
    <cacheHierarchy uniqueName="[Measures].[Average Cost:]" caption="Average Cost:" measure="1" displayFolder="" measureGroup="stores" count="0"/>
    <cacheHierarchy uniqueName="[Measures].[Low Stock Count]" caption="Low Stock Count" measure="1" displayFolder="" measureGroup="inventory" count="0"/>
    <cacheHierarchy uniqueName="[Measures].[Measure 1]" caption="Measure 1" measure="1" displayFolder="" measureGroup="products" count="0"/>
    <cacheHierarchy uniqueName="[Measures].[Measure 2]" caption="Measure 2" measure="1" displayFolder="" measureGroup="inventory" count="0"/>
    <cacheHierarchy uniqueName="[Measures].[__XL_Count stores]" caption="__XL_Count stores" measure="1" displayFolder="" measureGroup="stores" count="0" hidden="1"/>
    <cacheHierarchy uniqueName="[Measures].[__XL_Count sales]" caption="__XL_Count sales" measure="1" displayFolder="" measureGroup="sales" count="0" hidden="1"/>
    <cacheHierarchy uniqueName="[Measures].[__XL_Count products]" caption="__XL_Count products" measure="1" displayFolder="" measureGroup="products" count="0" hidden="1"/>
    <cacheHierarchy uniqueName="[Measures].[__XL_Count inventory]" caption="__XL_Count inventory" measure="1" displayFolder="" measureGroup="inventory"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48085191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CFCE43B-352A-4958-9E42-91C621D5F232}" name="PivotTable9" cacheId="10" applyNumberFormats="0" applyBorderFormats="0" applyFontFormats="0" applyPatternFormats="0" applyAlignmentFormats="0" applyWidthHeightFormats="1" dataCaption="Values" tag="013c4d1e-2ffc-45ea-89ef-dce31aeb57a8" updatedVersion="8" minRefreshableVersion="3" useAutoFormatting="1" itemPrintTitles="1" createdVersion="8" indent="0" outline="1" outlineData="1" multipleFieldFilters="0" chartFormat="5">
  <location ref="B168:C219" firstHeaderRow="1" firstDataRow="1" firstDataCol="1"/>
  <pivotFields count="5">
    <pivotField allDrilled="1" subtotalTop="0" showAll="0" dataSourceSort="1" defaultSubtotal="0" defaultAttributeDrillState="1">
      <items count="1">
        <item s="1" x="0"/>
      </items>
    </pivotField>
    <pivotField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dataSourceSort="1" defaultSubtotal="0" defaultAttributeDrillState="1">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s>
    </pivotField>
    <pivotField allDrilled="1" subtotalTop="0" showAll="0" dataSourceSort="1" defaultSubtotal="0" defaultAttributeDrillState="1"/>
  </pivotFields>
  <rowFields count="1">
    <field x="3"/>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fld="2"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76">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Product_ID"/>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ventory]"/>
        <x15:activeTabTopLevelEntity name="[sales]"/>
        <x15:activeTabTopLevelEntity name="[stores]"/>
        <x15:activeTabTopLevelEntity name="[product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B68380B-D890-424F-8779-8262FCB6B16A}" name="PivotTable12" cacheId="1" applyNumberFormats="0" applyBorderFormats="0" applyFontFormats="0" applyPatternFormats="0" applyAlignmentFormats="0" applyWidthHeightFormats="1" dataCaption="Values" tag="b37682fc-fe80-4bce-a79d-1a3c612ad8f1" updatedVersion="8" minRefreshableVersion="3" useAutoFormatting="1" itemPrintTitles="1" createdVersion="8" indent="0" outline="1" outlineData="1" multipleFieldFilters="0" chartFormat="23">
  <location ref="A90:C96" firstHeaderRow="0" firstDataRow="1" firstDataCol="1"/>
  <pivotFields count="6">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defaultSubtotal="0" defaultAttributeDrillState="1">
      <items count="5">
        <item x="0"/>
        <item x="1"/>
        <item x="2"/>
        <item x="3"/>
        <item x="4"/>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2"/>
  </rowFields>
  <rowItems count="6">
    <i>
      <x/>
    </i>
    <i>
      <x v="1"/>
    </i>
    <i>
      <x v="2"/>
    </i>
    <i>
      <x v="3"/>
    </i>
    <i>
      <x v="4"/>
    </i>
    <i t="grand">
      <x/>
    </i>
  </rowItems>
  <colFields count="1">
    <field x="-2"/>
  </colFields>
  <colItems count="2">
    <i>
      <x/>
    </i>
    <i i="1">
      <x v="1"/>
    </i>
  </colItems>
  <dataFields count="2">
    <dataField fld="3" subtotal="count" baseField="0" baseItem="0"/>
    <dataField fld="4" subtotal="count" baseField="0" baseItem="0"/>
  </dataFields>
  <formats count="2">
    <format dxfId="5">
      <pivotArea collapsedLevelsAreSubtotals="1" fieldPosition="0">
        <references count="2">
          <reference field="4294967294" count="1" selected="0">
            <x v="0"/>
          </reference>
          <reference field="2" count="0"/>
        </references>
      </pivotArea>
    </format>
    <format dxfId="4">
      <pivotArea collapsedLevelsAreSubtotals="1" fieldPosition="0">
        <references count="2">
          <reference field="4294967294" count="1" selected="0">
            <x v="1"/>
          </reference>
          <reference field="2" count="0"/>
        </references>
      </pivotArea>
    </format>
  </formats>
  <chartFormats count="4">
    <chartFormat chart="18"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1"/>
          </reference>
        </references>
      </pivotArea>
    </chartFormat>
    <chartFormat chart="20" format="4"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1"/>
          </reference>
        </references>
      </pivotArea>
    </chartFormat>
  </chartFormats>
  <pivotHierarchies count="76">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Profit Margin %"/>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2" iMeasureHier="59">
      <autoFilter ref="A1">
        <filterColumn colId="0">
          <top10 val="5" filterVal="5"/>
        </filterColumn>
      </autoFilter>
    </filter>
  </filters>
  <rowHierarchiesUsage count="1">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sales]"/>
        <x15:activeTabTopLevelEntity name="[calendar]"/>
        <x15:activeTabTopLevelEntity name="[store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971167E-C32A-4BC7-8F2C-8B4AFE960E48}" name="PivotTable22" cacheId="4" applyNumberFormats="0" applyBorderFormats="0" applyFontFormats="0" applyPatternFormats="0" applyAlignmentFormats="0" applyWidthHeightFormats="1" dataCaption="Values" tag="1c55cbbc-adc4-4b2b-8268-1a43a5a3d227" updatedVersion="8" minRefreshableVersion="3" useAutoFormatting="1" itemPrintTitles="1" createdVersion="8" indent="0" outline="1" outlineData="1" multipleFieldFilters="0" chartFormat="26">
  <location ref="A139:B143" firstHeaderRow="1" firstDataRow="1" firstDataCol="1"/>
  <pivotFields count="6">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2"/>
  </rowFields>
  <rowItems count="4">
    <i>
      <x/>
    </i>
    <i>
      <x v="1"/>
    </i>
    <i>
      <x v="2"/>
    </i>
    <i t="grand">
      <x/>
    </i>
  </rowItems>
  <colItems count="1">
    <i/>
  </colItems>
  <dataFields count="1">
    <dataField name="Count of Product_Name" fld="3" subtotal="count" baseField="0" baseItem="0"/>
  </dataFields>
  <chartFormats count="2">
    <chartFormat chart="18"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Hierarchies count="76">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2" iMeasureHier="59">
      <autoFilter ref="A1">
        <filterColumn colId="0">
          <top10 val="5" filterVal="5"/>
        </filterColumn>
      </autoFilter>
    </filter>
  </filters>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calendar]"/>
        <x15:activeTabTopLevelEntity name="[store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AB49209-02B0-465D-B145-EB9407399127}" name="PivotTable4" cacheId="33" applyNumberFormats="0" applyBorderFormats="0" applyFontFormats="0" applyPatternFormats="0" applyAlignmentFormats="0" applyWidthHeightFormats="1" dataCaption="Values" tag="6385080f-1b17-47fc-93ef-c9d69d9759b2" updatedVersion="8" minRefreshableVersion="3" useAutoFormatting="1" rowGrandTotals="0" colGrandTotals="0" itemPrintTitles="1" createdVersion="8" indent="0" outline="1" outlineData="1" multipleFieldFilters="0" chartFormat="18">
  <location ref="A43:B47"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4">
        <item x="0"/>
        <item x="1"/>
        <item x="2"/>
        <item x="3"/>
      </items>
    </pivotField>
  </pivotFields>
  <rowFields count="1">
    <field x="2"/>
  </rowFields>
  <rowItems count="4">
    <i>
      <x/>
    </i>
    <i>
      <x v="1"/>
    </i>
    <i>
      <x v="2"/>
    </i>
    <i>
      <x v="3"/>
    </i>
  </rowItems>
  <colItems count="1">
    <i/>
  </colItems>
  <dataFields count="1">
    <dataField fld="0" subtotal="count" baseField="0" baseItem="0"/>
  </dataFields>
  <formats count="1">
    <format dxfId="6">
      <pivotArea collapsedLevelsAreSubtotals="1" fieldPosition="0">
        <references count="1">
          <reference field="2" count="0"/>
        </references>
      </pivotArea>
    </format>
  </formats>
  <chartFormats count="19">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3" format="6" series="1">
      <pivotArea type="data" outline="0" fieldPosition="0">
        <references count="1">
          <reference field="4294967294" count="1" selected="0">
            <x v="0"/>
          </reference>
        </references>
      </pivotArea>
    </chartFormat>
    <chartFormat chart="13" format="7">
      <pivotArea type="data" outline="0" fieldPosition="0">
        <references count="2">
          <reference field="4294967294" count="1" selected="0">
            <x v="0"/>
          </reference>
          <reference field="2" count="1" selected="0">
            <x v="0"/>
          </reference>
        </references>
      </pivotArea>
    </chartFormat>
    <chartFormat chart="13" format="8">
      <pivotArea type="data" outline="0" fieldPosition="0">
        <references count="2">
          <reference field="4294967294" count="1" selected="0">
            <x v="0"/>
          </reference>
          <reference field="2" count="1" selected="0">
            <x v="1"/>
          </reference>
        </references>
      </pivotArea>
    </chartFormat>
    <chartFormat chart="13" format="9">
      <pivotArea type="data" outline="0" fieldPosition="0">
        <references count="2">
          <reference field="4294967294" count="1" selected="0">
            <x v="0"/>
          </reference>
          <reference field="2" count="1" selected="0">
            <x v="2"/>
          </reference>
        </references>
      </pivotArea>
    </chartFormat>
    <chartFormat chart="13" format="10">
      <pivotArea type="data" outline="0" fieldPosition="0">
        <references count="2">
          <reference field="4294967294" count="1" selected="0">
            <x v="0"/>
          </reference>
          <reference field="2" count="1" selected="0">
            <x v="3"/>
          </reference>
        </references>
      </pivotArea>
    </chartFormat>
    <chartFormat chart="17" format="16" series="1">
      <pivotArea type="data" outline="0" fieldPosition="0">
        <references count="1">
          <reference field="4294967294" count="1" selected="0">
            <x v="0"/>
          </reference>
        </references>
      </pivotArea>
    </chartFormat>
    <chartFormat chart="17" format="17">
      <pivotArea type="data" outline="0" fieldPosition="0">
        <references count="2">
          <reference field="4294967294" count="1" selected="0">
            <x v="0"/>
          </reference>
          <reference field="2" count="1" selected="0">
            <x v="0"/>
          </reference>
        </references>
      </pivotArea>
    </chartFormat>
    <chartFormat chart="17" format="18">
      <pivotArea type="data" outline="0" fieldPosition="0">
        <references count="2">
          <reference field="4294967294" count="1" selected="0">
            <x v="0"/>
          </reference>
          <reference field="2" count="1" selected="0">
            <x v="1"/>
          </reference>
        </references>
      </pivotArea>
    </chartFormat>
    <chartFormat chart="17" format="19">
      <pivotArea type="data" outline="0" fieldPosition="0">
        <references count="2">
          <reference field="4294967294" count="1" selected="0">
            <x v="0"/>
          </reference>
          <reference field="2" count="1" selected="0">
            <x v="2"/>
          </reference>
        </references>
      </pivotArea>
    </chartFormat>
    <chartFormat chart="17" format="20">
      <pivotArea type="data" outline="0" fieldPosition="0">
        <references count="2">
          <reference field="4294967294" count="1" selected="0">
            <x v="0"/>
          </reference>
          <reference field="2" count="1" selected="0">
            <x v="3"/>
          </reference>
        </references>
      </pivotArea>
    </chartFormat>
    <chartFormat chart="9" format="1">
      <pivotArea type="data" outline="0" fieldPosition="0">
        <references count="2">
          <reference field="4294967294" count="1" selected="0">
            <x v="0"/>
          </reference>
          <reference field="2" count="1" selected="0">
            <x v="0"/>
          </reference>
        </references>
      </pivotArea>
    </chartFormat>
    <chartFormat chart="9" format="2">
      <pivotArea type="data" outline="0" fieldPosition="0">
        <references count="2">
          <reference field="4294967294" count="1" selected="0">
            <x v="0"/>
          </reference>
          <reference field="2" count="1" selected="0">
            <x v="1"/>
          </reference>
        </references>
      </pivotArea>
    </chartFormat>
    <chartFormat chart="9" format="3">
      <pivotArea type="data" outline="0" fieldPosition="0">
        <references count="2">
          <reference field="4294967294" count="1" selected="0">
            <x v="0"/>
          </reference>
          <reference field="2" count="1" selected="0">
            <x v="2"/>
          </reference>
        </references>
      </pivotArea>
    </chartFormat>
    <chartFormat chart="9" format="4">
      <pivotArea type="data" outline="0" fieldPosition="0">
        <references count="2">
          <reference field="4294967294" count="1" selected="0">
            <x v="0"/>
          </reference>
          <reference field="2" count="1" selected="0">
            <x v="3"/>
          </reference>
        </references>
      </pivotArea>
    </chartFormat>
  </chartFormats>
  <pivotHierarchies count="76">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calendar]"/>
        <x15:activeTabTopLevelEntity name="[store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C0FA035-C5DD-4996-99B0-0FB5E5A91E55}" name="PivotTable3" cacheId="27" applyNumberFormats="0" applyBorderFormats="0" applyFontFormats="0" applyPatternFormats="0" applyAlignmentFormats="0" applyWidthHeightFormats="1" dataCaption="Values" tag="e9084f51-c23d-4bfb-9075-af1ffbc3fc2f" updatedVersion="8" minRefreshableVersion="3" useAutoFormatting="1" rowGrandTotals="0" colGrandTotals="0" itemPrintTitles="1" createdVersion="8" indent="0" outline="1" outlineData="1" multipleFieldFilters="0" chartFormat="13">
  <location ref="A30:B37"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7">
    <i>
      <x/>
    </i>
    <i>
      <x v="1"/>
    </i>
    <i>
      <x v="2"/>
    </i>
    <i>
      <x v="3"/>
    </i>
    <i>
      <x v="4"/>
    </i>
    <i>
      <x v="5"/>
    </i>
    <i>
      <x v="6"/>
    </i>
  </rowItems>
  <colItems count="1">
    <i/>
  </colItems>
  <dataFields count="1">
    <dataField fld="0" subtotal="count" baseField="0" baseItem="0"/>
  </dataFields>
  <formats count="1">
    <format dxfId="7">
      <pivotArea collapsedLevelsAreSubtotals="1" fieldPosition="0">
        <references count="1">
          <reference field="2" count="0"/>
        </references>
      </pivotArea>
    </format>
  </formats>
  <chartFormats count="4">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76">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calendar]"/>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7A182CF-B55C-478C-A80D-9E795470FC17}" name="PivotTable13" cacheId="2" applyNumberFormats="0" applyBorderFormats="0" applyFontFormats="0" applyPatternFormats="0" applyAlignmentFormats="0" applyWidthHeightFormats="1" dataCaption="Values" tag="f8f29f79-f8e6-43b2-9d9e-2dd6c780e58b" updatedVersion="8" minRefreshableVersion="3" useAutoFormatting="1" itemPrintTitles="1" createdVersion="8" indent="0" outline="1" outlineData="1" multipleFieldFilters="0" chartFormat="21">
  <location ref="A100:C136" firstHeaderRow="0" firstDataRow="1" firstDataCol="1"/>
  <pivotFields count="7">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2"/>
  </rowFields>
  <rowItems count="3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t="grand">
      <x/>
    </i>
  </rowItems>
  <colFields count="1">
    <field x="-2"/>
  </colFields>
  <colItems count="2">
    <i>
      <x/>
    </i>
    <i i="1">
      <x v="1"/>
    </i>
  </colItems>
  <dataFields count="2">
    <dataField fld="3" subtotal="count" baseField="0" baseItem="0"/>
    <dataField fld="4" subtotal="count" baseField="0" baseItem="0"/>
  </dataFields>
  <pivotHierarchies count="76">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Profit Margin %"/>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2" iMeasureHier="59">
      <autoFilter ref="A1">
        <filterColumn colId="0">
          <top10 val="5" filterVal="5"/>
        </filterColumn>
      </autoFilter>
    </filter>
  </filters>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calendar]"/>
        <x15:activeTabTopLevelEntity name="[store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A260B58-2993-4C54-90B4-950B758A9C37}" name="PivotTable8" cacheId="9" applyNumberFormats="0" applyBorderFormats="0" applyFontFormats="0" applyPatternFormats="0" applyAlignmentFormats="0" applyWidthHeightFormats="1" dataCaption="Values" tag="9cce93ed-87e1-41c8-a940-b1295931a3b5" updatedVersion="8" minRefreshableVersion="3" useAutoFormatting="1" itemPrintTitles="1" createdVersion="8" indent="0" outline="1" outlineData="1" multipleFieldFilters="0" chartFormat="5">
  <location ref="B157:C163" firstHeaderRow="1" firstDataRow="1" firstDataCol="1"/>
  <pivotFields count="4">
    <pivotField allDrilled="1" subtotalTop="0" showAll="0" dataSourceSort="1" defaultSubtotal="0" defaultAttributeDrillState="1">
      <items count="1">
        <item s="1" x="0"/>
      </items>
    </pivotField>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6">
    <i>
      <x v="1"/>
    </i>
    <i>
      <x v="2"/>
    </i>
    <i>
      <x v="3"/>
    </i>
    <i>
      <x/>
    </i>
    <i>
      <x v="4"/>
    </i>
    <i t="grand">
      <x/>
    </i>
  </rowItems>
  <colItems count="1">
    <i/>
  </colItems>
  <dataFields count="1">
    <dataField fld="2" subtotal="count" baseField="0" baseItem="0"/>
  </dataFields>
  <formats count="1">
    <format dxfId="8">
      <pivotArea collapsedLevelsAreSubtotals="1" fieldPosition="0">
        <references count="1">
          <reference field="1" count="0"/>
        </references>
      </pivotArea>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76">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Product_ID"/>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ventory]"/>
        <x15:activeTabTopLevelEntity name="[sales]"/>
        <x15:activeTabTopLevelEntity name="[store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CC8E44-C6C5-44A9-A367-AE0F3CA44ACC}" name="PivotTable14" cacheId="30" applyNumberFormats="0" applyBorderFormats="0" applyFontFormats="0" applyPatternFormats="0" applyAlignmentFormats="0" applyWidthHeightFormats="1" dataCaption="Values" tag="fa96bf77-1381-4435-aafe-790c63207a98" updatedVersion="8" minRefreshableVersion="3" useAutoFormatting="1" rowGrandTotals="0" colGrandTotals="0" itemPrintTitles="1" createdVersion="8" indent="0" outline="1" outlineData="1" multipleFieldFilters="0" chartFormat="4">
  <location ref="I8:J12" firstHeaderRow="1" firstDataRow="1" firstDataCol="1"/>
  <pivotFields count="2">
    <pivotField dataField="1" subtotalTop="0" showAll="0" defaultSubtotal="0"/>
    <pivotField axis="axisRow" allDrilled="1" subtotalTop="0" showAll="0" dataSourceSort="1" defaultSubtotal="0" defaultAttributeDrillState="1">
      <items count="4">
        <item x="0"/>
        <item x="1"/>
        <item x="2"/>
        <item x="3"/>
      </items>
    </pivotField>
  </pivotFields>
  <rowFields count="1">
    <field x="1"/>
  </rowFields>
  <rowItems count="4">
    <i>
      <x/>
    </i>
    <i>
      <x v="1"/>
    </i>
    <i>
      <x v="2"/>
    </i>
    <i>
      <x v="3"/>
    </i>
  </rowItems>
  <colItems count="1">
    <i/>
  </colItems>
  <dataFields count="1">
    <dataField name="Sum of Revenue" fld="0" baseField="0" baseItem="0"/>
  </dataFields>
  <formats count="1">
    <format dxfId="9">
      <pivotArea collapsedLevelsAreSubtotals="1" fieldPosition="0">
        <references count="1">
          <reference field="1" count="0"/>
        </references>
      </pivotArea>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76">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qqqqqqqqqqqqqqqqqqqqqqqqqqqqqqqqqqqqqqqqqqqqqqqqq"/>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17CE8DA-3478-4CFE-90F7-C8F217A629A6}" name="PivotTable7" cacheId="8" applyNumberFormats="0" applyBorderFormats="0" applyFontFormats="0" applyPatternFormats="0" applyAlignmentFormats="0" applyWidthHeightFormats="1" dataCaption="Values" tag="aa25ce6f-2732-49b5-a786-345dcf3f2721" updatedVersion="8" minRefreshableVersion="3" useAutoFormatting="1" itemPrintTitles="1" createdVersion="8" indent="0" outline="1" outlineData="1" multipleFieldFilters="0">
  <location ref="A151:D152"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4">
    <i>
      <x/>
    </i>
    <i i="1">
      <x v="1"/>
    </i>
    <i i="2">
      <x v="2"/>
    </i>
    <i i="3">
      <x v="3"/>
    </i>
  </colItems>
  <dataFields count="4">
    <dataField fld="0" subtotal="count" baseField="0" baseItem="1"/>
    <dataField fld="1" subtotal="count" baseField="0" baseItem="0"/>
    <dataField fld="2" subtotal="count" baseField="0" baseItem="0"/>
    <dataField fld="3" subtotal="count" baseField="0" baseItem="0"/>
  </dataFields>
  <pivotHierarchies count="76">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ven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C7D40A6-1367-4324-9BF5-A9C1E4D11BD7}" name="PivotTable6" cacheId="7" applyNumberFormats="0" applyBorderFormats="0" applyFontFormats="0" applyPatternFormats="0" applyAlignmentFormats="0" applyWidthHeightFormats="1" dataCaption="Values" tag="92829d2c-861c-4b7a-abfc-8859e1360d99" updatedVersion="8" minRefreshableVersion="3" useAutoFormatting="1" itemPrintTitles="1" createdVersion="8" indent="0" outline="1" outlineData="1" multipleFieldFilters="0" chartFormat="14">
  <location ref="A70:B73" firstHeaderRow="1" firstDataRow="1" firstDataCol="1"/>
  <pivotFields count="6">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2"/>
  </rowFields>
  <rowItems count="3">
    <i>
      <x/>
    </i>
    <i>
      <x v="1"/>
    </i>
    <i t="grand">
      <x/>
    </i>
  </rowItems>
  <colItems count="1">
    <i/>
  </colItems>
  <dataFields count="1">
    <dataField fld="3" subtotal="count" baseField="0" baseItem="0"/>
  </dataFields>
  <pivotHierarchies count="76">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2" iMeasureHier="59">
      <autoFilter ref="A1">
        <filterColumn colId="0">
          <top10 val="5" filterVal="5"/>
        </filterColumn>
      </autoFilter>
    </filter>
  </filters>
  <rowHierarchiesUsage count="1">
    <rowHierarchyUsage hierarchyUsage="3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calendar]"/>
        <x15:activeTabTopLevelEntity name="[store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E0FB7B3-2D59-4679-9BC9-C7F10050F9C6}" name="PivotTable16" cacheId="14" applyNumberFormats="0" applyBorderFormats="0" applyFontFormats="0" applyPatternFormats="0" applyAlignmentFormats="0" applyWidthHeightFormats="1" dataCaption="Values" tag="c3f22275-b1bd-4f67-9685-283293e4ca2f" updatedVersion="8" minRefreshableVersion="3" useAutoFormatting="1" itemPrintTitles="1" createdVersion="8" indent="0" outline="1" outlineData="1" multipleFieldFilters="0" chartFormat="10">
  <location ref="M16:N22" firstHeaderRow="1" firstDataRow="1" firstDataCol="1"/>
  <pivotFields count="4">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v="3"/>
    </i>
    <i>
      <x v="4"/>
    </i>
    <i>
      <x/>
    </i>
    <i>
      <x v="2"/>
    </i>
    <i>
      <x v="1"/>
    </i>
    <i t="grand">
      <x/>
    </i>
  </rowItems>
  <colItems count="1">
    <i/>
  </colItems>
  <dataFields count="1">
    <dataField fld="1" subtotal="count" baseField="0" baseItem="0"/>
  </dataFields>
  <formats count="1">
    <format dxfId="10">
      <pivotArea collapsedLevelsAreSubtotals="1" fieldPosition="0">
        <references count="1">
          <reference field="0" count="0"/>
        </references>
      </pivotArea>
    </format>
  </formats>
  <chartFormats count="2">
    <chartFormat chart="7" format="4"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s>
  <pivotHierarchies count="76">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qqqqqqqqqqqqqqqqqqqqqqqqqqqqqqqqqqqqqqqqqqqqqqqqq"/>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39">
      <autoFilter ref="A1">
        <filterColumn colId="0">
          <top10 val="5" filterVal="5"/>
        </filterColumn>
      </autoFilter>
    </filter>
  </filters>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
        <x15:activeTabTopLevelEntity name="[calendar]"/>
        <x15:activeTabTopLevelEntity name="[sto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B8A6636-CC4B-4E09-9691-8719D8626C7B}" name="PivotTable20" cacheId="19" applyNumberFormats="0" applyBorderFormats="0" applyFontFormats="0" applyPatternFormats="0" applyAlignmentFormats="0" applyWidthHeightFormats="1" dataCaption="Values" tag="72c5c358-3c12-43f3-915c-e520452c4bdf" updatedVersion="8" minRefreshableVersion="3" useAutoFormatting="1" itemPrintTitles="1" createdVersion="8" indent="0" outline="1" outlineData="1" multipleFieldFilters="0" chartFormat="26">
  <location ref="X11:Z18" firstHeaderRow="1" firstDataRow="2" firstDataCol="1"/>
  <pivotFields count="6">
    <pivotField allDrilled="1" subtotalTop="0" showAll="0" measureFilter="1" defaultSubtotal="0" defaultAttributeDrillState="1">
      <items count="5">
        <item x="0"/>
        <item x="1"/>
        <item x="2"/>
        <item x="3"/>
        <item x="4"/>
      </items>
    </pivotField>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xis="axisCol" allDrilled="1" subtotalTop="0" showAll="0" dataSourceSort="1" defaultSubtotal="0" defaultAttributeDrillState="1">
      <items count="1">
        <item s="1" x="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6">
    <i>
      <x v="4"/>
    </i>
    <i>
      <x v="3"/>
    </i>
    <i>
      <x v="2"/>
    </i>
    <i>
      <x v="1"/>
    </i>
    <i>
      <x/>
    </i>
    <i t="grand">
      <x/>
    </i>
  </rowItems>
  <colFields count="1">
    <field x="3"/>
  </colFields>
  <colItems count="2">
    <i>
      <x/>
    </i>
    <i t="grand">
      <x/>
    </i>
  </colItems>
  <dataFields count="1">
    <dataField name="Sum of Units_Sold_for_Product" fld="2" baseField="0" baseItem="0"/>
  </dataFields>
  <formats count="1">
    <format dxfId="11">
      <pivotArea grandRow="1" outline="0" collapsedLevelsAreSubtotals="1" fieldPosition="0"/>
    </format>
  </formats>
  <chartFormats count="2">
    <chartFormat chart="20" format="0" series="1">
      <pivotArea type="data" outline="0" fieldPosition="0">
        <references count="2">
          <reference field="4294967294" count="1" selected="0">
            <x v="0"/>
          </reference>
          <reference field="3" count="1" selected="0">
            <x v="0"/>
          </reference>
        </references>
      </pivotArea>
    </chartFormat>
    <chartFormat chart="25" format="2" series="1">
      <pivotArea type="data" outline="0" fieldPosition="0">
        <references count="2">
          <reference field="4294967294" count="1" selected="0">
            <x v="0"/>
          </reference>
          <reference field="3" count="1" selected="0">
            <x v="0"/>
          </reference>
        </references>
      </pivotArea>
    </chartFormat>
  </chartFormats>
  <pivotHierarchies count="76">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Store_ID"/>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qqqqqqqqqqqqqqqqqqqqqqqqqqqqqqqqqqqqqqqqqqqqqqqqq"/>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0" type="count" id="1" iMeasureHier="39">
      <autoFilter ref="A1">
        <filterColumn colId="0">
          <top10 val="5" filterVal="5"/>
        </filterColumn>
      </autoFilter>
    </filter>
    <filter fld="1" type="count" id="2" iMeasureHier="55">
      <autoFilter ref="A1">
        <filterColumn colId="0">
          <top10 val="5" filterVal="5"/>
        </filterColumn>
      </autoFilter>
    </filter>
  </filters>
  <rowHierarchiesUsage count="1">
    <rowHierarchyUsage hierarchyUsage="16"/>
  </rowHierarchiesUsage>
  <colHierarchiesUsage count="1">
    <colHierarchyUsage hierarchyUsage="1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
        <x15:activeTabTopLevelEntity name="[calendar]"/>
        <x15:activeTabTopLevelEntity name="[stores]"/>
        <x15:activeTabTopLevelEntity name="[inven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1A1574C-3475-4210-AA41-A25B7076C70C}" name="PivotTable17" cacheId="15" applyNumberFormats="0" applyBorderFormats="0" applyFontFormats="0" applyPatternFormats="0" applyAlignmentFormats="0" applyWidthHeightFormats="1" dataCaption="Values" tag="c7e4a6ff-90f3-4a2b-b389-7f58d305c4e2" updatedVersion="8" minRefreshableVersion="3" useAutoFormatting="1" itemPrintTitles="1" createdVersion="8" indent="0" outline="1" outlineData="1" multipleFieldFilters="0" chartFormat="14">
  <location ref="L36:M42" firstHeaderRow="1" firstDataRow="1" firstDataCol="1"/>
  <pivotFields count="4">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v="4"/>
    </i>
    <i>
      <x v="3"/>
    </i>
    <i>
      <x/>
    </i>
    <i>
      <x v="2"/>
    </i>
    <i>
      <x v="1"/>
    </i>
    <i t="grand">
      <x/>
    </i>
  </rowItems>
  <colItems count="1">
    <i/>
  </colItems>
  <dataFields count="1">
    <dataField fld="1" subtotal="count" baseField="0" baseItem="0"/>
  </dataFields>
  <formats count="1">
    <format dxfId="12">
      <pivotArea collapsedLevelsAreSubtotals="1" fieldPosition="0">
        <references count="1">
          <reference field="0" count="0"/>
        </references>
      </pivotArea>
    </format>
  </formats>
  <chartFormats count="2">
    <chartFormat chart="13" format="3"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s>
  <pivotHierarchies count="76">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qqqqqqqqqqqqqqqqqqqqqqqqqqqqqqqqqqqqqqqqqqqqqqqqq"/>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39">
      <autoFilter ref="A1">
        <filterColumn colId="0">
          <top10 val="5" filterVal="5"/>
        </filterColumn>
      </autoFilter>
    </filter>
  </filters>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
        <x15:activeTabTopLevelEntity name="[calendar]"/>
        <x15:activeTabTopLevelEntity name="[sto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8C4A8E3-6EB1-45EC-98B3-9918F39375DA}" name="PivotTable2" cacheId="24" applyNumberFormats="0" applyBorderFormats="0" applyFontFormats="0" applyPatternFormats="0" applyAlignmentFormats="0" applyWidthHeightFormats="1" dataCaption="Values" tag="dabd79c2-418d-47ab-9e2e-d5fc66973976" updatedVersion="8" minRefreshableVersion="3" useAutoFormatting="1" rowGrandTotals="0" colGrandTotals="0" itemPrintTitles="1" createdVersion="8" indent="0" outline="1" outlineData="1" multipleFieldFilters="0" chartFormat="9">
  <location ref="A11:B23" firstHeaderRow="1" firstDataRow="1" firstDataCol="1"/>
  <pivotFields count="2">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s>
  <rowFields count="1">
    <field x="1"/>
  </rowFields>
  <rowItems count="12">
    <i>
      <x/>
    </i>
    <i>
      <x v="1"/>
    </i>
    <i>
      <x v="2"/>
    </i>
    <i>
      <x v="3"/>
    </i>
    <i>
      <x v="4"/>
    </i>
    <i>
      <x v="5"/>
    </i>
    <i>
      <x v="6"/>
    </i>
    <i>
      <x v="7"/>
    </i>
    <i>
      <x v="8"/>
    </i>
    <i>
      <x v="9"/>
    </i>
    <i>
      <x v="10"/>
    </i>
    <i>
      <x v="11"/>
    </i>
  </rowItems>
  <colItems count="1">
    <i/>
  </colItems>
  <dataFields count="1">
    <dataField fld="0" subtotal="count" baseField="0" baseItem="0"/>
  </dataFields>
  <formats count="1">
    <format dxfId="13">
      <pivotArea collapsedLevelsAreSubtotals="1" fieldPosition="0">
        <references count="1">
          <reference field="1" count="0"/>
        </references>
      </pivotArea>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76">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6B30E6F-91CC-43C3-A673-12EC2A2875A1}" name="PivotTable19" cacheId="18" applyNumberFormats="0" applyBorderFormats="0" applyFontFormats="0" applyPatternFormats="0" applyAlignmentFormats="0" applyWidthHeightFormats="1" dataCaption="Values" tag="3db7a254-6ba9-434c-be32-c59dd5d5063e" updatedVersion="8" minRefreshableVersion="3" useAutoFormatting="1" itemPrintTitles="1" createdVersion="8" indent="0" outline="1" outlineData="1" multipleFieldFilters="0" chartFormat="20">
  <location ref="T7:U11" firstHeaderRow="1" firstDataRow="1" firstDataCol="1"/>
  <pivotFields count="5">
    <pivotField allDrilled="1" subtotalTop="0" showAll="0" measureFilter="1"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4">
    <i>
      <x/>
    </i>
    <i>
      <x v="1"/>
    </i>
    <i>
      <x v="2"/>
    </i>
    <i t="grand">
      <x/>
    </i>
  </rowItems>
  <colItems count="1">
    <i/>
  </colItems>
  <dataFields count="1">
    <dataField name="Count of Store_ID" fld="2" subtotal="count" baseField="1" baseItem="0"/>
  </dataFields>
  <formats count="1">
    <format dxfId="14">
      <pivotArea grandRow="1" outline="0" collapsedLevelsAreSubtotals="1" fieldPosition="0"/>
    </format>
  </formats>
  <chartFormats count="8">
    <chartFormat chart="16" format="0"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0"/>
          </reference>
        </references>
      </pivotArea>
    </chartFormat>
    <chartFormat chart="19" format="6">
      <pivotArea type="data" outline="0" fieldPosition="0">
        <references count="2">
          <reference field="4294967294" count="1" selected="0">
            <x v="0"/>
          </reference>
          <reference field="1" count="1" selected="0">
            <x v="0"/>
          </reference>
        </references>
      </pivotArea>
    </chartFormat>
    <chartFormat chart="19" format="7">
      <pivotArea type="data" outline="0" fieldPosition="0">
        <references count="2">
          <reference field="4294967294" count="1" selected="0">
            <x v="0"/>
          </reference>
          <reference field="1" count="1" selected="0">
            <x v="1"/>
          </reference>
        </references>
      </pivotArea>
    </chartFormat>
    <chartFormat chart="19" format="8">
      <pivotArea type="data" outline="0" fieldPosition="0">
        <references count="2">
          <reference field="4294967294" count="1" selected="0">
            <x v="0"/>
          </reference>
          <reference field="1" count="1" selected="0">
            <x v="2"/>
          </reference>
        </references>
      </pivotArea>
    </chartFormat>
    <chartFormat chart="16" format="1">
      <pivotArea type="data" outline="0" fieldPosition="0">
        <references count="2">
          <reference field="4294967294" count="1" selected="0">
            <x v="0"/>
          </reference>
          <reference field="1" count="1" selected="0">
            <x v="0"/>
          </reference>
        </references>
      </pivotArea>
    </chartFormat>
    <chartFormat chart="16" format="2">
      <pivotArea type="data" outline="0" fieldPosition="0">
        <references count="2">
          <reference field="4294967294" count="1" selected="0">
            <x v="0"/>
          </reference>
          <reference field="1" count="1" selected="0">
            <x v="1"/>
          </reference>
        </references>
      </pivotArea>
    </chartFormat>
    <chartFormat chart="16" format="3">
      <pivotArea type="data" outline="0" fieldPosition="0">
        <references count="2">
          <reference field="4294967294" count="1" selected="0">
            <x v="0"/>
          </reference>
          <reference field="1" count="1" selected="0">
            <x v="2"/>
          </reference>
        </references>
      </pivotArea>
    </chartFormat>
  </chartFormats>
  <pivotHierarchies count="76">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Store_ID"/>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qqqqqqqqqqqqqqqqqqqqqqqqqqqqqqqqqqqqqqqqqqqqqqqqq"/>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39">
      <autoFilter ref="A1">
        <filterColumn colId="0">
          <top10 val="5" filterVal="5"/>
        </filterColumn>
      </autoFilter>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
        <x15:activeTabTopLevelEntity name="[calendar]"/>
        <x15:activeTabTopLevelEntity name="[stores]"/>
        <x15:activeTabTopLevelEntity name="[inven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592D869B-72AD-41A0-9075-4F0991D5A543}" name="PivotTable10" cacheId="11" applyNumberFormats="0" applyBorderFormats="0" applyFontFormats="0" applyPatternFormats="0" applyAlignmentFormats="0" applyWidthHeightFormats="1" dataCaption="Values" tag="7af367ed-e0bd-4ce4-9390-6e971df2e473" updatedVersion="8" minRefreshableVersion="3" useAutoFormatting="1" itemPrintTitles="1" createdVersion="8" indent="0" outline="1" outlineData="1" multipleFieldFilters="0">
  <location ref="G2:G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qqq" fld="0" subtotal="count" baseField="0" baseItem="0"/>
  </dataFields>
  <pivotHierarchies count="76">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qqq"/>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EE1F90D-88A0-4087-B2EB-E8F65F0254B1}" name="PivotTable15" cacheId="13" applyNumberFormats="0" applyBorderFormats="0" applyFontFormats="0" applyPatternFormats="0" applyAlignmentFormats="0" applyWidthHeightFormats="1" dataCaption="Values" tag="eec0015c-5871-4f23-a3df-71e9bd9688d3" updatedVersion="8" minRefreshableVersion="3" useAutoFormatting="1" itemPrintTitles="1" createdVersion="8" indent="0" outline="1" outlineData="1" multipleFieldFilters="0" chartFormat="4">
  <location ref="L8:L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76">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qqqqqqqqqqqqqqqqqqqqqqqqqqqqqqqqqqqqqqqqqqqqqqqqq"/>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
        <x15:activeTabTopLevelEntity name="[calendar]"/>
        <x15:activeTabTopLevelEntity name="[sto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CE5B54E4-6BB8-4862-809C-8347936009C5}" name="PivotTable11" cacheId="20" applyNumberFormats="0" applyBorderFormats="0" applyFontFormats="0" applyPatternFormats="0" applyAlignmentFormats="0" applyWidthHeightFormats="1" dataCaption="Values" tag="d0aed4de-d6a5-4ebc-99ae-16b4dcd835e0" updatedVersion="8" minRefreshableVersion="3" useAutoFormatting="1" itemPrintTitles="1" createdVersion="8" indent="0" outline="1" outlineData="1" multipleFieldFilters="0" chartFormat="20">
  <location ref="A77:B83"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dataField="1" subtotalTop="0" showAll="0" defaultSubtotal="0"/>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3"/>
  </rowFields>
  <rowItems count="6">
    <i>
      <x v="3"/>
    </i>
    <i>
      <x v="2"/>
    </i>
    <i>
      <x v="1"/>
    </i>
    <i>
      <x/>
    </i>
    <i>
      <x v="4"/>
    </i>
    <i t="grand">
      <x/>
    </i>
  </rowItems>
  <colItems count="1">
    <i/>
  </colItems>
  <dataFields count="1">
    <dataField name="Sum of Revenue" fld="2" baseField="0" baseItem="0"/>
  </dataFields>
  <formats count="1">
    <format dxfId="15">
      <pivotArea collapsedLevelsAreSubtotals="1" fieldPosition="0">
        <references count="1">
          <reference field="3" count="0"/>
        </references>
      </pivotArea>
    </format>
  </formats>
  <chartFormats count="2">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Hierarchies count="76">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2" iMeasureHier="59">
      <autoFilter ref="A1">
        <filterColumn colId="0">
          <top10 val="5" filterVal="5"/>
        </filterColumn>
      </autoFilter>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calendar]"/>
        <x15:activeTabTopLevelEntity name="[store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20D79761-AA74-4356-BA55-5F475717BD0B}" name="PivotTable1" cacheId="0" applyNumberFormats="0" applyBorderFormats="0" applyFontFormats="0" applyPatternFormats="0" applyAlignmentFormats="0" applyWidthHeightFormats="1" dataCaption="Values" tag="6dfb44f1-b5bb-4f90-8ed6-aba817b14145" updatedVersion="8" minRefreshableVersion="3" useAutoFormatting="1" itemPrintTitles="1" createdVersion="8" indent="0" outline="1" outlineData="1" multipleFieldFilters="0">
  <location ref="A4:D5"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4">
    <i>
      <x/>
    </i>
    <i i="1">
      <x v="1"/>
    </i>
    <i i="2">
      <x v="2"/>
    </i>
    <i i="3">
      <x v="3"/>
    </i>
  </colItems>
  <dataFields count="4">
    <dataField fld="0" subtotal="count" baseField="0" baseItem="0"/>
    <dataField fld="1" subtotal="count" baseField="0" baseItem="0"/>
    <dataField fld="2" subtotal="count" baseField="0" baseItem="0"/>
    <dataField name="Count of Sale_ID" fld="3" subtotal="count" baseField="0" baseItem="1"/>
  </dataFields>
  <pivotHierarchies count="76">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Sale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93ED3AF0-5220-4CCF-95C4-E0983633DC93}" name="PivotTable5" cacheId="17" applyNumberFormats="0" applyBorderFormats="0" applyFontFormats="0" applyPatternFormats="0" applyAlignmentFormats="0" applyWidthHeightFormats="1" dataCaption="Values" tag="29c9d8f1-9d8c-4ad0-9cbe-a57c5b96349b" updatedVersion="8" minRefreshableVersion="3" useAutoFormatting="1" itemPrintTitles="1" createdVersion="8" indent="0" outline="1" outlineData="1" multipleFieldFilters="0" chartFormat="16">
  <location ref="P5:Q11" firstHeaderRow="1" firstDataRow="1" firstDataCol="1"/>
  <pivotFields count="4">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2"/>
    </i>
    <i>
      <x v="3"/>
    </i>
    <i>
      <x v="4"/>
    </i>
    <i>
      <x v="1"/>
    </i>
    <i t="grand">
      <x/>
    </i>
  </rowItems>
  <colItems count="1">
    <i/>
  </colItems>
  <dataFields count="1">
    <dataField name="Sum of Stock_Value" fld="1" baseField="0" baseItem="0"/>
  </dataFields>
  <formats count="2">
    <format dxfId="17">
      <pivotArea collapsedLevelsAreSubtotals="1" fieldPosition="0">
        <references count="1">
          <reference field="0" count="0"/>
        </references>
      </pivotArea>
    </format>
    <format dxfId="16">
      <pivotArea grandRow="1" outline="0" collapsedLevelsAreSubtotals="1" fieldPosition="0"/>
    </format>
  </formats>
  <chartFormats count="3">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3" format="3">
      <pivotArea type="data" outline="0" fieldPosition="0">
        <references count="2">
          <reference field="4294967294" count="1" selected="0">
            <x v="0"/>
          </reference>
          <reference field="0" count="1" selected="0">
            <x v="1"/>
          </reference>
        </references>
      </pivotArea>
    </chartFormat>
  </chartFormats>
  <pivotHierarchies count="76">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Store_ID"/>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qqqqqqqqqqqqqqqqqqqqqqqqqqqqqqqqqqqqqqqqqqqqqqqqq"/>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39">
      <autoFilter ref="A1">
        <filterColumn colId="0">
          <top10 val="5" filterVal="5"/>
        </filterColumn>
      </autoFilter>
    </filter>
  </filters>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products]"/>
        <x15:activeTabTopLevelEntity name="[sales]"/>
        <x15:activeTabTopLevelEntity name="[calendar]"/>
        <x15:activeTabTopLevelEntity name="[stores]"/>
        <x15:activeTabTopLevelEntity name="[inven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1473352E-A626-41E7-8007-FD86003677FF}" name="PivotTable18" cacheId="16" applyNumberFormats="0" applyBorderFormats="0" applyFontFormats="0" applyPatternFormats="0" applyAlignmentFormats="0" applyWidthHeightFormats="1" dataCaption="Values" tag="cc92ad5f-c444-4dbe-97f4-220919aa8030" updatedVersion="8" minRefreshableVersion="3" useAutoFormatting="1" itemPrintTitles="1" createdVersion="8" indent="0" outline="1" outlineData="1" multipleFieldFilters="0" chartFormat="14">
  <location ref="I50:J70" firstHeaderRow="1" firstDataRow="1" firstDataCol="1"/>
  <pivotFields count="5">
    <pivotField allDrilled="1" subtotalTop="0" showAll="0" measureFilter="1" defaultSubtotal="0" defaultAttributeDrillState="1">
      <items count="5">
        <item x="0"/>
        <item x="1"/>
        <item x="2"/>
        <item x="3"/>
        <item x="4"/>
      </items>
    </pivotField>
    <pivotField axis="axisRow" allDrilled="1" subtotalTop="0" showAll="0" dataSourceSort="1" defaultSubtotal="0" defaultAttributeDrillState="1">
      <items count="19">
        <item x="0"/>
        <item x="1"/>
        <item x="2"/>
        <item x="3"/>
        <item x="4"/>
        <item x="5"/>
        <item x="6"/>
        <item x="7"/>
        <item x="8"/>
        <item x="9"/>
        <item x="10"/>
        <item x="11"/>
        <item x="12"/>
        <item x="13"/>
        <item x="14"/>
        <item x="15"/>
        <item x="16"/>
        <item x="17"/>
        <item x="18"/>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fld="2" subtotal="count" baseField="0" baseItem="0"/>
  </dataFields>
  <formats count="1">
    <format dxfId="18">
      <pivotArea collapsedLevelsAreSubtotals="1" fieldPosition="0">
        <references count="1">
          <reference field="1" count="0"/>
        </references>
      </pivotArea>
    </format>
  </formats>
  <pivotHierarchies count="76">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qqqqqqqqqqqqqqqqqqqqqqqqqqqqqqqqqqqqqqqqqqqqqqqqq"/>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39">
      <autoFilter ref="A1">
        <filterColumn colId="0">
          <top10 val="5" filterVal="5"/>
        </filterColumn>
      </autoFilter>
    </filter>
  </filters>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
        <x15:activeTabTopLevelEntity name="[calendar]"/>
        <x15:activeTabTopLevelEntity name="[store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78FDF1F-273A-400E-8E7B-772554A737C3}" sourceName="[calendar].[Year =]">
  <pivotTables>
    <pivotTable tabId="1" name="PivotTable1"/>
    <pivotTable tabId="1" name="PivotTable11"/>
    <pivotTable tabId="1" name="PivotTable12"/>
    <pivotTable tabId="1" name="PivotTable13"/>
    <pivotTable tabId="1" name="PivotTable2"/>
    <pivotTable tabId="1" name="PivotTable22"/>
    <pivotTable tabId="1" name="PivotTable3"/>
    <pivotTable tabId="1" name="PivotTable4"/>
    <pivotTable tabId="1" name="PivotTable6"/>
    <pivotTable tabId="1" name="PivotTable7"/>
    <pivotTable tabId="1" name="PivotTable8"/>
    <pivotTable tabId="1" name="PivotTable9"/>
    <pivotTable tabId="1" name="PivotTable10"/>
    <pivotTable tabId="1" name="PivotTable14"/>
    <pivotTable tabId="1" name="PivotTable15"/>
    <pivotTable tabId="1" name="PivotTable16"/>
    <pivotTable tabId="1" name="PivotTable17"/>
    <pivotTable tabId="1" name="PivotTable18"/>
    <pivotTable tabId="1" name="PivotTable5"/>
    <pivotTable tabId="1" name="PivotTable19"/>
    <pivotTable tabId="1" name="PivotTable20"/>
  </pivotTables>
  <data>
    <olap pivotCacheId="480851915">
      <levels count="2">
        <level uniqueName="[calendar].[Year =].[(All)]" sourceCaption="(All)" count="0"/>
        <level uniqueName="[calendar].[Year =].[Year =]" sourceCaption="Year =" count="2">
          <ranges>
            <range startItem="0">
              <i n="[calendar].[Year =].&amp;[2022]" c="2022"/>
              <i n="[calendar].[Year =].&amp;[2023]" c="2023"/>
            </range>
          </ranges>
        </level>
      </levels>
      <selections count="1">
        <selection n="[calendar].[Year =].[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8F08EFB4-18E2-496F-98F3-48D39D66988B}" sourceName="[products].[Product_Category]">
  <pivotTables>
    <pivotTable tabId="1" name="PivotTable1"/>
    <pivotTable tabId="1" name="PivotTable11"/>
    <pivotTable tabId="1" name="PivotTable12"/>
    <pivotTable tabId="1" name="PivotTable13"/>
    <pivotTable tabId="1" name="PivotTable2"/>
    <pivotTable tabId="1" name="PivotTable22"/>
    <pivotTable tabId="1" name="PivotTable3"/>
    <pivotTable tabId="1" name="PivotTable4"/>
    <pivotTable tabId="1" name="PivotTable6"/>
    <pivotTable tabId="1" name="PivotTable7"/>
    <pivotTable tabId="1" name="PivotTable8"/>
    <pivotTable tabId="1" name="PivotTable9"/>
    <pivotTable tabId="1" name="PivotTable10"/>
    <pivotTable tabId="1" name="PivotTable14"/>
    <pivotTable tabId="1" name="PivotTable15"/>
    <pivotTable tabId="1" name="PivotTable16"/>
    <pivotTable tabId="1" name="PivotTable17"/>
    <pivotTable tabId="1" name="PivotTable18"/>
    <pivotTable tabId="1" name="PivotTable5"/>
    <pivotTable tabId="1" name="PivotTable19"/>
    <pivotTable tabId="1" name="PivotTable20"/>
  </pivotTables>
  <data>
    <olap pivotCacheId="480851915">
      <levels count="2">
        <level uniqueName="[products].[Product_Category].[(All)]" sourceCaption="(All)" count="0"/>
        <level uniqueName="[products].[Product_Category].[Product_Category]" sourceCaption="Product_Category" count="5">
          <ranges>
            <range startItem="0">
              <i n="[products].[Product_Category].&amp;[Art &amp; Crafts]" c="Art &amp; Crafts"/>
              <i n="[products].[Product_Category].&amp;[Electronics]" c="Electronics"/>
              <i n="[products].[Product_Category].&amp;[Games]" c="Games"/>
              <i n="[products].[Product_Category].&amp;[Sports &amp; Outdoors]" c="Sports &amp; Outdoors"/>
              <i n="[products].[Product_Category].&amp;[Toys]" c="Toys"/>
            </range>
          </ranges>
        </level>
      </levels>
      <selections count="1">
        <selection n="[products].[Product_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 xr10:uid="{2C653ABF-E084-4057-8082-F9E3C6E5844A}" cache="Slicer_Year" caption="Year " level="1" style="SlicerStyleLight2" rowHeight="234950"/>
  <slicer name="Product_Category" xr10:uid="{D8514D4A-FB74-420B-B872-A633D159B6FA}" cache="Slicer_Product_Category" caption="Product_Category" level="1" style="SlicerStyleLight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2C4D744F-FCA3-4543-B4B1-83F6D18EA60D}" cache="Slicer_Year" caption="Year " level="1" style="SlicerStyleLight2" rowHeight="234950"/>
  <slicer name="Product_Category 2" xr10:uid="{E8716E2E-ABA9-4D96-BE9C-FC58956E7F80}" cache="Slicer_Product_Category" caption="Product_Category" level="1" style="SlicerStyleLight2"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14B83BDD-1A63-4729-B65E-485B4E67A83A}" cache="Slicer_Year" caption="Year " level="1" style="SlicerStyleLight2" rowHeight="234950"/>
  <slicer name="Product_Category 1" xr10:uid="{75F76191-C41E-4770-B79D-94F9978F8950}" cache="Slicer_Product_Category" caption="Product_Category" level="1" style="SlicerStyleLight2"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3" xr10:uid="{C6AF85A9-7414-47F7-B213-BBA082296C71}" cache="Slicer_Year" caption="Year " level="1" style="SlicerStyleLight2" rowHeight="234950"/>
  <slicer name="Product_Category 3" xr10:uid="{A023B574-7747-41D6-A203-EDE23398986B}" cache="Slicer_Product_Category" caption="Product_Category" level="1" style="SlicerStyleLight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93C9D-CA9C-4BD5-8233-514FDF7D797E}">
  <dimension ref="A1"/>
  <sheetViews>
    <sheetView showGridLines="0" tabSelected="1" zoomScale="80" zoomScaleNormal="80" workbookViewId="0">
      <selection activeCell="C28" sqref="C28"/>
    </sheetView>
  </sheetViews>
  <sheetFormatPr defaultRowHeight="14.4" x14ac:dyDescent="0.3"/>
  <sheetData/>
  <pageMargins left="0.7" right="0.7" top="0.75" bottom="0.75" header="0.3" footer="0.3"/>
  <pageSetup fitToWidth="0" fitToHeight="0"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F4290-09BA-478C-98C9-C62565E4E1D9}">
  <dimension ref="A1"/>
  <sheetViews>
    <sheetView showGridLines="0" zoomScale="80" zoomScaleNormal="80" workbookViewId="0">
      <selection activeCell="H37" sqref="H37"/>
    </sheetView>
  </sheetViews>
  <sheetFormatPr defaultRowHeight="14.4" x14ac:dyDescent="0.3"/>
  <sheetData/>
  <pageMargins left="0.7" right="0.7" top="0.75" bottom="0.75" header="0.3" footer="0.3"/>
  <pageSetup fitToWidth="0" fitToHeight="0"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BD3F3B-6397-4249-AD9B-C6C7508689FD}">
  <dimension ref="A1"/>
  <sheetViews>
    <sheetView showGridLines="0" zoomScale="80" zoomScaleNormal="80" workbookViewId="0"/>
  </sheetViews>
  <sheetFormatPr defaultRowHeight="14.4" x14ac:dyDescent="0.3"/>
  <sheetData/>
  <pageMargins left="0.7" right="0.7" top="0.75" bottom="0.75" header="0.3" footer="0.3"/>
  <pageSetup fitToWidth="0" fitToHeight="0"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65F84-E6CC-4EE9-842A-8B6C094C98CE}">
  <dimension ref="A1"/>
  <sheetViews>
    <sheetView showGridLines="0" zoomScale="80" zoomScaleNormal="80" workbookViewId="0"/>
  </sheetViews>
  <sheetFormatPr defaultRowHeight="14.4" x14ac:dyDescent="0.3"/>
  <sheetData/>
  <pageMargins left="0.7" right="0.7" top="0.75" bottom="0.75" header="0.3" footer="0.3"/>
  <pageSetup fitToWidth="0" fitToHeight="0"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0B144-72F1-4D63-A41F-63AF2BBD0AA0}">
  <dimension ref="A2:Z219"/>
  <sheetViews>
    <sheetView topLeftCell="A14" workbookViewId="0">
      <selection activeCell="B31" sqref="B31"/>
    </sheetView>
  </sheetViews>
  <sheetFormatPr defaultRowHeight="14.4" x14ac:dyDescent="0.3"/>
  <cols>
    <col min="1" max="1" width="12.5546875" bestFit="1" customWidth="1"/>
    <col min="2" max="2" width="13.109375" bestFit="1" customWidth="1"/>
    <col min="3" max="3" width="15.6640625" bestFit="1" customWidth="1"/>
    <col min="4" max="4" width="15.21875" bestFit="1" customWidth="1"/>
    <col min="5" max="5" width="28.5546875" customWidth="1"/>
    <col min="6" max="6" width="10.77734375" bestFit="1" customWidth="1"/>
    <col min="7" max="7" width="4.33203125" bestFit="1" customWidth="1"/>
    <col min="8" max="8" width="15.5546875" bestFit="1" customWidth="1"/>
    <col min="9" max="9" width="12.5546875" bestFit="1" customWidth="1"/>
    <col min="10" max="10" width="14.88671875" bestFit="1" customWidth="1"/>
    <col min="11" max="11" width="15.5546875" bestFit="1" customWidth="1"/>
    <col min="12" max="12" width="27.5546875" bestFit="1" customWidth="1"/>
    <col min="13" max="13" width="10.33203125" bestFit="1" customWidth="1"/>
    <col min="14" max="14" width="13.109375" bestFit="1" customWidth="1"/>
    <col min="15" max="15" width="15.5546875" bestFit="1" customWidth="1"/>
    <col min="16" max="16" width="27.5546875" bestFit="1" customWidth="1"/>
    <col min="17" max="17" width="18.109375" bestFit="1" customWidth="1"/>
    <col min="18" max="19" width="15.5546875" bestFit="1" customWidth="1"/>
    <col min="20" max="20" width="12.5546875" bestFit="1" customWidth="1"/>
    <col min="21" max="21" width="16.109375" bestFit="1" customWidth="1"/>
    <col min="22" max="23" width="15.5546875" bestFit="1" customWidth="1"/>
    <col min="24" max="24" width="28" bestFit="1" customWidth="1"/>
    <col min="25" max="25" width="15.5546875" bestFit="1" customWidth="1"/>
    <col min="26" max="27" width="10.77734375" bestFit="1" customWidth="1"/>
    <col min="28" max="195" width="15.5546875" bestFit="1" customWidth="1"/>
    <col min="196" max="196" width="10.77734375" bestFit="1" customWidth="1"/>
  </cols>
  <sheetData>
    <row r="2" spans="1:26" x14ac:dyDescent="0.3">
      <c r="G2" t="s">
        <v>144</v>
      </c>
    </row>
    <row r="3" spans="1:26" x14ac:dyDescent="0.3">
      <c r="A3" s="17" t="s">
        <v>24</v>
      </c>
      <c r="B3" s="17"/>
      <c r="C3" s="17"/>
      <c r="D3" s="17"/>
      <c r="G3">
        <v>35</v>
      </c>
    </row>
    <row r="4" spans="1:26" x14ac:dyDescent="0.3">
      <c r="A4" t="s">
        <v>20</v>
      </c>
      <c r="B4" t="s">
        <v>21</v>
      </c>
      <c r="C4" t="s">
        <v>22</v>
      </c>
      <c r="D4" t="s">
        <v>23</v>
      </c>
    </row>
    <row r="5" spans="1:26" x14ac:dyDescent="0.3">
      <c r="A5" s="4">
        <v>14444572.350000003</v>
      </c>
      <c r="B5" s="4">
        <v>4014029</v>
      </c>
      <c r="C5" s="4">
        <v>1090565</v>
      </c>
      <c r="D5">
        <v>829262</v>
      </c>
      <c r="G5">
        <f>GETPIVOTDATA("[Measures].[Measure 1]",$G$2)</f>
        <v>35</v>
      </c>
      <c r="P5" s="2" t="s">
        <v>1</v>
      </c>
      <c r="Q5" t="s">
        <v>150</v>
      </c>
    </row>
    <row r="6" spans="1:26" x14ac:dyDescent="0.3">
      <c r="P6" s="3" t="s">
        <v>38</v>
      </c>
      <c r="Q6" s="16">
        <v>5883.2099999999982</v>
      </c>
    </row>
    <row r="7" spans="1:26" x14ac:dyDescent="0.3">
      <c r="A7" s="5">
        <f>GETPIVOTDATA("[Measures].[Total Revenue]",$A$4)</f>
        <v>14444572.350000003</v>
      </c>
      <c r="B7" s="5">
        <f>GETPIVOTDATA("[Measures].[Total Profit]",$A$4)</f>
        <v>4014029</v>
      </c>
      <c r="C7" s="6">
        <f>GETPIVOTDATA("[Measures].[Total Units Sold]",$A$4)</f>
        <v>1090565</v>
      </c>
      <c r="D7" s="7">
        <f>GETPIVOTDATA("[Measures].[Count of Sale_ID]",$A$4)</f>
        <v>829262</v>
      </c>
      <c r="P7" s="3" t="s">
        <v>40</v>
      </c>
      <c r="Q7" s="16">
        <v>5911.96</v>
      </c>
      <c r="T7" s="2" t="s">
        <v>1</v>
      </c>
      <c r="U7" t="s">
        <v>149</v>
      </c>
    </row>
    <row r="8" spans="1:26" x14ac:dyDescent="0.3">
      <c r="I8" s="2" t="s">
        <v>1</v>
      </c>
      <c r="J8" t="s">
        <v>0</v>
      </c>
      <c r="L8" t="s">
        <v>145</v>
      </c>
      <c r="P8" s="3" t="s">
        <v>41</v>
      </c>
      <c r="Q8" s="16">
        <v>5960.42</v>
      </c>
      <c r="T8" s="3" t="s">
        <v>146</v>
      </c>
      <c r="U8">
        <v>990</v>
      </c>
    </row>
    <row r="9" spans="1:26" x14ac:dyDescent="0.3">
      <c r="I9" s="3" t="s">
        <v>140</v>
      </c>
      <c r="J9" s="8">
        <v>4026735.8000000282</v>
      </c>
      <c r="L9" s="15">
        <v>50</v>
      </c>
      <c r="P9" s="3" t="s">
        <v>42</v>
      </c>
      <c r="Q9" s="16">
        <v>6917.9400000000014</v>
      </c>
      <c r="T9" s="3" t="s">
        <v>147</v>
      </c>
      <c r="U9">
        <v>526</v>
      </c>
    </row>
    <row r="10" spans="1:26" x14ac:dyDescent="0.3">
      <c r="A10" s="17" t="s">
        <v>25</v>
      </c>
      <c r="B10" s="17"/>
      <c r="C10" s="17"/>
      <c r="D10" s="17"/>
      <c r="E10" s="17"/>
      <c r="F10" s="17"/>
      <c r="I10" s="3" t="s">
        <v>141</v>
      </c>
      <c r="J10" s="8">
        <v>4476732.9100000151</v>
      </c>
      <c r="P10" s="3" t="s">
        <v>39</v>
      </c>
      <c r="Q10" s="16">
        <v>8917.8499999999967</v>
      </c>
      <c r="T10" s="3" t="s">
        <v>148</v>
      </c>
      <c r="U10">
        <v>77</v>
      </c>
    </row>
    <row r="11" spans="1:26" x14ac:dyDescent="0.3">
      <c r="A11" s="2" t="s">
        <v>1</v>
      </c>
      <c r="B11" t="s">
        <v>20</v>
      </c>
      <c r="I11" s="3" t="s">
        <v>142</v>
      </c>
      <c r="J11" s="8">
        <v>3778721.4100000202</v>
      </c>
      <c r="L11">
        <f>GETPIVOTDATA("[Measures].[Total Store]",$L$8)</f>
        <v>50</v>
      </c>
      <c r="P11" s="3" t="s">
        <v>2</v>
      </c>
      <c r="Q11" s="16">
        <v>33591.379999999997</v>
      </c>
      <c r="T11" s="3" t="s">
        <v>2</v>
      </c>
      <c r="U11" s="16">
        <v>1593</v>
      </c>
      <c r="X11" s="2" t="s">
        <v>151</v>
      </c>
      <c r="Y11" s="2" t="s">
        <v>152</v>
      </c>
    </row>
    <row r="12" spans="1:26" x14ac:dyDescent="0.3">
      <c r="A12" s="3" t="s">
        <v>7</v>
      </c>
      <c r="B12" s="8">
        <v>1289751.1299999913</v>
      </c>
      <c r="I12" s="3" t="s">
        <v>143</v>
      </c>
      <c r="J12" s="8">
        <v>2162382.2300000074</v>
      </c>
      <c r="X12" s="2" t="s">
        <v>1</v>
      </c>
      <c r="Y12" t="s">
        <v>153</v>
      </c>
      <c r="Z12" t="s">
        <v>2</v>
      </c>
    </row>
    <row r="13" spans="1:26" x14ac:dyDescent="0.3">
      <c r="A13" s="3" t="s">
        <v>6</v>
      </c>
      <c r="B13" s="8">
        <v>1263983.8399999938</v>
      </c>
      <c r="X13" s="3" t="s">
        <v>80</v>
      </c>
      <c r="Y13">
        <v>16997</v>
      </c>
      <c r="Z13">
        <v>16997</v>
      </c>
    </row>
    <row r="14" spans="1:26" x14ac:dyDescent="0.3">
      <c r="A14" s="3" t="s">
        <v>10</v>
      </c>
      <c r="B14" s="8">
        <v>1473000.8299999938</v>
      </c>
      <c r="X14" s="3" t="s">
        <v>58</v>
      </c>
      <c r="Y14">
        <v>19913</v>
      </c>
      <c r="Z14">
        <v>19913</v>
      </c>
    </row>
    <row r="15" spans="1:26" x14ac:dyDescent="0.3">
      <c r="A15" s="3" t="s">
        <v>3</v>
      </c>
      <c r="B15" s="8">
        <v>1508764.0499999877</v>
      </c>
      <c r="X15" s="3" t="s">
        <v>55</v>
      </c>
      <c r="Y15">
        <v>21996</v>
      </c>
      <c r="Z15">
        <v>21996</v>
      </c>
    </row>
    <row r="16" spans="1:26" x14ac:dyDescent="0.3">
      <c r="A16" s="3" t="s">
        <v>11</v>
      </c>
      <c r="B16" s="8">
        <v>1497689.3899999948</v>
      </c>
      <c r="M16" s="2" t="s">
        <v>1</v>
      </c>
      <c r="N16" t="s">
        <v>20</v>
      </c>
      <c r="X16" s="3" t="s">
        <v>52</v>
      </c>
      <c r="Y16">
        <v>23138</v>
      </c>
      <c r="Z16">
        <v>23138</v>
      </c>
    </row>
    <row r="17" spans="1:26" x14ac:dyDescent="0.3">
      <c r="A17" s="3" t="s">
        <v>9</v>
      </c>
      <c r="B17" s="8">
        <v>1470279.4699999925</v>
      </c>
      <c r="M17" s="3" t="s">
        <v>41</v>
      </c>
      <c r="N17" s="9">
        <v>372998.82</v>
      </c>
      <c r="X17" s="3" t="s">
        <v>50</v>
      </c>
      <c r="Y17">
        <v>23268</v>
      </c>
      <c r="Z17">
        <v>23268</v>
      </c>
    </row>
    <row r="18" spans="1:26" x14ac:dyDescent="0.3">
      <c r="A18" s="3" t="s">
        <v>8</v>
      </c>
      <c r="B18" s="8">
        <v>1384383.089999994</v>
      </c>
      <c r="M18" s="3" t="s">
        <v>42</v>
      </c>
      <c r="N18" s="9">
        <v>411157.31999999919</v>
      </c>
      <c r="X18" s="3" t="s">
        <v>2</v>
      </c>
      <c r="Y18" s="16">
        <v>105312</v>
      </c>
      <c r="Z18" s="16">
        <v>105312</v>
      </c>
    </row>
    <row r="19" spans="1:26" x14ac:dyDescent="0.3">
      <c r="A19" s="3" t="s">
        <v>4</v>
      </c>
      <c r="B19" s="8">
        <v>1150299.7999999966</v>
      </c>
      <c r="M19" s="3" t="s">
        <v>38</v>
      </c>
      <c r="N19" s="9">
        <v>433556.20999999985</v>
      </c>
    </row>
    <row r="20" spans="1:26" x14ac:dyDescent="0.3">
      <c r="A20" s="3" t="s">
        <v>14</v>
      </c>
      <c r="B20" s="8">
        <v>1244038.5199999965</v>
      </c>
      <c r="M20" s="3" t="s">
        <v>40</v>
      </c>
      <c r="N20" s="9">
        <v>449354.90999999933</v>
      </c>
    </row>
    <row r="21" spans="1:26" x14ac:dyDescent="0.3">
      <c r="A21" s="3" t="s">
        <v>13</v>
      </c>
      <c r="B21" s="8">
        <v>623874.38999999943</v>
      </c>
      <c r="M21" s="3" t="s">
        <v>39</v>
      </c>
      <c r="N21" s="9">
        <v>554553.43000000215</v>
      </c>
    </row>
    <row r="22" spans="1:26" x14ac:dyDescent="0.3">
      <c r="A22" s="3" t="s">
        <v>12</v>
      </c>
      <c r="B22" s="8">
        <v>661304.1500000013</v>
      </c>
      <c r="M22" s="3" t="s">
        <v>2</v>
      </c>
      <c r="N22" s="4">
        <v>2221620.69</v>
      </c>
    </row>
    <row r="23" spans="1:26" x14ac:dyDescent="0.3">
      <c r="A23" s="3" t="s">
        <v>5</v>
      </c>
      <c r="B23" s="8">
        <v>877203.69000000088</v>
      </c>
    </row>
    <row r="28" spans="1:26" x14ac:dyDescent="0.3">
      <c r="A28" s="17" t="s">
        <v>33</v>
      </c>
      <c r="B28" s="17"/>
      <c r="C28" s="17"/>
      <c r="D28" s="17"/>
      <c r="E28" s="17"/>
    </row>
    <row r="30" spans="1:26" x14ac:dyDescent="0.3">
      <c r="A30" s="2" t="s">
        <v>1</v>
      </c>
      <c r="B30" t="s">
        <v>20</v>
      </c>
    </row>
    <row r="31" spans="1:26" x14ac:dyDescent="0.3">
      <c r="A31" s="3" t="s">
        <v>26</v>
      </c>
      <c r="B31" s="8">
        <v>2750302.2600000114</v>
      </c>
    </row>
    <row r="32" spans="1:26" x14ac:dyDescent="0.3">
      <c r="A32" s="3" t="s">
        <v>27</v>
      </c>
      <c r="B32" s="8">
        <v>1531130.0099999967</v>
      </c>
    </row>
    <row r="33" spans="1:13" x14ac:dyDescent="0.3">
      <c r="A33" s="3" t="s">
        <v>28</v>
      </c>
      <c r="B33" s="8">
        <v>2860193.5100000161</v>
      </c>
    </row>
    <row r="34" spans="1:13" x14ac:dyDescent="0.3">
      <c r="A34" s="3" t="s">
        <v>29</v>
      </c>
      <c r="B34" s="8">
        <v>1749743.9999999912</v>
      </c>
    </row>
    <row r="35" spans="1:13" x14ac:dyDescent="0.3">
      <c r="A35" s="3" t="s">
        <v>30</v>
      </c>
      <c r="B35" s="8">
        <v>2183641.7900000028</v>
      </c>
    </row>
    <row r="36" spans="1:13" x14ac:dyDescent="0.3">
      <c r="A36" s="3" t="s">
        <v>31</v>
      </c>
      <c r="B36" s="8">
        <v>1637492.1899999969</v>
      </c>
      <c r="L36" s="2" t="s">
        <v>1</v>
      </c>
      <c r="M36" t="s">
        <v>21</v>
      </c>
    </row>
    <row r="37" spans="1:13" x14ac:dyDescent="0.3">
      <c r="A37" s="3" t="s">
        <v>32</v>
      </c>
      <c r="B37" s="8">
        <v>1732068.5899999929</v>
      </c>
      <c r="L37" s="3" t="s">
        <v>42</v>
      </c>
      <c r="M37" s="9">
        <v>104612</v>
      </c>
    </row>
    <row r="38" spans="1:13" x14ac:dyDescent="0.3">
      <c r="L38" s="3" t="s">
        <v>41</v>
      </c>
      <c r="M38" s="9">
        <v>106783</v>
      </c>
    </row>
    <row r="39" spans="1:13" x14ac:dyDescent="0.3">
      <c r="L39" s="3" t="s">
        <v>38</v>
      </c>
      <c r="M39" s="9">
        <v>111296</v>
      </c>
    </row>
    <row r="40" spans="1:13" x14ac:dyDescent="0.3">
      <c r="L40" s="3" t="s">
        <v>40</v>
      </c>
      <c r="M40" s="9">
        <v>121571</v>
      </c>
    </row>
    <row r="41" spans="1:13" x14ac:dyDescent="0.3">
      <c r="L41" s="3" t="s">
        <v>39</v>
      </c>
      <c r="M41" s="9">
        <v>169856</v>
      </c>
    </row>
    <row r="42" spans="1:13" x14ac:dyDescent="0.3">
      <c r="L42" s="3" t="s">
        <v>2</v>
      </c>
      <c r="M42" s="4">
        <v>614118</v>
      </c>
    </row>
    <row r="43" spans="1:13" x14ac:dyDescent="0.3">
      <c r="A43" s="2" t="s">
        <v>1</v>
      </c>
      <c r="B43" t="s">
        <v>20</v>
      </c>
    </row>
    <row r="44" spans="1:13" x14ac:dyDescent="0.3">
      <c r="A44" s="3" t="s">
        <v>34</v>
      </c>
      <c r="B44" s="5">
        <v>1289722.5799999875</v>
      </c>
      <c r="E44" s="5"/>
    </row>
    <row r="45" spans="1:13" x14ac:dyDescent="0.3">
      <c r="A45" s="3" t="s">
        <v>35</v>
      </c>
      <c r="B45" s="5">
        <v>3279139.5200000294</v>
      </c>
      <c r="E45" s="5"/>
    </row>
    <row r="46" spans="1:13" x14ac:dyDescent="0.3">
      <c r="A46" s="3" t="s">
        <v>36</v>
      </c>
      <c r="B46" s="5">
        <v>8219596.2700000405</v>
      </c>
      <c r="E46" s="5"/>
    </row>
    <row r="47" spans="1:13" x14ac:dyDescent="0.3">
      <c r="A47" s="3" t="s">
        <v>37</v>
      </c>
      <c r="B47" s="5">
        <v>1656113.9799999925</v>
      </c>
      <c r="E47" s="5"/>
    </row>
    <row r="48" spans="1:13" x14ac:dyDescent="0.3">
      <c r="E48" s="5"/>
    </row>
    <row r="49" spans="5:13" x14ac:dyDescent="0.3">
      <c r="E49" s="5"/>
    </row>
    <row r="50" spans="5:13" x14ac:dyDescent="0.3">
      <c r="E50" s="5"/>
      <c r="I50" s="2" t="s">
        <v>1</v>
      </c>
      <c r="J50" t="s">
        <v>20</v>
      </c>
    </row>
    <row r="51" spans="5:13" x14ac:dyDescent="0.3">
      <c r="E51" s="5"/>
      <c r="I51" s="3">
        <v>10</v>
      </c>
      <c r="J51" s="8">
        <v>776479.53999999934</v>
      </c>
      <c r="L51">
        <f>I51</f>
        <v>10</v>
      </c>
      <c r="M51" s="8">
        <f>GETPIVOTDATA("[Measures].[Total Revenue]",$I$50,"[stores].[Store_Age_Years]","[stores].[Store_Age_Years].&amp;["&amp;L51&amp;"]")</f>
        <v>776479.53999999934</v>
      </c>
    </row>
    <row r="52" spans="5:13" x14ac:dyDescent="0.3">
      <c r="E52" s="5"/>
      <c r="I52" s="3">
        <v>11</v>
      </c>
      <c r="J52" s="8">
        <v>997497.84999999765</v>
      </c>
      <c r="L52">
        <f t="shared" ref="L52:L69" si="0">I52</f>
        <v>11</v>
      </c>
      <c r="M52" s="8">
        <f t="shared" ref="M52:M69" si="1">GETPIVOTDATA("[Measures].[Total Revenue]",$I$50,"[stores].[Store_Age_Years]","[stores].[Store_Age_Years].&amp;["&amp;L52&amp;"]")</f>
        <v>997497.84999999765</v>
      </c>
    </row>
    <row r="53" spans="5:13" x14ac:dyDescent="0.3">
      <c r="E53" s="5"/>
      <c r="I53" s="3">
        <v>12</v>
      </c>
      <c r="J53" s="8">
        <v>1993528.1299999882</v>
      </c>
      <c r="L53">
        <f t="shared" si="0"/>
        <v>12</v>
      </c>
      <c r="M53" s="8">
        <f t="shared" si="1"/>
        <v>1993528.1299999882</v>
      </c>
    </row>
    <row r="54" spans="5:13" x14ac:dyDescent="0.3">
      <c r="E54" s="5"/>
      <c r="I54" s="3">
        <v>13</v>
      </c>
      <c r="J54" s="8">
        <v>1397049.3399999915</v>
      </c>
      <c r="L54">
        <f t="shared" si="0"/>
        <v>13</v>
      </c>
      <c r="M54" s="8">
        <f t="shared" si="1"/>
        <v>1397049.3399999915</v>
      </c>
    </row>
    <row r="55" spans="5:13" x14ac:dyDescent="0.3">
      <c r="E55" s="5"/>
      <c r="I55" s="3">
        <v>14</v>
      </c>
      <c r="J55" s="8">
        <v>789668.61000000138</v>
      </c>
      <c r="L55">
        <f t="shared" si="0"/>
        <v>14</v>
      </c>
      <c r="M55" s="8">
        <f t="shared" si="1"/>
        <v>789668.61000000138</v>
      </c>
    </row>
    <row r="56" spans="5:13" ht="15" x14ac:dyDescent="0.3">
      <c r="E56" s="11"/>
      <c r="F56" s="12"/>
      <c r="G56" s="12"/>
      <c r="I56" s="3">
        <v>15</v>
      </c>
      <c r="J56" s="8">
        <v>997784.5099999985</v>
      </c>
      <c r="L56">
        <f t="shared" si="0"/>
        <v>15</v>
      </c>
      <c r="M56" s="8">
        <f t="shared" si="1"/>
        <v>997784.5099999985</v>
      </c>
    </row>
    <row r="57" spans="5:13" ht="15" x14ac:dyDescent="0.35">
      <c r="E57" s="10"/>
      <c r="F57" s="13"/>
      <c r="G57" s="13"/>
      <c r="I57" s="3">
        <v>16</v>
      </c>
      <c r="J57" s="8">
        <v>1509945.899999992</v>
      </c>
      <c r="L57">
        <f t="shared" si="0"/>
        <v>16</v>
      </c>
      <c r="M57" s="8">
        <f t="shared" si="1"/>
        <v>1509945.899999992</v>
      </c>
    </row>
    <row r="58" spans="5:13" ht="15" x14ac:dyDescent="0.35">
      <c r="E58" s="10"/>
      <c r="F58" s="13"/>
      <c r="G58" s="13"/>
      <c r="I58" s="3">
        <v>17</v>
      </c>
      <c r="J58" s="8">
        <v>507581.18000000028</v>
      </c>
      <c r="L58">
        <f t="shared" si="0"/>
        <v>17</v>
      </c>
      <c r="M58" s="8">
        <f t="shared" si="1"/>
        <v>507581.18000000028</v>
      </c>
    </row>
    <row r="59" spans="5:13" ht="15" x14ac:dyDescent="0.35">
      <c r="E59" s="10"/>
      <c r="F59" s="13"/>
      <c r="G59" s="13"/>
      <c r="I59" s="3">
        <v>18</v>
      </c>
      <c r="J59" s="8">
        <v>490631.5899999995</v>
      </c>
      <c r="L59">
        <f t="shared" si="0"/>
        <v>18</v>
      </c>
      <c r="M59" s="8">
        <f t="shared" si="1"/>
        <v>490631.5899999995</v>
      </c>
    </row>
    <row r="60" spans="5:13" ht="15" x14ac:dyDescent="0.35">
      <c r="E60" s="10"/>
      <c r="F60" s="13"/>
      <c r="G60" s="13"/>
      <c r="I60" s="3">
        <v>19</v>
      </c>
      <c r="J60" s="8">
        <v>1218161.8399999924</v>
      </c>
      <c r="L60">
        <f t="shared" si="0"/>
        <v>19</v>
      </c>
      <c r="M60" s="8">
        <f t="shared" si="1"/>
        <v>1218161.8399999924</v>
      </c>
    </row>
    <row r="61" spans="5:13" ht="15" x14ac:dyDescent="0.35">
      <c r="E61" s="10"/>
      <c r="F61" s="13"/>
      <c r="G61" s="13"/>
      <c r="I61" s="3">
        <v>20</v>
      </c>
      <c r="J61" s="8">
        <v>551075.77999999956</v>
      </c>
      <c r="L61">
        <f t="shared" si="0"/>
        <v>20</v>
      </c>
      <c r="M61" s="8">
        <f t="shared" si="1"/>
        <v>551075.77999999956</v>
      </c>
    </row>
    <row r="62" spans="5:13" x14ac:dyDescent="0.3">
      <c r="E62" s="5"/>
      <c r="I62" s="3">
        <v>21</v>
      </c>
      <c r="J62" s="8">
        <v>533373.70000000077</v>
      </c>
      <c r="L62">
        <f t="shared" si="0"/>
        <v>21</v>
      </c>
      <c r="M62" s="8">
        <f t="shared" si="1"/>
        <v>533373.70000000077</v>
      </c>
    </row>
    <row r="63" spans="5:13" x14ac:dyDescent="0.3">
      <c r="E63" s="5"/>
      <c r="I63" s="3">
        <v>22</v>
      </c>
      <c r="J63" s="8">
        <v>671232.36000000022</v>
      </c>
      <c r="L63">
        <f t="shared" si="0"/>
        <v>22</v>
      </c>
      <c r="M63" s="8">
        <f t="shared" si="1"/>
        <v>671232.36000000022</v>
      </c>
    </row>
    <row r="64" spans="5:13" x14ac:dyDescent="0.3">
      <c r="E64" s="5"/>
      <c r="I64" s="3">
        <v>23</v>
      </c>
      <c r="J64" s="8">
        <v>667018.23999999883</v>
      </c>
      <c r="L64">
        <f t="shared" si="0"/>
        <v>23</v>
      </c>
      <c r="M64" s="8">
        <f t="shared" si="1"/>
        <v>667018.23999999883</v>
      </c>
    </row>
    <row r="65" spans="1:13" x14ac:dyDescent="0.3">
      <c r="E65" s="5"/>
      <c r="I65" s="3">
        <v>25</v>
      </c>
      <c r="J65" s="8">
        <v>210897.83000000022</v>
      </c>
      <c r="L65">
        <f t="shared" si="0"/>
        <v>25</v>
      </c>
      <c r="M65" s="8">
        <f t="shared" si="1"/>
        <v>210897.83000000022</v>
      </c>
    </row>
    <row r="66" spans="1:13" x14ac:dyDescent="0.3">
      <c r="A66" s="18" t="s">
        <v>44</v>
      </c>
      <c r="B66" s="18"/>
      <c r="C66" s="18"/>
      <c r="D66" s="18"/>
      <c r="E66" s="18"/>
      <c r="I66" s="3">
        <v>26</v>
      </c>
      <c r="J66" s="8">
        <v>330408.89999999997</v>
      </c>
      <c r="L66">
        <f t="shared" si="0"/>
        <v>26</v>
      </c>
      <c r="M66" s="8">
        <f t="shared" si="1"/>
        <v>330408.89999999997</v>
      </c>
    </row>
    <row r="67" spans="1:13" x14ac:dyDescent="0.3">
      <c r="E67" s="5"/>
      <c r="I67" s="3">
        <v>27</v>
      </c>
      <c r="J67" s="8">
        <v>262435.02000000014</v>
      </c>
      <c r="L67">
        <f t="shared" si="0"/>
        <v>27</v>
      </c>
      <c r="M67" s="8">
        <f t="shared" si="1"/>
        <v>262435.02000000014</v>
      </c>
    </row>
    <row r="68" spans="1:13" x14ac:dyDescent="0.3">
      <c r="E68" s="5"/>
      <c r="I68" s="3">
        <v>31</v>
      </c>
      <c r="J68" s="8">
        <v>277959.13999999996</v>
      </c>
      <c r="L68">
        <f t="shared" si="0"/>
        <v>31</v>
      </c>
      <c r="M68" s="8">
        <f t="shared" si="1"/>
        <v>277959.13999999996</v>
      </c>
    </row>
    <row r="69" spans="1:13" x14ac:dyDescent="0.3">
      <c r="E69" s="5"/>
      <c r="I69" s="3">
        <v>34</v>
      </c>
      <c r="J69" s="8">
        <v>261842.88999999998</v>
      </c>
      <c r="L69">
        <f t="shared" si="0"/>
        <v>34</v>
      </c>
      <c r="M69" s="8">
        <f t="shared" si="1"/>
        <v>261842.88999999998</v>
      </c>
    </row>
    <row r="70" spans="1:13" x14ac:dyDescent="0.3">
      <c r="A70" s="2" t="s">
        <v>1</v>
      </c>
      <c r="B70" t="s">
        <v>20</v>
      </c>
      <c r="D70" t="s">
        <v>47</v>
      </c>
      <c r="E70" s="5" t="s">
        <v>43</v>
      </c>
      <c r="I70" s="3" t="s">
        <v>2</v>
      </c>
      <c r="J70" s="4">
        <v>14444572.350000003</v>
      </c>
    </row>
    <row r="71" spans="1:13" x14ac:dyDescent="0.3">
      <c r="A71" s="3" t="s">
        <v>46</v>
      </c>
      <c r="B71" s="4">
        <v>5954223.4700000649</v>
      </c>
      <c r="D71" t="str">
        <f>A71</f>
        <v>New</v>
      </c>
      <c r="E71" s="5">
        <f>GETPIVOTDATA("[Measures].[Total Revenue]",$A$70,"[stores].[Store_Age_Group]","[stores].[Store_Age_Group].&amp;[New]")</f>
        <v>5954223.4700000649</v>
      </c>
    </row>
    <row r="72" spans="1:13" x14ac:dyDescent="0.3">
      <c r="A72" s="3" t="s">
        <v>45</v>
      </c>
      <c r="B72" s="4">
        <v>8490348.8800000679</v>
      </c>
      <c r="D72" t="str">
        <f>A72</f>
        <v>Old</v>
      </c>
      <c r="E72" s="5">
        <f>GETPIVOTDATA("[Measures].[Total Revenue]",$A$70,"[stores].[Store_Age_Group]","[stores].[Store_Age_Group].&amp;[Old]")</f>
        <v>8490348.8800000679</v>
      </c>
    </row>
    <row r="73" spans="1:13" x14ac:dyDescent="0.3">
      <c r="A73" s="3" t="s">
        <v>2</v>
      </c>
      <c r="B73" s="4">
        <v>14444572.350000003</v>
      </c>
    </row>
    <row r="77" spans="1:13" x14ac:dyDescent="0.3">
      <c r="A77" s="2" t="s">
        <v>1</v>
      </c>
      <c r="B77" t="s">
        <v>0</v>
      </c>
    </row>
    <row r="78" spans="1:13" x14ac:dyDescent="0.3">
      <c r="A78" s="3" t="s">
        <v>18</v>
      </c>
      <c r="B78" s="8">
        <v>2172359.5700000157</v>
      </c>
    </row>
    <row r="79" spans="1:13" x14ac:dyDescent="0.3">
      <c r="A79" s="3" t="s">
        <v>17</v>
      </c>
      <c r="B79" s="8">
        <v>2226836.2700000023</v>
      </c>
    </row>
    <row r="80" spans="1:13" x14ac:dyDescent="0.3">
      <c r="A80" s="3" t="s">
        <v>16</v>
      </c>
      <c r="B80" s="8">
        <v>2246771.2500000065</v>
      </c>
    </row>
    <row r="81" spans="1:3" x14ac:dyDescent="0.3">
      <c r="A81" s="3" t="s">
        <v>15</v>
      </c>
      <c r="B81" s="8">
        <v>2705364.2600000002</v>
      </c>
    </row>
    <row r="82" spans="1:3" x14ac:dyDescent="0.3">
      <c r="A82" s="3" t="s">
        <v>19</v>
      </c>
      <c r="B82" s="8">
        <v>5093241.0000000615</v>
      </c>
    </row>
    <row r="83" spans="1:3" x14ac:dyDescent="0.3">
      <c r="A83" s="3" t="s">
        <v>2</v>
      </c>
      <c r="B83" s="1">
        <v>14444572.350000003</v>
      </c>
    </row>
    <row r="90" spans="1:3" x14ac:dyDescent="0.3">
      <c r="A90" s="2" t="s">
        <v>1</v>
      </c>
      <c r="B90" t="s">
        <v>48</v>
      </c>
      <c r="C90" t="s">
        <v>49</v>
      </c>
    </row>
    <row r="91" spans="1:3" x14ac:dyDescent="0.3">
      <c r="A91" s="3" t="s">
        <v>15</v>
      </c>
      <c r="B91" s="14">
        <v>13.115</v>
      </c>
      <c r="C91" s="14">
        <v>8.99</v>
      </c>
    </row>
    <row r="92" spans="1:3" x14ac:dyDescent="0.3">
      <c r="A92" s="3" t="s">
        <v>16</v>
      </c>
      <c r="B92" s="14">
        <v>20.656666666666666</v>
      </c>
      <c r="C92" s="14">
        <v>14.323333333333332</v>
      </c>
    </row>
    <row r="93" spans="1:3" x14ac:dyDescent="0.3">
      <c r="A93" s="3" t="s">
        <v>17</v>
      </c>
      <c r="B93" s="14">
        <v>12.365</v>
      </c>
      <c r="C93" s="14">
        <v>8.3650000000000002</v>
      </c>
    </row>
    <row r="94" spans="1:3" x14ac:dyDescent="0.3">
      <c r="A94" s="3" t="s">
        <v>18</v>
      </c>
      <c r="B94" s="14">
        <v>15.275714285714287</v>
      </c>
      <c r="C94" s="14">
        <v>10.275714285714287</v>
      </c>
    </row>
    <row r="95" spans="1:3" x14ac:dyDescent="0.3">
      <c r="A95" s="3" t="s">
        <v>19</v>
      </c>
      <c r="B95" s="14">
        <v>15.99</v>
      </c>
      <c r="C95" s="14">
        <v>11.656666666666666</v>
      </c>
    </row>
    <row r="96" spans="1:3" x14ac:dyDescent="0.3">
      <c r="A96" s="3" t="s">
        <v>2</v>
      </c>
      <c r="B96">
        <v>14.761428571428571</v>
      </c>
      <c r="C96">
        <v>10.247142857142856</v>
      </c>
    </row>
    <row r="100" spans="1:7" x14ac:dyDescent="0.3">
      <c r="A100" s="2" t="s">
        <v>1</v>
      </c>
      <c r="B100" t="s">
        <v>22</v>
      </c>
      <c r="C100" t="s">
        <v>20</v>
      </c>
      <c r="E100" t="s">
        <v>85</v>
      </c>
      <c r="F100" t="s">
        <v>86</v>
      </c>
      <c r="G100" t="s">
        <v>43</v>
      </c>
    </row>
    <row r="101" spans="1:7" x14ac:dyDescent="0.3">
      <c r="A101" s="3" t="s">
        <v>50</v>
      </c>
      <c r="B101" s="4">
        <v>57958</v>
      </c>
      <c r="C101" s="4">
        <v>926748.41999999795</v>
      </c>
      <c r="E101" t="str">
        <f>A101</f>
        <v>Action Figure</v>
      </c>
      <c r="F101" s="9">
        <f>GETPIVOTDATA(
"[Measures].[Total Units Sold]",
$A$100,
"[products].[Product_Name]",
"[products].[Product_Name].&amp;[" &amp; E101 &amp; "]"
)</f>
        <v>57958</v>
      </c>
      <c r="G101" s="8">
        <f>GETPIVOTDATA("[Measures].[Total Revenue]",$A$100,"[products].[Product_Name]","[products].[Product_Name].&amp;["&amp;E101&amp;"]")</f>
        <v>926748.41999999795</v>
      </c>
    </row>
    <row r="102" spans="1:7" x14ac:dyDescent="0.3">
      <c r="A102" s="3" t="s">
        <v>51</v>
      </c>
      <c r="B102" s="4">
        <v>39089</v>
      </c>
      <c r="C102" s="4">
        <v>507766.11000000028</v>
      </c>
      <c r="E102" t="str">
        <f t="shared" ref="E102:E135" si="2">A102</f>
        <v>Animal Figures</v>
      </c>
      <c r="F102" s="9">
        <f t="shared" ref="F102:F135" si="3">GETPIVOTDATA(
"[Measures].[Total Units Sold]",
$A$100,
"[products].[Product_Name]",
"[products].[Product_Name].&amp;[" &amp; E102 &amp; "]"
)</f>
        <v>39089</v>
      </c>
      <c r="G102" s="8">
        <f t="shared" ref="G102:G135" si="4">GETPIVOTDATA("[Measures].[Total Revenue]",$A$100,"[products].[Product_Name]","[products].[Product_Name].&amp;["&amp;E102&amp;"]")</f>
        <v>507766.11000000028</v>
      </c>
    </row>
    <row r="103" spans="1:7" x14ac:dyDescent="0.3">
      <c r="A103" s="3" t="s">
        <v>52</v>
      </c>
      <c r="B103" s="4">
        <v>91663</v>
      </c>
      <c r="C103" s="4">
        <v>365735.37</v>
      </c>
      <c r="E103" t="str">
        <f t="shared" si="2"/>
        <v>Barrel O' Slime</v>
      </c>
      <c r="F103" s="9">
        <f t="shared" si="3"/>
        <v>91663</v>
      </c>
      <c r="G103" s="8">
        <f t="shared" si="4"/>
        <v>365735.37</v>
      </c>
    </row>
    <row r="104" spans="1:7" x14ac:dyDescent="0.3">
      <c r="A104" s="3" t="s">
        <v>53</v>
      </c>
      <c r="B104" s="4">
        <v>3829</v>
      </c>
      <c r="C104" s="4">
        <v>49738.71000000021</v>
      </c>
      <c r="E104" t="str">
        <f t="shared" si="2"/>
        <v>Chutes &amp; Ladders</v>
      </c>
      <c r="F104" s="9">
        <f t="shared" si="3"/>
        <v>3829</v>
      </c>
      <c r="G104" s="8">
        <f t="shared" si="4"/>
        <v>49738.71000000021</v>
      </c>
    </row>
    <row r="105" spans="1:7" x14ac:dyDescent="0.3">
      <c r="A105" s="3" t="s">
        <v>54</v>
      </c>
      <c r="B105" s="4">
        <v>4471</v>
      </c>
      <c r="C105" s="4">
        <v>44665.290000000074</v>
      </c>
      <c r="E105" t="str">
        <f t="shared" si="2"/>
        <v>Classic Dominoes</v>
      </c>
      <c r="F105" s="9">
        <f t="shared" si="3"/>
        <v>4471</v>
      </c>
      <c r="G105" s="8">
        <f t="shared" si="4"/>
        <v>44665.290000000074</v>
      </c>
    </row>
    <row r="106" spans="1:7" x14ac:dyDescent="0.3">
      <c r="A106" s="3" t="s">
        <v>55</v>
      </c>
      <c r="B106" s="4">
        <v>104368</v>
      </c>
      <c r="C106" s="4">
        <v>1564476.3199999956</v>
      </c>
      <c r="E106" t="str">
        <f t="shared" si="2"/>
        <v>Colorbuds</v>
      </c>
      <c r="F106" s="9">
        <f t="shared" si="3"/>
        <v>104368</v>
      </c>
      <c r="G106" s="8">
        <f t="shared" si="4"/>
        <v>1564476.3199999956</v>
      </c>
    </row>
    <row r="107" spans="1:7" x14ac:dyDescent="0.3">
      <c r="A107" s="3" t="s">
        <v>56</v>
      </c>
      <c r="B107" s="4">
        <v>31588</v>
      </c>
      <c r="C107" s="4">
        <v>505092.12000000005</v>
      </c>
      <c r="E107" t="str">
        <f t="shared" si="2"/>
        <v>Dart Gun</v>
      </c>
      <c r="F107" s="9">
        <f t="shared" si="3"/>
        <v>31588</v>
      </c>
      <c r="G107" s="8">
        <f t="shared" si="4"/>
        <v>505092.12000000005</v>
      </c>
    </row>
    <row r="108" spans="1:7" x14ac:dyDescent="0.3">
      <c r="A108" s="3" t="s">
        <v>57</v>
      </c>
      <c r="B108" s="4">
        <v>84034</v>
      </c>
      <c r="C108" s="4">
        <v>587397.66000000178</v>
      </c>
      <c r="E108" t="str">
        <f t="shared" si="2"/>
        <v>Deck Of Cards</v>
      </c>
      <c r="F108" s="9">
        <f t="shared" si="3"/>
        <v>84034</v>
      </c>
      <c r="G108" s="8">
        <f t="shared" si="4"/>
        <v>587397.66000000178</v>
      </c>
    </row>
    <row r="109" spans="1:7" x14ac:dyDescent="0.3">
      <c r="A109" s="3" t="s">
        <v>58</v>
      </c>
      <c r="B109" s="4">
        <v>38236</v>
      </c>
      <c r="C109" s="4">
        <v>420213.63999999984</v>
      </c>
      <c r="E109" t="str">
        <f t="shared" si="2"/>
        <v>Dino Egg</v>
      </c>
      <c r="F109" s="9">
        <f t="shared" si="3"/>
        <v>38236</v>
      </c>
      <c r="G109" s="8">
        <f t="shared" si="4"/>
        <v>420213.63999999984</v>
      </c>
    </row>
    <row r="110" spans="1:7" x14ac:dyDescent="0.3">
      <c r="A110" s="3" t="s">
        <v>59</v>
      </c>
      <c r="B110" s="4">
        <v>29012</v>
      </c>
      <c r="C110" s="4">
        <v>434889.88000000035</v>
      </c>
      <c r="E110" t="str">
        <f t="shared" si="2"/>
        <v>Dinosaur Figures</v>
      </c>
      <c r="F110" s="9">
        <f t="shared" si="3"/>
        <v>29012</v>
      </c>
      <c r="G110" s="8">
        <f t="shared" si="4"/>
        <v>434889.88000000035</v>
      </c>
    </row>
    <row r="111" spans="1:7" x14ac:dyDescent="0.3">
      <c r="A111" s="3" t="s">
        <v>60</v>
      </c>
      <c r="B111" s="4">
        <v>12168</v>
      </c>
      <c r="C111" s="4">
        <v>255406.31999999986</v>
      </c>
      <c r="E111" t="str">
        <f t="shared" si="2"/>
        <v>Etch A Sketch</v>
      </c>
      <c r="F111" s="9">
        <f t="shared" si="3"/>
        <v>12168</v>
      </c>
      <c r="G111" s="8">
        <f t="shared" si="4"/>
        <v>255406.31999999986</v>
      </c>
    </row>
    <row r="112" spans="1:7" x14ac:dyDescent="0.3">
      <c r="A112" s="3" t="s">
        <v>61</v>
      </c>
      <c r="B112" s="4">
        <v>7620</v>
      </c>
      <c r="C112" s="4">
        <v>91363.799999999988</v>
      </c>
      <c r="E112" t="str">
        <f t="shared" si="2"/>
        <v>Foam Disk Launcher</v>
      </c>
      <c r="F112" s="9">
        <f t="shared" si="3"/>
        <v>7620</v>
      </c>
      <c r="G112" s="8">
        <f t="shared" si="4"/>
        <v>91363.799999999988</v>
      </c>
    </row>
    <row r="113" spans="1:7" x14ac:dyDescent="0.3">
      <c r="A113" s="3" t="s">
        <v>62</v>
      </c>
      <c r="B113" s="4">
        <v>17958</v>
      </c>
      <c r="C113" s="4">
        <v>376938.42000000103</v>
      </c>
      <c r="E113" t="str">
        <f t="shared" si="2"/>
        <v>Gamer Headphones</v>
      </c>
      <c r="F113" s="9">
        <f t="shared" si="3"/>
        <v>17958</v>
      </c>
      <c r="G113" s="8">
        <f t="shared" si="4"/>
        <v>376938.42000000103</v>
      </c>
    </row>
    <row r="114" spans="1:7" x14ac:dyDescent="0.3">
      <c r="A114" s="3" t="s">
        <v>63</v>
      </c>
      <c r="B114" s="4">
        <v>37518</v>
      </c>
      <c r="C114" s="4">
        <v>412322.82</v>
      </c>
      <c r="E114" t="str">
        <f t="shared" si="2"/>
        <v>Glass Marbles</v>
      </c>
      <c r="F114" s="9">
        <f t="shared" si="3"/>
        <v>37518</v>
      </c>
      <c r="G114" s="8">
        <f t="shared" si="4"/>
        <v>412322.82</v>
      </c>
    </row>
    <row r="115" spans="1:7" x14ac:dyDescent="0.3">
      <c r="A115" s="3" t="s">
        <v>64</v>
      </c>
      <c r="B115" s="4">
        <v>22659</v>
      </c>
      <c r="C115" s="4">
        <v>135727.4099999998</v>
      </c>
      <c r="E115" t="str">
        <f t="shared" si="2"/>
        <v>Hot Wheels 5-Pack</v>
      </c>
      <c r="F115" s="9">
        <f t="shared" si="3"/>
        <v>22659</v>
      </c>
      <c r="G115" s="8">
        <f t="shared" si="4"/>
        <v>135727.4099999998</v>
      </c>
    </row>
    <row r="116" spans="1:7" x14ac:dyDescent="0.3">
      <c r="A116" s="3" t="s">
        <v>65</v>
      </c>
      <c r="B116" s="4">
        <v>13054</v>
      </c>
      <c r="C116" s="4">
        <v>130409.46000000017</v>
      </c>
      <c r="E116" t="str">
        <f t="shared" si="2"/>
        <v>Jenga</v>
      </c>
      <c r="F116" s="9">
        <f t="shared" si="3"/>
        <v>13054</v>
      </c>
      <c r="G116" s="8">
        <f t="shared" si="4"/>
        <v>130409.46000000017</v>
      </c>
    </row>
    <row r="117" spans="1:7" x14ac:dyDescent="0.3">
      <c r="A117" s="3" t="s">
        <v>66</v>
      </c>
      <c r="B117" s="4">
        <v>24433</v>
      </c>
      <c r="C117" s="4">
        <v>488415.67000000126</v>
      </c>
      <c r="E117" t="str">
        <f t="shared" si="2"/>
        <v>Kids Makeup Kit</v>
      </c>
      <c r="F117" s="9">
        <f t="shared" si="3"/>
        <v>24433</v>
      </c>
      <c r="G117" s="8">
        <f t="shared" si="4"/>
        <v>488415.67000000126</v>
      </c>
    </row>
    <row r="118" spans="1:7" x14ac:dyDescent="0.3">
      <c r="A118" s="3" t="s">
        <v>67</v>
      </c>
      <c r="B118" s="4">
        <v>59737</v>
      </c>
      <c r="C118" s="4">
        <v>2388882.6300000013</v>
      </c>
      <c r="E118" t="str">
        <f t="shared" si="2"/>
        <v>Lego Bricks</v>
      </c>
      <c r="F118" s="9">
        <f t="shared" si="3"/>
        <v>59737</v>
      </c>
      <c r="G118" s="8">
        <f t="shared" si="4"/>
        <v>2388882.6300000013</v>
      </c>
    </row>
    <row r="119" spans="1:7" x14ac:dyDescent="0.3">
      <c r="A119" s="3" t="s">
        <v>68</v>
      </c>
      <c r="B119" s="4">
        <v>60598</v>
      </c>
      <c r="C119" s="4">
        <v>968962.02000000095</v>
      </c>
      <c r="E119" t="str">
        <f t="shared" si="2"/>
        <v>Magic Sand</v>
      </c>
      <c r="F119" s="9">
        <f t="shared" si="3"/>
        <v>60598</v>
      </c>
      <c r="G119" s="8">
        <f t="shared" si="4"/>
        <v>968962.02000000095</v>
      </c>
    </row>
    <row r="120" spans="1:7" x14ac:dyDescent="0.3">
      <c r="A120" s="3" t="s">
        <v>69</v>
      </c>
      <c r="B120" s="4">
        <v>2647</v>
      </c>
      <c r="C120" s="4">
        <v>66148.53</v>
      </c>
      <c r="E120" t="str">
        <f t="shared" si="2"/>
        <v>Mini Basketball Hoop</v>
      </c>
      <c r="F120" s="9">
        <f t="shared" si="3"/>
        <v>2647</v>
      </c>
      <c r="G120" s="8">
        <f t="shared" si="4"/>
        <v>66148.53</v>
      </c>
    </row>
    <row r="121" spans="1:7" x14ac:dyDescent="0.3">
      <c r="A121" s="3" t="s">
        <v>70</v>
      </c>
      <c r="B121" s="4">
        <v>33604</v>
      </c>
      <c r="C121" s="4">
        <v>335703.95999999926</v>
      </c>
      <c r="E121" t="str">
        <f t="shared" si="2"/>
        <v>Mini Ping Pong Set</v>
      </c>
      <c r="F121" s="9">
        <f t="shared" si="3"/>
        <v>33604</v>
      </c>
      <c r="G121" s="8">
        <f t="shared" si="4"/>
        <v>335703.95999999926</v>
      </c>
    </row>
    <row r="122" spans="1:7" x14ac:dyDescent="0.3">
      <c r="A122" s="3" t="s">
        <v>71</v>
      </c>
      <c r="B122" s="4">
        <v>3385</v>
      </c>
      <c r="C122" s="4">
        <v>67666.150000000067</v>
      </c>
      <c r="E122" t="str">
        <f t="shared" si="2"/>
        <v>Monopoly</v>
      </c>
      <c r="F122" s="9">
        <f t="shared" si="3"/>
        <v>3385</v>
      </c>
      <c r="G122" s="8">
        <f t="shared" si="4"/>
        <v>67666.150000000067</v>
      </c>
    </row>
    <row r="123" spans="1:7" x14ac:dyDescent="0.3">
      <c r="A123" s="3" t="s">
        <v>72</v>
      </c>
      <c r="B123" s="4">
        <v>8605</v>
      </c>
      <c r="C123" s="4">
        <v>85963.950000000041</v>
      </c>
      <c r="E123" t="str">
        <f t="shared" si="2"/>
        <v>Mr. Potatohead</v>
      </c>
      <c r="F123" s="9">
        <f t="shared" si="3"/>
        <v>8605</v>
      </c>
      <c r="G123" s="8">
        <f t="shared" si="4"/>
        <v>85963.950000000041</v>
      </c>
    </row>
    <row r="124" spans="1:7" x14ac:dyDescent="0.3">
      <c r="A124" s="3" t="s">
        <v>73</v>
      </c>
      <c r="B124" s="4">
        <v>26543</v>
      </c>
      <c r="C124" s="4">
        <v>530594.56999999925</v>
      </c>
      <c r="E124" t="str">
        <f t="shared" si="2"/>
        <v>Nerf Gun</v>
      </c>
      <c r="F124" s="9">
        <f t="shared" si="3"/>
        <v>26543</v>
      </c>
      <c r="G124" s="8">
        <f t="shared" si="4"/>
        <v>530594.56999999925</v>
      </c>
    </row>
    <row r="125" spans="1:7" x14ac:dyDescent="0.3">
      <c r="A125" s="3" t="s">
        <v>74</v>
      </c>
      <c r="B125" s="4">
        <v>103128</v>
      </c>
      <c r="C125" s="4">
        <v>308352.71999999916</v>
      </c>
      <c r="E125" t="str">
        <f t="shared" si="2"/>
        <v>PlayDoh Can</v>
      </c>
      <c r="F125" s="9">
        <f t="shared" si="3"/>
        <v>103128</v>
      </c>
      <c r="G125" s="8">
        <f t="shared" si="4"/>
        <v>308352.71999999916</v>
      </c>
    </row>
    <row r="126" spans="1:7" x14ac:dyDescent="0.3">
      <c r="A126" s="3" t="s">
        <v>75</v>
      </c>
      <c r="B126" s="4">
        <v>6298</v>
      </c>
      <c r="C126" s="4">
        <v>157387.01999999999</v>
      </c>
      <c r="E126" t="str">
        <f t="shared" si="2"/>
        <v>PlayDoh Playset</v>
      </c>
      <c r="F126" s="9">
        <f t="shared" si="3"/>
        <v>6298</v>
      </c>
      <c r="G126" s="8">
        <f t="shared" si="4"/>
        <v>157387.01999999999</v>
      </c>
    </row>
    <row r="127" spans="1:7" x14ac:dyDescent="0.3">
      <c r="A127" s="3" t="s">
        <v>76</v>
      </c>
      <c r="B127" s="4">
        <v>23128</v>
      </c>
      <c r="C127" s="4">
        <v>115408.7200000002</v>
      </c>
      <c r="E127" t="str">
        <f t="shared" si="2"/>
        <v>PlayDoh Toolkit</v>
      </c>
      <c r="F127" s="9">
        <f t="shared" si="3"/>
        <v>23128</v>
      </c>
      <c r="G127" s="8">
        <f t="shared" si="4"/>
        <v>115408.7200000002</v>
      </c>
    </row>
    <row r="128" spans="1:7" x14ac:dyDescent="0.3">
      <c r="A128" s="3" t="s">
        <v>77</v>
      </c>
      <c r="B128" s="4">
        <v>4158</v>
      </c>
      <c r="C128" s="4">
        <v>45696.42</v>
      </c>
      <c r="E128" t="str">
        <f t="shared" si="2"/>
        <v>Playfoam</v>
      </c>
      <c r="F128" s="9">
        <f t="shared" si="3"/>
        <v>4158</v>
      </c>
      <c r="G128" s="8">
        <f t="shared" si="4"/>
        <v>45696.42</v>
      </c>
    </row>
    <row r="129" spans="1:7" x14ac:dyDescent="0.3">
      <c r="A129" s="3" t="s">
        <v>78</v>
      </c>
      <c r="B129" s="4">
        <v>5488</v>
      </c>
      <c r="C129" s="4">
        <v>109705.11999999984</v>
      </c>
      <c r="E129" t="str">
        <f t="shared" si="2"/>
        <v>Plush Pony</v>
      </c>
      <c r="F129" s="9">
        <f t="shared" si="3"/>
        <v>5488</v>
      </c>
      <c r="G129" s="8">
        <f t="shared" si="4"/>
        <v>109705.11999999984</v>
      </c>
    </row>
    <row r="130" spans="1:7" x14ac:dyDescent="0.3">
      <c r="A130" s="3" t="s">
        <v>79</v>
      </c>
      <c r="B130" s="4">
        <v>45672</v>
      </c>
      <c r="C130" s="4">
        <v>912983.27999999654</v>
      </c>
      <c r="E130" t="str">
        <f t="shared" si="2"/>
        <v>Rubik's Cube</v>
      </c>
      <c r="F130" s="9">
        <f t="shared" si="3"/>
        <v>45672</v>
      </c>
      <c r="G130" s="8">
        <f t="shared" si="4"/>
        <v>912983.27999999654</v>
      </c>
    </row>
    <row r="131" spans="1:7" x14ac:dyDescent="0.3">
      <c r="A131" s="3" t="s">
        <v>80</v>
      </c>
      <c r="B131" s="4">
        <v>60248</v>
      </c>
      <c r="C131" s="4">
        <v>541629.52000000223</v>
      </c>
      <c r="E131" t="str">
        <f t="shared" si="2"/>
        <v>Splash Balls</v>
      </c>
      <c r="F131" s="9">
        <f t="shared" si="3"/>
        <v>60248</v>
      </c>
      <c r="G131" s="8">
        <f t="shared" si="4"/>
        <v>541629.52000000223</v>
      </c>
    </row>
    <row r="132" spans="1:7" x14ac:dyDescent="0.3">
      <c r="A132" s="3" t="s">
        <v>81</v>
      </c>
      <c r="B132" s="4">
        <v>6793</v>
      </c>
      <c r="C132" s="4">
        <v>101827.07000000007</v>
      </c>
      <c r="E132" t="str">
        <f t="shared" si="2"/>
        <v>Supersoaker Water Gun</v>
      </c>
      <c r="F132" s="9">
        <f t="shared" si="3"/>
        <v>6793</v>
      </c>
      <c r="G132" s="8">
        <f t="shared" si="4"/>
        <v>101827.07000000007</v>
      </c>
    </row>
    <row r="133" spans="1:7" x14ac:dyDescent="0.3">
      <c r="A133" s="3" t="s">
        <v>82</v>
      </c>
      <c r="B133" s="4">
        <v>6416</v>
      </c>
      <c r="C133" s="4">
        <v>83343.840000000127</v>
      </c>
      <c r="E133" t="str">
        <f t="shared" si="2"/>
        <v>Teddy Bear</v>
      </c>
      <c r="F133" s="9">
        <f t="shared" si="3"/>
        <v>6416</v>
      </c>
      <c r="G133" s="8">
        <f t="shared" si="4"/>
        <v>83343.840000000127</v>
      </c>
    </row>
    <row r="134" spans="1:7" x14ac:dyDescent="0.3">
      <c r="A134" s="3" t="s">
        <v>83</v>
      </c>
      <c r="B134" s="4">
        <v>11749</v>
      </c>
      <c r="C134" s="4">
        <v>305356.51000000047</v>
      </c>
      <c r="E134" t="str">
        <f t="shared" si="2"/>
        <v>Toy Robot</v>
      </c>
      <c r="F134" s="9">
        <f t="shared" si="3"/>
        <v>11749</v>
      </c>
      <c r="G134" s="8">
        <f t="shared" si="4"/>
        <v>305356.51000000047</v>
      </c>
    </row>
    <row r="135" spans="1:7" x14ac:dyDescent="0.3">
      <c r="A135" s="3" t="s">
        <v>84</v>
      </c>
      <c r="B135" s="4">
        <v>2710</v>
      </c>
      <c r="C135" s="4">
        <v>21652.900000000031</v>
      </c>
      <c r="E135" t="str">
        <f t="shared" si="2"/>
        <v>Uno Card Game</v>
      </c>
      <c r="F135" s="9">
        <f t="shared" si="3"/>
        <v>2710</v>
      </c>
      <c r="G135" s="8">
        <f t="shared" si="4"/>
        <v>21652.900000000031</v>
      </c>
    </row>
    <row r="136" spans="1:7" x14ac:dyDescent="0.3">
      <c r="A136" s="3" t="s">
        <v>2</v>
      </c>
      <c r="B136" s="4">
        <v>1090565</v>
      </c>
      <c r="C136" s="4">
        <v>14444572.350000003</v>
      </c>
    </row>
    <row r="139" spans="1:7" x14ac:dyDescent="0.3">
      <c r="A139" s="2" t="s">
        <v>1</v>
      </c>
      <c r="B139" t="s">
        <v>90</v>
      </c>
    </row>
    <row r="140" spans="1:7" x14ac:dyDescent="0.3">
      <c r="A140" s="3" t="s">
        <v>87</v>
      </c>
      <c r="B140">
        <v>22</v>
      </c>
    </row>
    <row r="141" spans="1:7" x14ac:dyDescent="0.3">
      <c r="A141" s="3" t="s">
        <v>88</v>
      </c>
      <c r="B141">
        <v>2</v>
      </c>
    </row>
    <row r="142" spans="1:7" x14ac:dyDescent="0.3">
      <c r="A142" s="3" t="s">
        <v>89</v>
      </c>
      <c r="B142">
        <v>11</v>
      </c>
    </row>
    <row r="143" spans="1:7" x14ac:dyDescent="0.3">
      <c r="A143" s="3" t="s">
        <v>2</v>
      </c>
      <c r="B143">
        <v>35</v>
      </c>
    </row>
    <row r="151" spans="1:4" x14ac:dyDescent="0.3">
      <c r="A151" t="s">
        <v>91</v>
      </c>
      <c r="B151" t="s">
        <v>92</v>
      </c>
      <c r="C151" t="s">
        <v>93</v>
      </c>
      <c r="D151" t="s">
        <v>94</v>
      </c>
    </row>
    <row r="152" spans="1:4" x14ac:dyDescent="0.3">
      <c r="A152" s="15">
        <v>29742</v>
      </c>
      <c r="B152" s="15">
        <v>300209.58000000031</v>
      </c>
      <c r="C152" s="15">
        <v>77</v>
      </c>
      <c r="D152">
        <v>526</v>
      </c>
    </row>
    <row r="154" spans="1:4" x14ac:dyDescent="0.3">
      <c r="A154" s="9">
        <f>GETPIVOTDATA("[Measures].[Total Stock On Hand]",$A$151)</f>
        <v>29742</v>
      </c>
      <c r="B154" s="16">
        <f>GETPIVOTDATA("[Measures].[Total Stock Value]",$A$151)</f>
        <v>300209.58000000031</v>
      </c>
      <c r="C154">
        <f>GETPIVOTDATA("[Measures].[Out of Stock Count]",$A$151)</f>
        <v>77</v>
      </c>
      <c r="D154">
        <f>GETPIVOTDATA("[Measures].[Low Stock Count]",$A$151)</f>
        <v>526</v>
      </c>
    </row>
    <row r="157" spans="1:4" x14ac:dyDescent="0.3">
      <c r="B157" s="2" t="s">
        <v>1</v>
      </c>
      <c r="C157" t="s">
        <v>92</v>
      </c>
    </row>
    <row r="158" spans="1:4" x14ac:dyDescent="0.3">
      <c r="B158" s="3" t="s">
        <v>16</v>
      </c>
      <c r="C158" s="9">
        <v>30705.819999999982</v>
      </c>
    </row>
    <row r="159" spans="1:4" x14ac:dyDescent="0.3">
      <c r="B159" s="3" t="s">
        <v>17</v>
      </c>
      <c r="C159" s="9">
        <v>51489.450000000012</v>
      </c>
    </row>
    <row r="160" spans="1:4" x14ac:dyDescent="0.3">
      <c r="B160" s="3" t="s">
        <v>18</v>
      </c>
      <c r="C160" s="9">
        <v>53077.19000000001</v>
      </c>
    </row>
    <row r="161" spans="2:3" x14ac:dyDescent="0.3">
      <c r="B161" s="3" t="s">
        <v>15</v>
      </c>
      <c r="C161" s="9">
        <v>65075.650000000023</v>
      </c>
    </row>
    <row r="162" spans="2:3" x14ac:dyDescent="0.3">
      <c r="B162" s="3" t="s">
        <v>19</v>
      </c>
      <c r="C162" s="9">
        <v>99861.470000000074</v>
      </c>
    </row>
    <row r="163" spans="2:3" x14ac:dyDescent="0.3">
      <c r="B163" s="3" t="s">
        <v>2</v>
      </c>
      <c r="C163" s="15">
        <v>300209.58000000031</v>
      </c>
    </row>
    <row r="168" spans="2:3" x14ac:dyDescent="0.3">
      <c r="B168" s="2" t="s">
        <v>1</v>
      </c>
      <c r="C168" t="s">
        <v>92</v>
      </c>
    </row>
    <row r="169" spans="2:3" x14ac:dyDescent="0.3">
      <c r="B169" s="3" t="s">
        <v>95</v>
      </c>
      <c r="C169" s="15">
        <v>6794.4600000000009</v>
      </c>
    </row>
    <row r="170" spans="2:3" x14ac:dyDescent="0.3">
      <c r="B170" s="3" t="s">
        <v>96</v>
      </c>
      <c r="C170" s="15">
        <v>6515.43</v>
      </c>
    </row>
    <row r="171" spans="2:3" x14ac:dyDescent="0.3">
      <c r="B171" s="3" t="s">
        <v>97</v>
      </c>
      <c r="C171" s="15">
        <v>5648.1899999999987</v>
      </c>
    </row>
    <row r="172" spans="2:3" x14ac:dyDescent="0.3">
      <c r="B172" s="3" t="s">
        <v>98</v>
      </c>
      <c r="C172" s="15">
        <v>6550.4400000000005</v>
      </c>
    </row>
    <row r="173" spans="2:3" x14ac:dyDescent="0.3">
      <c r="B173" s="3" t="s">
        <v>99</v>
      </c>
      <c r="C173" s="15">
        <v>7093.9600000000009</v>
      </c>
    </row>
    <row r="174" spans="2:3" x14ac:dyDescent="0.3">
      <c r="B174" s="3" t="s">
        <v>100</v>
      </c>
      <c r="C174" s="15">
        <v>7565.26</v>
      </c>
    </row>
    <row r="175" spans="2:3" x14ac:dyDescent="0.3">
      <c r="B175" s="3" t="s">
        <v>101</v>
      </c>
      <c r="C175" s="15">
        <v>6193.58</v>
      </c>
    </row>
    <row r="176" spans="2:3" x14ac:dyDescent="0.3">
      <c r="B176" s="3" t="s">
        <v>38</v>
      </c>
      <c r="C176" s="15">
        <v>5883.2099999999982</v>
      </c>
    </row>
    <row r="177" spans="2:3" x14ac:dyDescent="0.3">
      <c r="B177" s="3" t="s">
        <v>39</v>
      </c>
      <c r="C177" s="15">
        <v>8917.8499999999967</v>
      </c>
    </row>
    <row r="178" spans="2:3" x14ac:dyDescent="0.3">
      <c r="B178" s="3" t="s">
        <v>102</v>
      </c>
      <c r="C178" s="15">
        <v>6061.6399999999985</v>
      </c>
    </row>
    <row r="179" spans="2:3" x14ac:dyDescent="0.3">
      <c r="B179" s="3" t="s">
        <v>103</v>
      </c>
      <c r="C179" s="15">
        <v>5503.49</v>
      </c>
    </row>
    <row r="180" spans="2:3" x14ac:dyDescent="0.3">
      <c r="B180" s="3" t="s">
        <v>104</v>
      </c>
      <c r="C180" s="15">
        <v>5395.5400000000009</v>
      </c>
    </row>
    <row r="181" spans="2:3" x14ac:dyDescent="0.3">
      <c r="B181" s="3" t="s">
        <v>105</v>
      </c>
      <c r="C181" s="15">
        <v>5702.2300000000005</v>
      </c>
    </row>
    <row r="182" spans="2:3" x14ac:dyDescent="0.3">
      <c r="B182" s="3" t="s">
        <v>106</v>
      </c>
      <c r="C182" s="15">
        <v>7415.6200000000017</v>
      </c>
    </row>
    <row r="183" spans="2:3" x14ac:dyDescent="0.3">
      <c r="B183" s="3" t="s">
        <v>107</v>
      </c>
      <c r="C183" s="15">
        <v>4885.74</v>
      </c>
    </row>
    <row r="184" spans="2:3" x14ac:dyDescent="0.3">
      <c r="B184" s="3" t="s">
        <v>108</v>
      </c>
      <c r="C184" s="15">
        <v>4883.369999999999</v>
      </c>
    </row>
    <row r="185" spans="2:3" x14ac:dyDescent="0.3">
      <c r="B185" s="3" t="s">
        <v>109</v>
      </c>
      <c r="C185" s="15">
        <v>6035.8600000000015</v>
      </c>
    </row>
    <row r="186" spans="2:3" x14ac:dyDescent="0.3">
      <c r="B186" s="3" t="s">
        <v>40</v>
      </c>
      <c r="C186" s="15">
        <v>5911.96</v>
      </c>
    </row>
    <row r="187" spans="2:3" x14ac:dyDescent="0.3">
      <c r="B187" s="3" t="s">
        <v>110</v>
      </c>
      <c r="C187" s="15">
        <v>6522.5</v>
      </c>
    </row>
    <row r="188" spans="2:3" x14ac:dyDescent="0.3">
      <c r="B188" s="3" t="s">
        <v>111</v>
      </c>
      <c r="C188" s="15">
        <v>3308.33</v>
      </c>
    </row>
    <row r="189" spans="2:3" x14ac:dyDescent="0.3">
      <c r="B189" s="3" t="s">
        <v>112</v>
      </c>
      <c r="C189" s="15">
        <v>6117.1199999999981</v>
      </c>
    </row>
    <row r="190" spans="2:3" x14ac:dyDescent="0.3">
      <c r="B190" s="3" t="s">
        <v>113</v>
      </c>
      <c r="C190" s="15">
        <v>6885.5899999999992</v>
      </c>
    </row>
    <row r="191" spans="2:3" x14ac:dyDescent="0.3">
      <c r="B191" s="3" t="s">
        <v>114</v>
      </c>
      <c r="C191" s="15">
        <v>7923.4900000000007</v>
      </c>
    </row>
    <row r="192" spans="2:3" x14ac:dyDescent="0.3">
      <c r="B192" s="3" t="s">
        <v>115</v>
      </c>
      <c r="C192" s="15">
        <v>7409.75</v>
      </c>
    </row>
    <row r="193" spans="2:3" x14ac:dyDescent="0.3">
      <c r="B193" s="3" t="s">
        <v>116</v>
      </c>
      <c r="C193" s="15">
        <v>7666.44</v>
      </c>
    </row>
    <row r="194" spans="2:3" x14ac:dyDescent="0.3">
      <c r="B194" s="3" t="s">
        <v>117</v>
      </c>
      <c r="C194" s="15">
        <v>5292.2699999999986</v>
      </c>
    </row>
    <row r="195" spans="2:3" x14ac:dyDescent="0.3">
      <c r="B195" s="3" t="s">
        <v>118</v>
      </c>
      <c r="C195" s="15">
        <v>6459.6900000000005</v>
      </c>
    </row>
    <row r="196" spans="2:3" x14ac:dyDescent="0.3">
      <c r="B196" s="3" t="s">
        <v>119</v>
      </c>
      <c r="C196" s="15">
        <v>6499.2100000000009</v>
      </c>
    </row>
    <row r="197" spans="2:3" x14ac:dyDescent="0.3">
      <c r="B197" s="3" t="s">
        <v>120</v>
      </c>
      <c r="C197" s="15">
        <v>5897.57</v>
      </c>
    </row>
    <row r="198" spans="2:3" x14ac:dyDescent="0.3">
      <c r="B198" s="3" t="s">
        <v>121</v>
      </c>
      <c r="C198" s="15">
        <v>5888.8399999999992</v>
      </c>
    </row>
    <row r="199" spans="2:3" x14ac:dyDescent="0.3">
      <c r="B199" s="3" t="s">
        <v>41</v>
      </c>
      <c r="C199" s="15">
        <v>5960.42</v>
      </c>
    </row>
    <row r="200" spans="2:3" x14ac:dyDescent="0.3">
      <c r="B200" s="3" t="s">
        <v>122</v>
      </c>
      <c r="C200" s="15">
        <v>5239.6099999999988</v>
      </c>
    </row>
    <row r="201" spans="2:3" x14ac:dyDescent="0.3">
      <c r="B201" s="3" t="s">
        <v>123</v>
      </c>
      <c r="C201" s="15">
        <v>5779.8600000000006</v>
      </c>
    </row>
    <row r="202" spans="2:3" x14ac:dyDescent="0.3">
      <c r="B202" s="3" t="s">
        <v>124</v>
      </c>
      <c r="C202" s="15">
        <v>5412.62</v>
      </c>
    </row>
    <row r="203" spans="2:3" x14ac:dyDescent="0.3">
      <c r="B203" s="3" t="s">
        <v>125</v>
      </c>
      <c r="C203" s="15">
        <v>5215.21</v>
      </c>
    </row>
    <row r="204" spans="2:3" x14ac:dyDescent="0.3">
      <c r="B204" s="3" t="s">
        <v>126</v>
      </c>
      <c r="C204" s="15">
        <v>5043.5200000000004</v>
      </c>
    </row>
    <row r="205" spans="2:3" x14ac:dyDescent="0.3">
      <c r="B205" s="3" t="s">
        <v>127</v>
      </c>
      <c r="C205" s="15">
        <v>4832.04</v>
      </c>
    </row>
    <row r="206" spans="2:3" x14ac:dyDescent="0.3">
      <c r="B206" s="3" t="s">
        <v>128</v>
      </c>
      <c r="C206" s="15">
        <v>4351.8</v>
      </c>
    </row>
    <row r="207" spans="2:3" x14ac:dyDescent="0.3">
      <c r="B207" s="3" t="s">
        <v>129</v>
      </c>
      <c r="C207" s="15">
        <v>6868.88</v>
      </c>
    </row>
    <row r="208" spans="2:3" x14ac:dyDescent="0.3">
      <c r="B208" s="3" t="s">
        <v>130</v>
      </c>
      <c r="C208" s="15">
        <v>4269.6299999999992</v>
      </c>
    </row>
    <row r="209" spans="2:3" x14ac:dyDescent="0.3">
      <c r="B209" s="3" t="s">
        <v>131</v>
      </c>
      <c r="C209" s="15">
        <v>7578.9299999999994</v>
      </c>
    </row>
    <row r="210" spans="2:3" x14ac:dyDescent="0.3">
      <c r="B210" s="3" t="s">
        <v>132</v>
      </c>
      <c r="C210" s="15">
        <v>6152.1799999999994</v>
      </c>
    </row>
    <row r="211" spans="2:3" x14ac:dyDescent="0.3">
      <c r="B211" s="3" t="s">
        <v>133</v>
      </c>
      <c r="C211" s="15">
        <v>5426.1600000000008</v>
      </c>
    </row>
    <row r="212" spans="2:3" x14ac:dyDescent="0.3">
      <c r="B212" s="3" t="s">
        <v>42</v>
      </c>
      <c r="C212" s="15">
        <v>6917.9400000000014</v>
      </c>
    </row>
    <row r="213" spans="2:3" x14ac:dyDescent="0.3">
      <c r="B213" s="3" t="s">
        <v>134</v>
      </c>
      <c r="C213" s="15">
        <v>5215.28</v>
      </c>
    </row>
    <row r="214" spans="2:3" x14ac:dyDescent="0.3">
      <c r="B214" s="3" t="s">
        <v>135</v>
      </c>
      <c r="C214" s="15">
        <v>6565.2599999999993</v>
      </c>
    </row>
    <row r="215" spans="2:3" x14ac:dyDescent="0.3">
      <c r="B215" s="3" t="s">
        <v>136</v>
      </c>
      <c r="C215" s="15">
        <v>6341.78</v>
      </c>
    </row>
    <row r="216" spans="2:3" x14ac:dyDescent="0.3">
      <c r="B216" s="3" t="s">
        <v>137</v>
      </c>
      <c r="C216" s="15">
        <v>4633.6500000000005</v>
      </c>
    </row>
    <row r="217" spans="2:3" x14ac:dyDescent="0.3">
      <c r="B217" s="3" t="s">
        <v>138</v>
      </c>
      <c r="C217" s="15">
        <v>5276.98</v>
      </c>
    </row>
    <row r="218" spans="2:3" x14ac:dyDescent="0.3">
      <c r="B218" s="3" t="s">
        <v>139</v>
      </c>
      <c r="C218" s="15">
        <v>4299.2000000000007</v>
      </c>
    </row>
    <row r="219" spans="2:3" x14ac:dyDescent="0.3">
      <c r="B219" s="3" t="s">
        <v>2</v>
      </c>
      <c r="C219" s="15">
        <v>300209.58000000031</v>
      </c>
    </row>
  </sheetData>
  <mergeCells count="4">
    <mergeCell ref="A3:D3"/>
    <mergeCell ref="A10:F10"/>
    <mergeCell ref="A28:E28"/>
    <mergeCell ref="A66:E66"/>
  </mergeCells>
  <conditionalFormatting sqref="E56:F61">
    <cfRule type="colorScale" priority="2">
      <colorScale>
        <cfvo type="min"/>
        <cfvo type="percentile" val="50"/>
        <cfvo type="max"/>
        <color rgb="FFF8696B"/>
        <color rgb="FFFFEB84"/>
        <color rgb="FF63BE7B"/>
      </colorScale>
    </cfRule>
  </conditionalFormatting>
  <conditionalFormatting sqref="G57:G61">
    <cfRule type="colorScale" priority="1">
      <colorScale>
        <cfvo type="min"/>
        <cfvo type="percentile" val="50"/>
        <cfvo type="max"/>
        <color rgb="FFF8696B"/>
        <color rgb="FFFFEB84"/>
        <color rgb="FF63BE7B"/>
      </colorScale>
    </cfRule>
  </conditionalFormatting>
  <pageMargins left="0.7" right="0.7" top="0.75" bottom="0.75" header="0.3" footer="0.3"/>
  <drawing r:id="rId2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Props1.xml><?xml version="1.0" encoding="utf-8"?>
<ds:datastoreItem xmlns:ds="http://schemas.openxmlformats.org/officeDocument/2006/customXml" ds:itemID="{4C736CE4-5D13-44BF-83B6-E7DF6E91CB33}">
  <ds:schemaRefs/>
</ds:datastoreItem>
</file>

<file path=customXml/itemProps2.xml><?xml version="1.0" encoding="utf-8"?>
<ds:datastoreItem xmlns:ds="http://schemas.openxmlformats.org/officeDocument/2006/customXml" ds:itemID="{8B28C459-E081-4490-8E48-E1CFFD61DF96}">
  <ds:schemaRefs/>
</ds:datastoreItem>
</file>

<file path=customXml/itemProps3.xml><?xml version="1.0" encoding="utf-8"?>
<ds:datastoreItem xmlns:ds="http://schemas.openxmlformats.org/officeDocument/2006/customXml" ds:itemID="{FA2F3F1A-26E9-4A26-AF25-B1298DC1D61A}">
  <ds:schemaRefs/>
</ds:datastoreItem>
</file>

<file path=customXml/itemProps4.xml><?xml version="1.0" encoding="utf-8"?>
<ds:datastoreItem xmlns:ds="http://schemas.openxmlformats.org/officeDocument/2006/customXml" ds:itemID="{9ECF5E16-0D10-4EEA-A934-AFDAD2444E2C}">
  <ds:schemaRefs/>
</ds:datastoreItem>
</file>

<file path=customXml/itemProps5.xml><?xml version="1.0" encoding="utf-8"?>
<ds:datastoreItem xmlns:ds="http://schemas.openxmlformats.org/officeDocument/2006/customXml" ds:itemID="{8965A46E-CD2E-4620-BA08-B51110402936}">
  <ds:schemaRefs/>
</ds:datastoreItem>
</file>

<file path=customXml/itemProps6.xml><?xml version="1.0" encoding="utf-8"?>
<ds:datastoreItem xmlns:ds="http://schemas.openxmlformats.org/officeDocument/2006/customXml" ds:itemID="{AF4D9944-77F6-40EF-99D1-82D3AAED14E4}">
  <ds:schemaRefs/>
</ds:datastoreItem>
</file>

<file path=customXml/itemProps7.xml><?xml version="1.0" encoding="utf-8"?>
<ds:datastoreItem xmlns:ds="http://schemas.openxmlformats.org/officeDocument/2006/customXml" ds:itemID="{86568566-ECC3-4A70-A747-4C555D3ADDEF}">
  <ds:schemaRefs/>
</ds:datastoreItem>
</file>

<file path=customXml/itemProps8.xml><?xml version="1.0" encoding="utf-8"?>
<ds:datastoreItem xmlns:ds="http://schemas.openxmlformats.org/officeDocument/2006/customXml" ds:itemID="{E7875C64-8A03-4396-85C2-79EC07D70B2C}">
  <ds:schemaRefs/>
</ds:datastoreItem>
</file>

<file path=customXml/itemProps9.xml><?xml version="1.0" encoding="utf-8"?>
<ds:datastoreItem xmlns:ds="http://schemas.openxmlformats.org/officeDocument/2006/customXml" ds:itemID="{59EE5609-D964-4C4C-BCFA-0F18D15FE9C3}">
  <ds:schemaRefs/>
</ds:datastoreItem>
</file>

<file path=customXml/itemProps10.xml><?xml version="1.0" encoding="utf-8"?>
<ds:datastoreItem xmlns:ds="http://schemas.openxmlformats.org/officeDocument/2006/customXml" ds:itemID="{5013E8BA-8B84-4FEB-854B-E31A85B9A888}">
  <ds:schemaRefs/>
</ds:datastoreItem>
</file>

<file path=customXml/itemProps11.xml><?xml version="1.0" encoding="utf-8"?>
<ds:datastoreItem xmlns:ds="http://schemas.openxmlformats.org/officeDocument/2006/customXml" ds:itemID="{0570383F-BAA2-427F-AD6C-F871C16AE34C}">
  <ds:schemaRefs/>
</ds:datastoreItem>
</file>

<file path=customXml/itemProps12.xml><?xml version="1.0" encoding="utf-8"?>
<ds:datastoreItem xmlns:ds="http://schemas.openxmlformats.org/officeDocument/2006/customXml" ds:itemID="{CF4F7CFB-9BC3-4F67-836A-0DD82611144C}">
  <ds:schemaRefs/>
</ds:datastoreItem>
</file>

<file path=customXml/itemProps13.xml><?xml version="1.0" encoding="utf-8"?>
<ds:datastoreItem xmlns:ds="http://schemas.openxmlformats.org/officeDocument/2006/customXml" ds:itemID="{76A7ABD8-8712-409F-99D4-7D1896CBA0BE}">
  <ds:schemaRefs/>
</ds:datastoreItem>
</file>

<file path=customXml/itemProps14.xml><?xml version="1.0" encoding="utf-8"?>
<ds:datastoreItem xmlns:ds="http://schemas.openxmlformats.org/officeDocument/2006/customXml" ds:itemID="{B2F49C56-3EA5-4770-93BB-7BE599651FD0}">
  <ds:schemaRefs/>
</ds:datastoreItem>
</file>

<file path=customXml/itemProps15.xml><?xml version="1.0" encoding="utf-8"?>
<ds:datastoreItem xmlns:ds="http://schemas.openxmlformats.org/officeDocument/2006/customXml" ds:itemID="{7B0BA0CE-027C-479A-B7A5-6C5E87142E8A}">
  <ds:schemaRefs>
    <ds:schemaRef ds:uri="http://schemas.microsoft.com/DataMashup"/>
  </ds:schemaRefs>
</ds:datastoreItem>
</file>

<file path=customXml/itemProps16.xml><?xml version="1.0" encoding="utf-8"?>
<ds:datastoreItem xmlns:ds="http://schemas.openxmlformats.org/officeDocument/2006/customXml" ds:itemID="{104AA860-36A5-408A-9451-0FA53525B1C4}">
  <ds:schemaRefs/>
</ds:datastoreItem>
</file>

<file path=customXml/itemProps17.xml><?xml version="1.0" encoding="utf-8"?>
<ds:datastoreItem xmlns:ds="http://schemas.openxmlformats.org/officeDocument/2006/customXml" ds:itemID="{3471AF3B-76E2-4C25-871F-626AED8E3BB9}">
  <ds:schemaRefs/>
</ds:datastoreItem>
</file>

<file path=customXml/itemProps18.xml><?xml version="1.0" encoding="utf-8"?>
<ds:datastoreItem xmlns:ds="http://schemas.openxmlformats.org/officeDocument/2006/customXml" ds:itemID="{03ECD434-C714-40BC-BE98-704F56623B3B}">
  <ds:schemaRefs/>
</ds:datastoreItem>
</file>

<file path=customXml/itemProps19.xml><?xml version="1.0" encoding="utf-8"?>
<ds:datastoreItem xmlns:ds="http://schemas.openxmlformats.org/officeDocument/2006/customXml" ds:itemID="{CFA87F98-A169-4911-8967-6466263602F6}">
  <ds:schemaRefs/>
</ds:datastoreItem>
</file>

<file path=customXml/itemProps20.xml><?xml version="1.0" encoding="utf-8"?>
<ds:datastoreItem xmlns:ds="http://schemas.openxmlformats.org/officeDocument/2006/customXml" ds:itemID="{883E267D-BA78-4CE0-9C53-43D25B1BB712}">
  <ds:schemaRefs/>
</ds:datastoreItem>
</file>

<file path=customXml/itemProps21.xml><?xml version="1.0" encoding="utf-8"?>
<ds:datastoreItem xmlns:ds="http://schemas.openxmlformats.org/officeDocument/2006/customXml" ds:itemID="{1DA21515-A326-4934-8F4E-26519F8C879F}">
  <ds:schemaRefs/>
</ds:datastoreItem>
</file>

<file path=customXml/itemProps22.xml><?xml version="1.0" encoding="utf-8"?>
<ds:datastoreItem xmlns:ds="http://schemas.openxmlformats.org/officeDocument/2006/customXml" ds:itemID="{EECEB0FA-6A78-4228-B1B7-ACB2EC4EFAE0}">
  <ds:schemaRefs/>
</ds:datastoreItem>
</file>

<file path=customXml/itemProps23.xml><?xml version="1.0" encoding="utf-8"?>
<ds:datastoreItem xmlns:ds="http://schemas.openxmlformats.org/officeDocument/2006/customXml" ds:itemID="{35C9C3A7-4E2A-4E4C-9832-72CE4BAB9748}">
  <ds:schemaRefs/>
</ds:datastoreItem>
</file>

<file path=customXml/itemProps24.xml><?xml version="1.0" encoding="utf-8"?>
<ds:datastoreItem xmlns:ds="http://schemas.openxmlformats.org/officeDocument/2006/customXml" ds:itemID="{4F127B6D-B850-4449-BB3E-6EAEF7F26FA8}">
  <ds:schemaRefs/>
</ds:datastoreItem>
</file>

<file path=customXml/itemProps25.xml><?xml version="1.0" encoding="utf-8"?>
<ds:datastoreItem xmlns:ds="http://schemas.openxmlformats.org/officeDocument/2006/customXml" ds:itemID="{7369A5E8-4695-4A7F-A45B-EE51B9EA7D6B}">
  <ds:schemaRefs/>
</ds:datastoreItem>
</file>

<file path=customXml/itemProps26.xml><?xml version="1.0" encoding="utf-8"?>
<ds:datastoreItem xmlns:ds="http://schemas.openxmlformats.org/officeDocument/2006/customXml" ds:itemID="{5630CDC0-1F07-4D86-9A86-C3AF194E0F0B}">
  <ds:schemaRefs/>
</ds:datastoreItem>
</file>

<file path=customXml/itemProps27.xml><?xml version="1.0" encoding="utf-8"?>
<ds:datastoreItem xmlns:ds="http://schemas.openxmlformats.org/officeDocument/2006/customXml" ds:itemID="{79AF11BF-B170-4917-A0C4-35BFC43C2895}">
  <ds:schemaRefs/>
</ds:datastoreItem>
</file>

<file path=customXml/itemProps28.xml><?xml version="1.0" encoding="utf-8"?>
<ds:datastoreItem xmlns:ds="http://schemas.openxmlformats.org/officeDocument/2006/customXml" ds:itemID="{E10E55C5-E479-4E10-A668-5877865E6F7D}">
  <ds:schemaRefs/>
</ds:datastoreItem>
</file>

<file path=customXml/itemProps29.xml><?xml version="1.0" encoding="utf-8"?>
<ds:datastoreItem xmlns:ds="http://schemas.openxmlformats.org/officeDocument/2006/customXml" ds:itemID="{0E9A0309-906D-4A2F-B3EE-A1FFB18D25AE}">
  <ds:schemaRefs/>
</ds:datastoreItem>
</file>

<file path=customXml/itemProps30.xml><?xml version="1.0" encoding="utf-8"?>
<ds:datastoreItem xmlns:ds="http://schemas.openxmlformats.org/officeDocument/2006/customXml" ds:itemID="{0A48FA4C-871E-4CDD-A100-8671B3DD912F}">
  <ds:schemaRefs/>
</ds:datastoreItem>
</file>

<file path=customXml/itemProps31.xml><?xml version="1.0" encoding="utf-8"?>
<ds:datastoreItem xmlns:ds="http://schemas.openxmlformats.org/officeDocument/2006/customXml" ds:itemID="{253C2D8C-0C70-4732-9455-D2565BD798FA}">
  <ds:schemaRefs/>
</ds:datastoreItem>
</file>

<file path=customXml/itemProps32.xml><?xml version="1.0" encoding="utf-8"?>
<ds:datastoreItem xmlns:ds="http://schemas.openxmlformats.org/officeDocument/2006/customXml" ds:itemID="{290932F1-FA20-4892-B62E-854044582527}">
  <ds:schemaRefs/>
</ds:datastoreItem>
</file>

<file path=customXml/itemProps33.xml><?xml version="1.0" encoding="utf-8"?>
<ds:datastoreItem xmlns:ds="http://schemas.openxmlformats.org/officeDocument/2006/customXml" ds:itemID="{A8D64E4F-A58A-4624-B552-A02D8F6372F8}">
  <ds:schemaRefs/>
</ds:datastoreItem>
</file>

<file path=customXml/itemProps34.xml><?xml version="1.0" encoding="utf-8"?>
<ds:datastoreItem xmlns:ds="http://schemas.openxmlformats.org/officeDocument/2006/customXml" ds:itemID="{0860E1A3-E040-4BA1-B86E-1A7C238A87CA}">
  <ds:schemaRefs/>
</ds:datastoreItem>
</file>

<file path=customXml/itemProps35.xml><?xml version="1.0" encoding="utf-8"?>
<ds:datastoreItem xmlns:ds="http://schemas.openxmlformats.org/officeDocument/2006/customXml" ds:itemID="{5187A6CB-D8AD-4CA5-A251-DD6FB5307B0D}">
  <ds:schemaRefs/>
</ds:datastoreItem>
</file>

<file path=customXml/itemProps36.xml><?xml version="1.0" encoding="utf-8"?>
<ds:datastoreItem xmlns:ds="http://schemas.openxmlformats.org/officeDocument/2006/customXml" ds:itemID="{EFB0CAF6-A4BC-49B4-A40C-76771F0DADE2}">
  <ds:schemaRefs/>
</ds:datastoreItem>
</file>

<file path=customXml/itemProps37.xml><?xml version="1.0" encoding="utf-8"?>
<ds:datastoreItem xmlns:ds="http://schemas.openxmlformats.org/officeDocument/2006/customXml" ds:itemID="{65179CB4-E59B-4EB7-BB39-061EA4CA9D18}">
  <ds:schemaRefs/>
</ds:datastoreItem>
</file>

<file path=customXml/itemProps38.xml><?xml version="1.0" encoding="utf-8"?>
<ds:datastoreItem xmlns:ds="http://schemas.openxmlformats.org/officeDocument/2006/customXml" ds:itemID="{0CD96633-4E29-4720-B448-90C48F293900}">
  <ds:schemaRefs/>
</ds:datastoreItem>
</file>

<file path=customXml/itemProps39.xml><?xml version="1.0" encoding="utf-8"?>
<ds:datastoreItem xmlns:ds="http://schemas.openxmlformats.org/officeDocument/2006/customXml" ds:itemID="{6077803D-FA80-43D9-B0F7-EACED6D46DA5}">
  <ds:schemaRefs/>
</ds:datastoreItem>
</file>

<file path=customXml/itemProps40.xml><?xml version="1.0" encoding="utf-8"?>
<ds:datastoreItem xmlns:ds="http://schemas.openxmlformats.org/officeDocument/2006/customXml" ds:itemID="{8E1FCE58-F1B2-4513-81F3-2CB7AA4B3BB6}">
  <ds:schemaRefs/>
</ds:datastoreItem>
</file>

<file path=customXml/itemProps41.xml><?xml version="1.0" encoding="utf-8"?>
<ds:datastoreItem xmlns:ds="http://schemas.openxmlformats.org/officeDocument/2006/customXml" ds:itemID="{D75EDFE6-B0EB-4F20-A77D-1BD7995534EF}">
  <ds:schemaRefs/>
</ds:datastoreItem>
</file>

<file path=customXml/itemProps42.xml><?xml version="1.0" encoding="utf-8"?>
<ds:datastoreItem xmlns:ds="http://schemas.openxmlformats.org/officeDocument/2006/customXml" ds:itemID="{C10BB828-3FBE-497A-AA5D-30876E60E940}">
  <ds:schemaRefs/>
</ds:datastoreItem>
</file>

<file path=customXml/itemProps43.xml><?xml version="1.0" encoding="utf-8"?>
<ds:datastoreItem xmlns:ds="http://schemas.openxmlformats.org/officeDocument/2006/customXml" ds:itemID="{DE9EE152-33F9-45D8-AAC8-36E39CA0958E}">
  <ds:schemaRefs/>
</ds:datastoreItem>
</file>

<file path=customXml/itemProps44.xml><?xml version="1.0" encoding="utf-8"?>
<ds:datastoreItem xmlns:ds="http://schemas.openxmlformats.org/officeDocument/2006/customXml" ds:itemID="{EE9FD162-D6E1-4BB2-86DB-BDA2195FA369}">
  <ds:schemaRefs/>
</ds:datastoreItem>
</file>

<file path=customXml/itemProps45.xml><?xml version="1.0" encoding="utf-8"?>
<ds:datastoreItem xmlns:ds="http://schemas.openxmlformats.org/officeDocument/2006/customXml" ds:itemID="{E63F13FD-F2DB-40CA-A35D-D88379D2BE2B}">
  <ds:schemaRefs/>
</ds:datastoreItem>
</file>

<file path=customXml/itemProps46.xml><?xml version="1.0" encoding="utf-8"?>
<ds:datastoreItem xmlns:ds="http://schemas.openxmlformats.org/officeDocument/2006/customXml" ds:itemID="{364F3F2B-C6A0-4B7B-B27A-C33E09844B95}">
  <ds:schemaRefs/>
</ds:datastoreItem>
</file>

<file path=customXml/itemProps47.xml><?xml version="1.0" encoding="utf-8"?>
<ds:datastoreItem xmlns:ds="http://schemas.openxmlformats.org/officeDocument/2006/customXml" ds:itemID="{46FF5825-0259-460C-A3DD-8E851E86BA48}">
  <ds:schemaRefs/>
</ds:datastoreItem>
</file>

<file path=customXml/itemProps48.xml><?xml version="1.0" encoding="utf-8"?>
<ds:datastoreItem xmlns:ds="http://schemas.openxmlformats.org/officeDocument/2006/customXml" ds:itemID="{94A0E3C2-1DD3-46EF-A400-3DEDD6FEF3B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Executive Overview</vt:lpstr>
      <vt:lpstr>Store Performance</vt:lpstr>
      <vt:lpstr>Product Analysis</vt:lpstr>
      <vt:lpstr>Inventory</vt:lpstr>
      <vt:lpstr>Measures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 Sawrab</dc:creator>
  <cp:lastModifiedBy>Md. Sawrab</cp:lastModifiedBy>
  <cp:lastPrinted>2026-08-08T04:47:16Z</cp:lastPrinted>
  <dcterms:created xsi:type="dcterms:W3CDTF">2026-08-04T03:15:48Z</dcterms:created>
  <dcterms:modified xsi:type="dcterms:W3CDTF">2026-08-08T05:07:21Z</dcterms:modified>
</cp:coreProperties>
</file>