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e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kema-my.sharepoint.com/personal/morteza_davari_skema_edu/Documents/Data/Research/1- OnGoing/Graph - Balanced Tree/Heavest Balanced Tree/x64/Release/"/>
    </mc:Choice>
  </mc:AlternateContent>
  <xr:revisionPtr revIDLastSave="31" documentId="8_{21AD2675-C47F-4E73-9091-98AC8E8EC296}" xr6:coauthVersionLast="47" xr6:coauthVersionMax="47" xr10:uidLastSave="{40269900-11BC-45FB-A76A-58A57E3A9022}"/>
  <bookViews>
    <workbookView xWindow="-120" yWindow="-120" windowWidth="38640" windowHeight="21120" xr2:uid="{9894F856-E751-49D7-B5D1-D9C5753D974B}"/>
  </bookViews>
  <sheets>
    <sheet name="Final" sheetId="22" r:id="rId1"/>
    <sheet name="Guide" sheetId="23" r:id="rId2"/>
  </sheets>
  <definedNames>
    <definedName name="_xlnm._FilterDatabase" localSheetId="0" hidden="1">Final!$A$2:$W$302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3" i="22" l="1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301" i="22"/>
  <c r="W30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AI22" i="22"/>
  <c r="AI21" i="22"/>
  <c r="AI20" i="22"/>
  <c r="AI19" i="22"/>
  <c r="AI18" i="22"/>
  <c r="AI17" i="22"/>
  <c r="AI16" i="22"/>
  <c r="AI15" i="22"/>
  <c r="AI14" i="22"/>
  <c r="AI13" i="22"/>
  <c r="AL12" i="22"/>
  <c r="AL11" i="22"/>
  <c r="AL10" i="22"/>
  <c r="AL9" i="22"/>
  <c r="AL8" i="22"/>
  <c r="AL7" i="22"/>
  <c r="AL6" i="22"/>
  <c r="AL5" i="22"/>
  <c r="AL4" i="22"/>
  <c r="AL3" i="22"/>
  <c r="AL22" i="22"/>
  <c r="AL21" i="22"/>
  <c r="AL20" i="22"/>
  <c r="AL19" i="22"/>
  <c r="AL18" i="22"/>
  <c r="AL17" i="22"/>
  <c r="AL16" i="22"/>
  <c r="AL15" i="22"/>
  <c r="AL14" i="22"/>
  <c r="AL13" i="22"/>
  <c r="AL29" i="22"/>
  <c r="AL30" i="22"/>
  <c r="AL31" i="22"/>
  <c r="AL32" i="22"/>
  <c r="AL28" i="22"/>
  <c r="AL24" i="22"/>
  <c r="AL25" i="22"/>
  <c r="AL26" i="22"/>
  <c r="AL27" i="22"/>
  <c r="AL23" i="22"/>
  <c r="AI24" i="22"/>
  <c r="AI25" i="22"/>
  <c r="AI26" i="22"/>
  <c r="AI27" i="22"/>
  <c r="AI23" i="22"/>
  <c r="AI29" i="22"/>
  <c r="AI30" i="22"/>
  <c r="AI31" i="22"/>
  <c r="AI32" i="22"/>
  <c r="AI28" i="22"/>
  <c r="AF32" i="22"/>
  <c r="AE32" i="22"/>
  <c r="AD32" i="22"/>
  <c r="AC32" i="22"/>
  <c r="AF31" i="22"/>
  <c r="AE31" i="22"/>
  <c r="AD31" i="22"/>
  <c r="AC31" i="22"/>
  <c r="AF30" i="22"/>
  <c r="AE30" i="22"/>
  <c r="AD30" i="22"/>
  <c r="AC30" i="22"/>
  <c r="AF29" i="22"/>
  <c r="AE29" i="22"/>
  <c r="AD29" i="22"/>
  <c r="AC29" i="22"/>
  <c r="AF28" i="22"/>
  <c r="AE28" i="22"/>
  <c r="AD28" i="22"/>
  <c r="AC28" i="22"/>
  <c r="AF27" i="22"/>
  <c r="AE27" i="22"/>
  <c r="AD27" i="22"/>
  <c r="AC27" i="22"/>
  <c r="AF26" i="22"/>
  <c r="AE26" i="22"/>
  <c r="AD26" i="22"/>
  <c r="AC26" i="22"/>
  <c r="AF25" i="22"/>
  <c r="AE25" i="22"/>
  <c r="AD25" i="22"/>
  <c r="AC25" i="22"/>
  <c r="AF24" i="22"/>
  <c r="AE24" i="22"/>
  <c r="AD24" i="22"/>
  <c r="AC24" i="22"/>
  <c r="AF23" i="22"/>
  <c r="AE23" i="22"/>
  <c r="AD23" i="22"/>
  <c r="AC23" i="22"/>
  <c r="AF22" i="22"/>
  <c r="AE22" i="22"/>
  <c r="AD22" i="22"/>
  <c r="AC22" i="22"/>
  <c r="AF21" i="22"/>
  <c r="AE21" i="22"/>
  <c r="AD21" i="22"/>
  <c r="AC21" i="22"/>
  <c r="AF20" i="22"/>
  <c r="AE20" i="22"/>
  <c r="AD20" i="22"/>
  <c r="AC20" i="22"/>
  <c r="AF19" i="22"/>
  <c r="AE19" i="22"/>
  <c r="AD19" i="22"/>
  <c r="AC19" i="22"/>
  <c r="AF18" i="22"/>
  <c r="AE18" i="22"/>
  <c r="AD18" i="22"/>
  <c r="AC18" i="22"/>
  <c r="AF17" i="22"/>
  <c r="AE17" i="22"/>
  <c r="AD17" i="22"/>
  <c r="AC17" i="22"/>
  <c r="AF16" i="22"/>
  <c r="AE16" i="22"/>
  <c r="AD16" i="22"/>
  <c r="AC16" i="22"/>
  <c r="AF15" i="22"/>
  <c r="AE15" i="22"/>
  <c r="AD15" i="22"/>
  <c r="AC15" i="22"/>
  <c r="AF14" i="22"/>
  <c r="AE14" i="22"/>
  <c r="AD14" i="22"/>
  <c r="AC14" i="22"/>
  <c r="AF13" i="22"/>
  <c r="AE13" i="22"/>
  <c r="AD13" i="22"/>
  <c r="AC13" i="22"/>
  <c r="AC9" i="22"/>
  <c r="AD9" i="22"/>
  <c r="AE9" i="22"/>
  <c r="AF9" i="22"/>
  <c r="AC10" i="22"/>
  <c r="AD10" i="22"/>
  <c r="AE10" i="22"/>
  <c r="AF10" i="22"/>
  <c r="AC11" i="22"/>
  <c r="AD11" i="22"/>
  <c r="AE11" i="22"/>
  <c r="AF11" i="22"/>
  <c r="AC12" i="22"/>
  <c r="AD12" i="22"/>
  <c r="AE12" i="22"/>
  <c r="AF12" i="22"/>
  <c r="AF8" i="22"/>
  <c r="AE8" i="22"/>
  <c r="AD8" i="22"/>
  <c r="AC8" i="22"/>
  <c r="AC4" i="22"/>
  <c r="AD4" i="22"/>
  <c r="AE4" i="22"/>
  <c r="AF4" i="22"/>
  <c r="AC5" i="22"/>
  <c r="AD5" i="22"/>
  <c r="AE5" i="22"/>
  <c r="AF5" i="22"/>
  <c r="AC6" i="22"/>
  <c r="AD6" i="22"/>
  <c r="AE6" i="22"/>
  <c r="AF6" i="22"/>
  <c r="AC7" i="22"/>
  <c r="AD7" i="22"/>
  <c r="AE7" i="22"/>
  <c r="AF7" i="22"/>
  <c r="AF3" i="22"/>
  <c r="AE3" i="22"/>
  <c r="AD3" i="22"/>
  <c r="AC3" i="22"/>
  <c r="AK32" i="22"/>
  <c r="AK31" i="22"/>
  <c r="AK30" i="22"/>
  <c r="AK29" i="22"/>
  <c r="AK28" i="22"/>
  <c r="AK27" i="22"/>
  <c r="AK26" i="22"/>
  <c r="AK25" i="22"/>
  <c r="AK24" i="22"/>
  <c r="AK23" i="22"/>
  <c r="AK22" i="22"/>
  <c r="AK21" i="22"/>
  <c r="AK20" i="22"/>
  <c r="AK19" i="22"/>
  <c r="AK18" i="22"/>
  <c r="AK17" i="22"/>
  <c r="AK16" i="22"/>
  <c r="AK15" i="22"/>
  <c r="AK14" i="22"/>
  <c r="AK13" i="22"/>
  <c r="AK9" i="22"/>
  <c r="AK10" i="22"/>
  <c r="AK11" i="22"/>
  <c r="AK12" i="22"/>
  <c r="AK8" i="22"/>
  <c r="AK4" i="22"/>
  <c r="AK5" i="22"/>
  <c r="AK6" i="22"/>
  <c r="AK7" i="22"/>
  <c r="AK3" i="22"/>
  <c r="AI3" i="22"/>
  <c r="AI4" i="22"/>
  <c r="AI5" i="22"/>
  <c r="AI6" i="22"/>
  <c r="AI7" i="22"/>
  <c r="AI8" i="22"/>
  <c r="AI9" i="22"/>
  <c r="AI10" i="22"/>
  <c r="AI11" i="22"/>
  <c r="AI12" i="22"/>
  <c r="AJ32" i="22"/>
  <c r="AH32" i="22"/>
  <c r="AG32" i="22"/>
  <c r="AJ31" i="22"/>
  <c r="AH31" i="22"/>
  <c r="AG31" i="22"/>
  <c r="AJ30" i="22"/>
  <c r="AH30" i="22"/>
  <c r="AG30" i="22"/>
  <c r="AJ29" i="22"/>
  <c r="AH29" i="22"/>
  <c r="AG29" i="22"/>
  <c r="AJ28" i="22"/>
  <c r="AH28" i="22"/>
  <c r="AG28" i="22"/>
  <c r="AJ27" i="22"/>
  <c r="AH27" i="22"/>
  <c r="AG27" i="22"/>
  <c r="AJ26" i="22"/>
  <c r="AH26" i="22"/>
  <c r="AG26" i="22"/>
  <c r="AJ25" i="22"/>
  <c r="AH25" i="22"/>
  <c r="AG25" i="22"/>
  <c r="AJ24" i="22"/>
  <c r="AH24" i="22"/>
  <c r="AG24" i="22"/>
  <c r="AJ23" i="22"/>
  <c r="AH23" i="22"/>
  <c r="AG23" i="22"/>
  <c r="AJ22" i="22"/>
  <c r="AH22" i="22"/>
  <c r="AG22" i="22"/>
  <c r="AJ21" i="22"/>
  <c r="AH21" i="22"/>
  <c r="AG21" i="22"/>
  <c r="AJ20" i="22"/>
  <c r="AH20" i="22"/>
  <c r="AG20" i="22"/>
  <c r="AJ19" i="22"/>
  <c r="AH19" i="22"/>
  <c r="AG19" i="22"/>
  <c r="AJ18" i="22"/>
  <c r="AH18" i="22"/>
  <c r="AG18" i="22"/>
  <c r="AJ17" i="22"/>
  <c r="AH17" i="22"/>
  <c r="AG17" i="22"/>
  <c r="AJ16" i="22"/>
  <c r="AH16" i="22"/>
  <c r="AG16" i="22"/>
  <c r="AJ15" i="22"/>
  <c r="AH15" i="22"/>
  <c r="AG15" i="22"/>
  <c r="AJ14" i="22"/>
  <c r="AH14" i="22"/>
  <c r="AG14" i="22"/>
  <c r="AJ13" i="22"/>
  <c r="AH13" i="22"/>
  <c r="AG13" i="22"/>
  <c r="AG9" i="22"/>
  <c r="AH9" i="22"/>
  <c r="AJ9" i="22"/>
  <c r="AG10" i="22"/>
  <c r="AH10" i="22"/>
  <c r="AJ10" i="22"/>
  <c r="AG11" i="22"/>
  <c r="AH11" i="22"/>
  <c r="AJ11" i="22"/>
  <c r="AG12" i="22"/>
  <c r="AH12" i="22"/>
  <c r="AJ12" i="22"/>
  <c r="AJ8" i="22"/>
  <c r="AH8" i="22"/>
  <c r="AG8" i="22"/>
  <c r="AJ4" i="22"/>
  <c r="AJ5" i="22"/>
  <c r="AJ6" i="22"/>
  <c r="AJ7" i="22"/>
  <c r="AJ3" i="22"/>
  <c r="AH4" i="22"/>
  <c r="AH5" i="22"/>
  <c r="AH6" i="22"/>
  <c r="AH7" i="22"/>
  <c r="AH3" i="22"/>
  <c r="AG4" i="22"/>
  <c r="AG5" i="22"/>
  <c r="AG6" i="22"/>
  <c r="AG7" i="22"/>
  <c r="AG3" i="22"/>
</calcChain>
</file>

<file path=xl/sharedStrings.xml><?xml version="1.0" encoding="utf-8"?>
<sst xmlns="http://schemas.openxmlformats.org/spreadsheetml/2006/main" count="443" uniqueCount="399">
  <si>
    <t xml:space="preserve">           instances//test_30_43_2_1.txt</t>
  </si>
  <si>
    <t xml:space="preserve">           instances//test_30_43_2_2.txt</t>
  </si>
  <si>
    <t xml:space="preserve">           instances//test_30_43_2_3.txt</t>
  </si>
  <si>
    <t xml:space="preserve">           instances//test_30_43_2_4.txt</t>
  </si>
  <si>
    <t xml:space="preserve">           instances//test_30_43_4_1.txt</t>
  </si>
  <si>
    <t xml:space="preserve">           instances//test_30_43_4_2.txt</t>
  </si>
  <si>
    <t xml:space="preserve">           instances//test_30_43_4_3.txt</t>
  </si>
  <si>
    <t xml:space="preserve">           instances//test_30_43_4_4.txt</t>
  </si>
  <si>
    <t xml:space="preserve">           instances//test_30_43_6_1.txt</t>
  </si>
  <si>
    <t xml:space="preserve">           instances//test_30_43_6_2.txt</t>
  </si>
  <si>
    <t xml:space="preserve">           instances//test_30_43_6_3.txt</t>
  </si>
  <si>
    <t xml:space="preserve">           instances//test_30_43_6_4.txt</t>
  </si>
  <si>
    <t xml:space="preserve">           instances//test_30_43_8_1.txt</t>
  </si>
  <si>
    <t xml:space="preserve">           instances//test_30_43_8_2.txt</t>
  </si>
  <si>
    <t xml:space="preserve">           instances//test_30_43_8_3.txt</t>
  </si>
  <si>
    <t xml:space="preserve">           instances//test_30_43_8_4.txt</t>
  </si>
  <si>
    <t xml:space="preserve">          instances//test_30_43_10_1.txt</t>
  </si>
  <si>
    <t xml:space="preserve">          instances//test_30_43_10_2.txt</t>
  </si>
  <si>
    <t xml:space="preserve">          instances//test_30_43_10_3.txt</t>
  </si>
  <si>
    <t xml:space="preserve">          instances//test_30_43_10_4.txt</t>
  </si>
  <si>
    <t xml:space="preserve">           instances//test_30_87_2_1.txt</t>
  </si>
  <si>
    <t xml:space="preserve">           instances//test_30_87_2_2.txt</t>
  </si>
  <si>
    <t xml:space="preserve">           instances//test_30_87_2_3.txt</t>
  </si>
  <si>
    <t xml:space="preserve">           instances//test_30_87_2_4.txt</t>
  </si>
  <si>
    <t xml:space="preserve">           instances//test_30_87_4_1.txt</t>
  </si>
  <si>
    <t xml:space="preserve">           instances//test_30_87_4_2.txt</t>
  </si>
  <si>
    <t xml:space="preserve">           instances//test_30_87_4_3.txt</t>
  </si>
  <si>
    <t xml:space="preserve">           instances//test_30_87_4_4.txt</t>
  </si>
  <si>
    <t xml:space="preserve">           instances//test_30_87_6_1.txt</t>
  </si>
  <si>
    <t xml:space="preserve">           instances//test_30_87_6_2.txt</t>
  </si>
  <si>
    <t xml:space="preserve">           instances//test_30_87_6_3.txt</t>
  </si>
  <si>
    <t xml:space="preserve">           instances//test_30_87_6_4.txt</t>
  </si>
  <si>
    <t xml:space="preserve">           instances//test_30_87_8_1.txt</t>
  </si>
  <si>
    <t xml:space="preserve">           instances//test_30_87_8_2.txt</t>
  </si>
  <si>
    <t xml:space="preserve">           instances//test_30_87_8_3.txt</t>
  </si>
  <si>
    <t xml:space="preserve">           instances//test_30_87_8_4.txt</t>
  </si>
  <si>
    <t xml:space="preserve">          instances//test_30_87_10_1.txt</t>
  </si>
  <si>
    <t xml:space="preserve">          instances//test_30_87_10_2.txt</t>
  </si>
  <si>
    <t xml:space="preserve">          instances//test_30_87_10_3.txt</t>
  </si>
  <si>
    <t xml:space="preserve">          instances//test_30_87_10_4.txt</t>
  </si>
  <si>
    <t xml:space="preserve">          instances//test_30_130_2_1.txt</t>
  </si>
  <si>
    <t xml:space="preserve">          instances//test_30_130_2_2.txt</t>
  </si>
  <si>
    <t xml:space="preserve">          instances//test_30_130_2_3.txt</t>
  </si>
  <si>
    <t xml:space="preserve">          instances//test_30_130_2_4.txt</t>
  </si>
  <si>
    <t xml:space="preserve">          instances//test_30_130_4_1.txt</t>
  </si>
  <si>
    <t xml:space="preserve">          instances//test_30_130_4_2.txt</t>
  </si>
  <si>
    <t xml:space="preserve">          instances//test_30_130_4_3.txt</t>
  </si>
  <si>
    <t xml:space="preserve">          instances//test_30_130_4_4.txt</t>
  </si>
  <si>
    <t xml:space="preserve">          instances//test_30_130_6_1.txt</t>
  </si>
  <si>
    <t xml:space="preserve">          instances//test_30_130_6_2.txt</t>
  </si>
  <si>
    <t xml:space="preserve">          instances//test_30_130_6_3.txt</t>
  </si>
  <si>
    <t xml:space="preserve">          instances//test_30_130_6_4.txt</t>
  </si>
  <si>
    <t xml:space="preserve">          instances//test_30_130_8_1.txt</t>
  </si>
  <si>
    <t xml:space="preserve">          instances//test_30_130_8_2.txt</t>
  </si>
  <si>
    <t xml:space="preserve">          instances//test_30_130_8_3.txt</t>
  </si>
  <si>
    <t xml:space="preserve">          instances//test_30_130_8_4.txt</t>
  </si>
  <si>
    <t xml:space="preserve">         instances//test_30_130_10_1.txt</t>
  </si>
  <si>
    <t xml:space="preserve">         instances//test_30_130_10_2.txt</t>
  </si>
  <si>
    <t xml:space="preserve">         instances//test_30_130_10_3.txt</t>
  </si>
  <si>
    <t xml:space="preserve">         instances//test_30_130_10_4.txt</t>
  </si>
  <si>
    <t xml:space="preserve">          instances//test_30_174_2_1.txt</t>
  </si>
  <si>
    <t xml:space="preserve">          instances//test_30_174_2_2.txt</t>
  </si>
  <si>
    <t xml:space="preserve">          instances//test_30_174_2_3.txt</t>
  </si>
  <si>
    <t xml:space="preserve">          instances//test_30_174_2_4.txt</t>
  </si>
  <si>
    <t xml:space="preserve">          instances//test_30_174_4_1.txt</t>
  </si>
  <si>
    <t xml:space="preserve">          instances//test_30_174_4_2.txt</t>
  </si>
  <si>
    <t xml:space="preserve">          instances//test_30_174_4_3.txt</t>
  </si>
  <si>
    <t xml:space="preserve">          instances//test_30_174_4_4.txt</t>
  </si>
  <si>
    <t xml:space="preserve">          instances//test_30_174_6_1.txt</t>
  </si>
  <si>
    <t xml:space="preserve">          instances//test_30_174_6_2.txt</t>
  </si>
  <si>
    <t xml:space="preserve">          instances//test_30_174_6_3.txt</t>
  </si>
  <si>
    <t xml:space="preserve">          instances//test_30_174_6_4.txt</t>
  </si>
  <si>
    <t xml:space="preserve">          instances//test_30_174_8_1.txt</t>
  </si>
  <si>
    <t xml:space="preserve">          instances//test_30_174_8_2.txt</t>
  </si>
  <si>
    <t xml:space="preserve">          instances//test_30_174_8_3.txt</t>
  </si>
  <si>
    <t xml:space="preserve">          instances//test_30_174_8_4.txt</t>
  </si>
  <si>
    <t xml:space="preserve">         instances//test_30_174_10_1.txt</t>
  </si>
  <si>
    <t xml:space="preserve">         instances//test_30_174_10_2.txt</t>
  </si>
  <si>
    <t xml:space="preserve">         instances//test_30_174_10_3.txt</t>
  </si>
  <si>
    <t xml:space="preserve">         instances//test_30_174_10_4.txt</t>
  </si>
  <si>
    <t xml:space="preserve">          instances//test_30_217_2_1.txt</t>
  </si>
  <si>
    <t xml:space="preserve">          instances//test_30_217_2_2.txt</t>
  </si>
  <si>
    <t xml:space="preserve">          instances//test_30_217_2_3.txt</t>
  </si>
  <si>
    <t xml:space="preserve">          instances//test_30_217_2_4.txt</t>
  </si>
  <si>
    <t xml:space="preserve">          instances//test_30_217_4_1.txt</t>
  </si>
  <si>
    <t xml:space="preserve">          instances//test_30_217_4_2.txt</t>
  </si>
  <si>
    <t xml:space="preserve">          instances//test_30_217_4_3.txt</t>
  </si>
  <si>
    <t xml:space="preserve">          instances//test_30_217_4_4.txt</t>
  </si>
  <si>
    <t xml:space="preserve">          instances//test_30_217_6_1.txt</t>
  </si>
  <si>
    <t xml:space="preserve">          instances//test_30_217_6_2.txt</t>
  </si>
  <si>
    <t xml:space="preserve">          instances//test_30_217_6_3.txt</t>
  </si>
  <si>
    <t xml:space="preserve">          instances//test_30_217_6_4.txt</t>
  </si>
  <si>
    <t xml:space="preserve">          instances//test_30_217_8_1.txt</t>
  </si>
  <si>
    <t xml:space="preserve">          instances//test_30_217_8_2.txt</t>
  </si>
  <si>
    <t xml:space="preserve">          instances//test_30_217_8_3.txt</t>
  </si>
  <si>
    <t xml:space="preserve">          instances//test_30_217_8_4.txt</t>
  </si>
  <si>
    <t xml:space="preserve">         instances//test_30_217_10_1.txt</t>
  </si>
  <si>
    <t xml:space="preserve">         instances//test_30_217_10_2.txt</t>
  </si>
  <si>
    <t xml:space="preserve">         instances//test_30_217_10_3.txt</t>
  </si>
  <si>
    <t xml:space="preserve">         instances//test_30_217_10_4.txt</t>
  </si>
  <si>
    <t>Instance Name</t>
  </si>
  <si>
    <t>k</t>
  </si>
  <si>
    <t>UB^r</t>
  </si>
  <si>
    <t>UB^tg</t>
  </si>
  <si>
    <t>LB^lp</t>
  </si>
  <si>
    <t>LB^r</t>
  </si>
  <si>
    <t>Opt GAP</t>
  </si>
  <si>
    <t>UB Primal / Opt</t>
  </si>
  <si>
    <t>time lb</t>
  </si>
  <si>
    <t>time ub</t>
  </si>
  <si>
    <t>time model</t>
  </si>
  <si>
    <t>time total</t>
  </si>
  <si>
    <t>#trees</t>
  </si>
  <si>
    <t>#nodes</t>
  </si>
  <si>
    <t xml:space="preserve">          instances//test_50_122_2_1,txt</t>
  </si>
  <si>
    <t xml:space="preserve">          instances//test_50_122_2_2,txt</t>
  </si>
  <si>
    <t xml:space="preserve">          instances//test_50_122_2_3,txt</t>
  </si>
  <si>
    <t xml:space="preserve">          instances//test_50_122_2_4,txt</t>
  </si>
  <si>
    <t xml:space="preserve">          instances//test_50_122_4_1,txt</t>
  </si>
  <si>
    <t xml:space="preserve">          instances//test_50_122_4_2,txt</t>
  </si>
  <si>
    <t xml:space="preserve">          instances//test_50_122_4_3,txt</t>
  </si>
  <si>
    <t xml:space="preserve">          instances//test_50_122_4_4,txt</t>
  </si>
  <si>
    <t xml:space="preserve">          instances//test_50_122_6_1,txt</t>
  </si>
  <si>
    <t xml:space="preserve">          instances//test_50_122_6_2,txt</t>
  </si>
  <si>
    <t xml:space="preserve">          instances//test_50_122_6_3,txt</t>
  </si>
  <si>
    <t xml:space="preserve">          instances//test_50_122_6_4,txt</t>
  </si>
  <si>
    <t xml:space="preserve">          instances//test_50_122_8_1,txt</t>
  </si>
  <si>
    <t xml:space="preserve">          instances//test_50_122_8_2,txt</t>
  </si>
  <si>
    <t xml:space="preserve">          instances//test_50_122_8_3,txt</t>
  </si>
  <si>
    <t xml:space="preserve">          instances//test_50_122_8_4,txt</t>
  </si>
  <si>
    <t xml:space="preserve">         instances//test_50_122_10_1,txt</t>
  </si>
  <si>
    <t xml:space="preserve">         instances//test_50_122_10_2,txt</t>
  </si>
  <si>
    <t xml:space="preserve">         instances//test_50_122_10_3,txt</t>
  </si>
  <si>
    <t xml:space="preserve">         instances//test_50_122_10_4,txt</t>
  </si>
  <si>
    <t xml:space="preserve">          instances//test_50_245_2_1,txt</t>
  </si>
  <si>
    <t xml:space="preserve">          instances//test_50_245_2_2,txt</t>
  </si>
  <si>
    <t xml:space="preserve">          instances//test_50_245_2_3,txt</t>
  </si>
  <si>
    <t xml:space="preserve">          instances//test_50_245_2_4,txt</t>
  </si>
  <si>
    <t xml:space="preserve">          instances//test_50_245_4_1,txt</t>
  </si>
  <si>
    <t xml:space="preserve">          instances//test_50_245_4_2,txt</t>
  </si>
  <si>
    <t xml:space="preserve">          instances//test_50_245_4_3,txt</t>
  </si>
  <si>
    <t xml:space="preserve">          instances//test_50_245_4_4,txt</t>
  </si>
  <si>
    <t xml:space="preserve">          instances//test_50_245_6_1,txt</t>
  </si>
  <si>
    <t xml:space="preserve">          instances//test_50_245_6_2,txt</t>
  </si>
  <si>
    <t xml:space="preserve">          instances//test_50_245_6_3,txt</t>
  </si>
  <si>
    <t xml:space="preserve">          instances//test_50_245_6_4,txt</t>
  </si>
  <si>
    <t xml:space="preserve">          instances//test_50_245_8_1,txt</t>
  </si>
  <si>
    <t xml:space="preserve">          instances//test_50_245_8_2,txt</t>
  </si>
  <si>
    <t xml:space="preserve">          instances//test_50_245_8_3,txt</t>
  </si>
  <si>
    <t xml:space="preserve">          instances//test_50_245_8_4,txt</t>
  </si>
  <si>
    <t xml:space="preserve">         instances//test_50_245_10_1,txt</t>
  </si>
  <si>
    <t xml:space="preserve">         instances//test_50_245_10_2,txt</t>
  </si>
  <si>
    <t xml:space="preserve">         instances//test_50_245_10_3,txt</t>
  </si>
  <si>
    <t xml:space="preserve">         instances//test_50_245_10_4,txt</t>
  </si>
  <si>
    <t xml:space="preserve">          instances//test_50_367_2_1,txt</t>
  </si>
  <si>
    <t xml:space="preserve">          instances//test_50_367_2_2,txt</t>
  </si>
  <si>
    <t xml:space="preserve">          instances//test_50_367_2_3,txt</t>
  </si>
  <si>
    <t xml:space="preserve">          instances//test_50_367_2_4,txt</t>
  </si>
  <si>
    <t xml:space="preserve">          instances//test_50_367_4_1,txt</t>
  </si>
  <si>
    <t xml:space="preserve">          instances//test_50_367_4_2,txt</t>
  </si>
  <si>
    <t xml:space="preserve">          instances//test_50_367_4_3,txt</t>
  </si>
  <si>
    <t xml:space="preserve">          instances//test_50_367_4_4,txt</t>
  </si>
  <si>
    <t xml:space="preserve">          instances//test_50_490_2_1,txt</t>
  </si>
  <si>
    <t xml:space="preserve">          instances//test_50_490_2_2,txt</t>
  </si>
  <si>
    <t xml:space="preserve">          instances//test_50_490_2_3,txt</t>
  </si>
  <si>
    <t xml:space="preserve">          instances//test_50_490_2_4,txt</t>
  </si>
  <si>
    <t xml:space="preserve">          instances//test_50_490_4_1,txt</t>
  </si>
  <si>
    <t xml:space="preserve">          instances//test_50_490_4_2,txt</t>
  </si>
  <si>
    <t xml:space="preserve">          instances//test_50_490_4_3,txt</t>
  </si>
  <si>
    <t xml:space="preserve">          instances//test_50_490_4_4,txt</t>
  </si>
  <si>
    <t xml:space="preserve">          instances//test_50_490_6_1,txt</t>
  </si>
  <si>
    <t xml:space="preserve">          instances//test_50_490_6_2,txt</t>
  </si>
  <si>
    <t xml:space="preserve">          instances//test_50_490_6_3,txt</t>
  </si>
  <si>
    <t xml:space="preserve">          instances//test_50_490_6_4,txt</t>
  </si>
  <si>
    <t xml:space="preserve">          instances//test_50_490_8_1,txt</t>
  </si>
  <si>
    <t xml:space="preserve">          instances//test_50_490_8_2,txt</t>
  </si>
  <si>
    <t xml:space="preserve">          instances//test_50_490_8_3,txt</t>
  </si>
  <si>
    <t xml:space="preserve">          instances//test_50_490_8_4,txt</t>
  </si>
  <si>
    <t xml:space="preserve">         instances//test_50_490_10_1,txt</t>
  </si>
  <si>
    <t xml:space="preserve">          instances//test_50_612_2_1,txt</t>
  </si>
  <si>
    <t xml:space="preserve">          instances//test_50_612_2_2,txt</t>
  </si>
  <si>
    <t xml:space="preserve">          instances//test_50_612_2_3,txt</t>
  </si>
  <si>
    <t xml:space="preserve">          instances//test_50_612_2_4,txt</t>
  </si>
  <si>
    <t xml:space="preserve">          instances//test_50_612_4_1,txt</t>
  </si>
  <si>
    <t xml:space="preserve">          instances//test_50_612_4_2,txt</t>
  </si>
  <si>
    <t xml:space="preserve">          instances//test_50_612_4_3,txt</t>
  </si>
  <si>
    <t xml:space="preserve">          instances//test_50_612_4_4,txt</t>
  </si>
  <si>
    <t xml:space="preserve">          instances//test_50_612_6_1,txt</t>
  </si>
  <si>
    <t xml:space="preserve">          instances//test_50_612_6_2,txt</t>
  </si>
  <si>
    <t xml:space="preserve">          instances//test_50_612_6_3,txt</t>
  </si>
  <si>
    <t xml:space="preserve">          instances//test_50_612_6_4,txt</t>
  </si>
  <si>
    <t xml:space="preserve">          instances//test_50_612_8_1,txt</t>
  </si>
  <si>
    <t xml:space="preserve">          instances//test_50_367_6_1,txt</t>
  </si>
  <si>
    <t xml:space="preserve">          instances//test_50_367_6_2,txt</t>
  </si>
  <si>
    <t xml:space="preserve">          instances//test_50_367_6_3,txt</t>
  </si>
  <si>
    <t xml:space="preserve">          instances//test_50_367_6_4,txt</t>
  </si>
  <si>
    <t xml:space="preserve">         instances//test_50_367_10_1,txt</t>
  </si>
  <si>
    <t xml:space="preserve">         instances//test_50_367_10_2,txt</t>
  </si>
  <si>
    <t xml:space="preserve">         instances//test_50_367_10_3,txt</t>
  </si>
  <si>
    <t xml:space="preserve">         instances//test_50_367_10_4,txt</t>
  </si>
  <si>
    <t xml:space="preserve">         instances//test_50_490_10_3,txt</t>
  </si>
  <si>
    <t xml:space="preserve">         instances//test_50_490_10_4,txt</t>
  </si>
  <si>
    <t xml:space="preserve">         instances//test_40_390_10_1,txt</t>
  </si>
  <si>
    <t xml:space="preserve">         instances//test_40_390_10_2,txt</t>
  </si>
  <si>
    <t xml:space="preserve">         instances//test_40_390_10_3,txt</t>
  </si>
  <si>
    <t xml:space="preserve">         instances//test_40_390_10_4,txt</t>
  </si>
  <si>
    <t xml:space="preserve">           instances//test_40_78_2_1,txt</t>
  </si>
  <si>
    <t xml:space="preserve">           instances//test_40_78_2_2,txt</t>
  </si>
  <si>
    <t xml:space="preserve">           instances//test_40_78_2_3,txt</t>
  </si>
  <si>
    <t xml:space="preserve">           instances//test_40_78_2_4,txt</t>
  </si>
  <si>
    <t xml:space="preserve">           instances//test_40_78_4_1,txt</t>
  </si>
  <si>
    <t xml:space="preserve">           instances//test_40_78_4_2,txt</t>
  </si>
  <si>
    <t xml:space="preserve">           instances//test_40_78_4_3,txt</t>
  </si>
  <si>
    <t xml:space="preserve">           instances//test_40_78_4_4,txt</t>
  </si>
  <si>
    <t xml:space="preserve">           instances//test_40_78_6_1,txt</t>
  </si>
  <si>
    <t xml:space="preserve">           instances//test_40_78_6_2,txt</t>
  </si>
  <si>
    <t xml:space="preserve">           instances//test_40_78_6_3,txt</t>
  </si>
  <si>
    <t xml:space="preserve">           instances//test_40_78_6_4,txt</t>
  </si>
  <si>
    <t xml:space="preserve">           instances//test_40_78_8_1,txt</t>
  </si>
  <si>
    <t xml:space="preserve">           instances//test_40_78_8_2,txt</t>
  </si>
  <si>
    <t xml:space="preserve">           instances//test_40_78_8_3,txt</t>
  </si>
  <si>
    <t xml:space="preserve">           instances//test_40_78_8_4,txt</t>
  </si>
  <si>
    <t xml:space="preserve">          instances//test_40_78_10_1,txt</t>
  </si>
  <si>
    <t xml:space="preserve">          instances//test_40_78_10_2,txt</t>
  </si>
  <si>
    <t xml:space="preserve">          instances//test_40_78_10_3,txt</t>
  </si>
  <si>
    <t xml:space="preserve">          instances//test_40_78_10_4,txt</t>
  </si>
  <si>
    <t xml:space="preserve">          instances//test_40_156_2_1,txt</t>
  </si>
  <si>
    <t xml:space="preserve">          instances//test_40_156_2_2,txt</t>
  </si>
  <si>
    <t xml:space="preserve">          instances//test_40_156_2_3,txt</t>
  </si>
  <si>
    <t xml:space="preserve">          instances//test_40_156_2_4,txt</t>
  </si>
  <si>
    <t xml:space="preserve">          instances//test_40_156_4_1,txt</t>
  </si>
  <si>
    <t xml:space="preserve">          instances//test_40_156_4_2,txt</t>
  </si>
  <si>
    <t xml:space="preserve">          instances//test_40_156_4_3,txt</t>
  </si>
  <si>
    <t xml:space="preserve">          instances//test_40_156_4_4,txt</t>
  </si>
  <si>
    <t xml:space="preserve">          instances//test_40_156_6_1,txt</t>
  </si>
  <si>
    <t xml:space="preserve">          instances//test_40_156_6_2,txt</t>
  </si>
  <si>
    <t xml:space="preserve">          instances//test_40_156_6_3,txt</t>
  </si>
  <si>
    <t xml:space="preserve">          instances//test_40_156_6_4,txt</t>
  </si>
  <si>
    <t xml:space="preserve">          instances//test_40_156_8_1,txt</t>
  </si>
  <si>
    <t xml:space="preserve">          instances//test_40_156_8_2,txt</t>
  </si>
  <si>
    <t xml:space="preserve">          instances//test_40_156_8_3,txt</t>
  </si>
  <si>
    <t xml:space="preserve">          instances//test_40_156_8_4,txt</t>
  </si>
  <si>
    <t xml:space="preserve">         instances//test_40_156_10_1,txt</t>
  </si>
  <si>
    <t xml:space="preserve">         instances//test_40_156_10_2,txt</t>
  </si>
  <si>
    <t xml:space="preserve">         instances//test_40_156_10_3,txt</t>
  </si>
  <si>
    <t xml:space="preserve">         instances//test_40_156_10_4,txt</t>
  </si>
  <si>
    <t xml:space="preserve">          instances//test_40_234_2_1,txt</t>
  </si>
  <si>
    <t xml:space="preserve">          instances//test_40_234_2_2,txt</t>
  </si>
  <si>
    <t xml:space="preserve">          instances//test_40_234_2_3,txt</t>
  </si>
  <si>
    <t xml:space="preserve">          instances//test_40_234_2_4,txt</t>
  </si>
  <si>
    <t xml:space="preserve">          instances//test_40_234_4_1,txt</t>
  </si>
  <si>
    <t xml:space="preserve">          instances//test_40_234_4_2,txt</t>
  </si>
  <si>
    <t xml:space="preserve">          instances//test_40_234_4_3,txt</t>
  </si>
  <si>
    <t xml:space="preserve">          instances//test_40_234_4_4,txt</t>
  </si>
  <si>
    <t xml:space="preserve">          instances//test_40_234_6_1,txt</t>
  </si>
  <si>
    <t xml:space="preserve">          instances//test_40_234_6_2,txt</t>
  </si>
  <si>
    <t xml:space="preserve">          instances//test_40_234_6_3,txt</t>
  </si>
  <si>
    <t xml:space="preserve">          instances//test_40_234_6_4,txt</t>
  </si>
  <si>
    <t xml:space="preserve">          instances//test_40_234_8_1,txt</t>
  </si>
  <si>
    <t xml:space="preserve">          instances//test_40_234_8_2,txt</t>
  </si>
  <si>
    <t xml:space="preserve">          instances//test_40_234_8_3,txt</t>
  </si>
  <si>
    <t xml:space="preserve">          instances//test_40_234_8_4,txt</t>
  </si>
  <si>
    <t xml:space="preserve">         instances//test_40_234_10_1,txt</t>
  </si>
  <si>
    <t xml:space="preserve">         instances//test_40_234_10_2,txt</t>
  </si>
  <si>
    <t xml:space="preserve">         instances//test_40_234_10_3,txt</t>
  </si>
  <si>
    <t xml:space="preserve">         instances//test_40_234_10_4,txt</t>
  </si>
  <si>
    <t xml:space="preserve">          instances//test_40_312_2_1,txt</t>
  </si>
  <si>
    <t xml:space="preserve">          instances//test_40_312_2_2,txt</t>
  </si>
  <si>
    <t xml:space="preserve">          instances//test_40_312_2_3,txt</t>
  </si>
  <si>
    <t xml:space="preserve">          instances//test_40_312_2_4,txt</t>
  </si>
  <si>
    <t xml:space="preserve">          instances//test_40_312_4_1,txt</t>
  </si>
  <si>
    <t xml:space="preserve">          instances//test_40_312_4_2,txt</t>
  </si>
  <si>
    <t xml:space="preserve">          instances//test_40_312_4_3,txt</t>
  </si>
  <si>
    <t xml:space="preserve">          instances//test_40_312_4_4,txt</t>
  </si>
  <si>
    <t xml:space="preserve">          instances//test_40_312_6_1,txt</t>
  </si>
  <si>
    <t xml:space="preserve">          instances//test_40_312_6_2,txt</t>
  </si>
  <si>
    <t xml:space="preserve">          instances//test_40_312_6_3,txt</t>
  </si>
  <si>
    <t xml:space="preserve">          instances//test_40_312_6_4,txt</t>
  </si>
  <si>
    <t xml:space="preserve">          instances//test_40_312_8_1,txt</t>
  </si>
  <si>
    <t xml:space="preserve">          instances//test_40_312_8_2,txt</t>
  </si>
  <si>
    <t xml:space="preserve">          instances//test_40_312_8_3,txt</t>
  </si>
  <si>
    <t xml:space="preserve">          instances//test_40_312_8_4,txt</t>
  </si>
  <si>
    <t xml:space="preserve">         instances//test_40_312_10_1,txt</t>
  </si>
  <si>
    <t xml:space="preserve">         instances//test_40_312_10_2,txt</t>
  </si>
  <si>
    <t xml:space="preserve">         instances//test_40_312_10_3,txt</t>
  </si>
  <si>
    <t xml:space="preserve">         instances//test_40_312_10_4,txt</t>
  </si>
  <si>
    <t xml:space="preserve">          instances//test_40_390_2_1,txt</t>
  </si>
  <si>
    <t xml:space="preserve">          instances//test_40_390_2_2,txt</t>
  </si>
  <si>
    <t xml:space="preserve">          instances//test_40_390_2_3,txt</t>
  </si>
  <si>
    <t xml:space="preserve">          instances//test_40_390_2_4,txt</t>
  </si>
  <si>
    <t xml:space="preserve">          instances//test_40_390_4_1,txt</t>
  </si>
  <si>
    <t xml:space="preserve">          instances//test_40_390_4_2,txt</t>
  </si>
  <si>
    <t xml:space="preserve">          instances//test_40_390_4_3,txt</t>
  </si>
  <si>
    <t xml:space="preserve">          instances//test_40_390_4_4,txt</t>
  </si>
  <si>
    <t xml:space="preserve">          instances//test_40_390_6_1,txt</t>
  </si>
  <si>
    <t xml:space="preserve">          instances//test_40_390_6_2,txt</t>
  </si>
  <si>
    <t xml:space="preserve">          instances//test_40_390_8_1,txt</t>
  </si>
  <si>
    <t xml:space="preserve">          instances//test_40_390_8_2,txt</t>
  </si>
  <si>
    <t xml:space="preserve">          instances//test_40_390_8_3,txt</t>
  </si>
  <si>
    <t xml:space="preserve">          instances//test_40_390_8_4,txt</t>
  </si>
  <si>
    <t xml:space="preserve">          instances//test_40_390_6_3,txt</t>
  </si>
  <si>
    <t xml:space="preserve">          instances//test_40_390_6_4,txt</t>
  </si>
  <si>
    <t xml:space="preserve">         instances//test_50_490_10_2,txt</t>
  </si>
  <si>
    <t xml:space="preserve">        instances//test_50_612_10_1,txt</t>
  </si>
  <si>
    <t xml:space="preserve">         instances//test_50_612_10_2,txt</t>
  </si>
  <si>
    <t xml:space="preserve">          instances//test_50_367_8_1,txt</t>
  </si>
  <si>
    <t xml:space="preserve">          instances//test_50_367_8_2,txt</t>
  </si>
  <si>
    <t xml:space="preserve">          instances//test_50_367_8_3,txt</t>
  </si>
  <si>
    <t xml:space="preserve">          instances//test_50_367_8_4,txt</t>
  </si>
  <si>
    <t xml:space="preserve">          instances//test_50_612_8_3,txt</t>
  </si>
  <si>
    <t xml:space="preserve">          instances//test_50_612_8_4,txt</t>
  </si>
  <si>
    <t xml:space="preserve">         instances//test_50_612_10_3,txt</t>
  </si>
  <si>
    <t xml:space="preserve">         instances//test_50_612_10_4,txt</t>
  </si>
  <si>
    <t xml:space="preserve">        instances//test_50_612_8_2,txt</t>
  </si>
  <si>
    <t>Compact Formulation</t>
  </si>
  <si>
    <t>Best Primal</t>
  </si>
  <si>
    <t>UB</t>
  </si>
  <si>
    <t>*</t>
  </si>
  <si>
    <t>n</t>
  </si>
  <si>
    <t>m</t>
  </si>
  <si>
    <t>cpu</t>
  </si>
  <si>
    <t>max</t>
  </si>
  <si>
    <t>gap</t>
  </si>
  <si>
    <t>opt</t>
  </si>
  <si>
    <t>BP</t>
  </si>
  <si>
    <t>nod</t>
  </si>
  <si>
    <t>parantheses</t>
  </si>
  <si>
    <t>Compact</t>
  </si>
  <si>
    <t xml:space="preserve"> Column Name </t>
  </si>
  <si>
    <t xml:space="preserve"> Description </t>
  </si>
  <si>
    <t xml:space="preserve"> Instance Name </t>
  </si>
  <si>
    <t xml:space="preserve"> Name or ID of the problem instance </t>
  </si>
  <si>
    <t xml:space="preserve"> # Vertices </t>
  </si>
  <si>
    <t xml:space="preserve"> Number of vertices (nodes) in the graph </t>
  </si>
  <si>
    <t xml:space="preserve"> # edges </t>
  </si>
  <si>
    <t xml:space="preserve"> Number of edges in the graph </t>
  </si>
  <si>
    <t xml:space="preserve"> k </t>
  </si>
  <si>
    <t xml:space="preserve"> Maximum number of components (trees) allowed </t>
  </si>
  <si>
    <t xml:space="preserve"> UB^r </t>
  </si>
  <si>
    <t xml:space="preserve"> UB^tg </t>
  </si>
  <si>
    <t xml:space="preserve"> LB^r </t>
  </si>
  <si>
    <t xml:space="preserve"> Lower bound from the root node (initial LP) in B&amp;P </t>
  </si>
  <si>
    <t xml:space="preserve"> UB Primal / Opt (BP) </t>
  </si>
  <si>
    <t xml:space="preserve"> Best primal solution from BP or final value if optimal </t>
  </si>
  <si>
    <t xml:space="preserve"> Opt GAP (BP) </t>
  </si>
  <si>
    <t xml:space="preserve"> Optimality gap (%) from BP at termination </t>
  </si>
  <si>
    <t xml:space="preserve"> time ub (BP) </t>
  </si>
  <si>
    <t xml:space="preserve"> Time to compute upper bound in BP </t>
  </si>
  <si>
    <t xml:space="preserve"> time total (BP) </t>
  </si>
  <si>
    <t xml:space="preserve"> Total CPU time for Branch-and-Price </t>
  </si>
  <si>
    <t xml:space="preserve"> #trees </t>
  </si>
  <si>
    <t xml:space="preserve"> Number of trees in the final solution </t>
  </si>
  <si>
    <t xml:space="preserve"> #nodes </t>
  </si>
  <si>
    <t xml:space="preserve"> Number of B&amp;B nodes explored in BP </t>
  </si>
  <si>
    <t xml:space="preserve"> LB^lp (CP) </t>
  </si>
  <si>
    <t xml:space="preserve"> LP relaxation bound from compact formulation </t>
  </si>
  <si>
    <t xml:space="preserve"> LB^r (CP) </t>
  </si>
  <si>
    <t xml:space="preserve"> Root node bound from compact formulation </t>
  </si>
  <si>
    <t xml:space="preserve"> UB Primal / Opt (CP) </t>
  </si>
  <si>
    <t xml:space="preserve"> Best solution or optimal value from compact formulation </t>
  </si>
  <si>
    <t xml:space="preserve"> Opt GAP (CP) </t>
  </si>
  <si>
    <t xml:space="preserve"> Optimality gap (%) from compact formulation </t>
  </si>
  <si>
    <t xml:space="preserve"> time lb (CP) </t>
  </si>
  <si>
    <t xml:space="preserve"> Time to compute lower bound (CP) </t>
  </si>
  <si>
    <t xml:space="preserve"> time ub (CP) </t>
  </si>
  <si>
    <t xml:space="preserve"> Time to compute upper bound (CP) </t>
  </si>
  <si>
    <t xml:space="preserve"> time model (CP) </t>
  </si>
  <si>
    <t xml:space="preserve"> time total (CP) </t>
  </si>
  <si>
    <t xml:space="preserve"> Total time for compact formulation </t>
  </si>
  <si>
    <t xml:space="preserve"> Best Primal </t>
  </si>
  <si>
    <t xml:space="preserve"> Best known solution found overall </t>
  </si>
  <si>
    <t xml:space="preserve"> n </t>
  </si>
  <si>
    <t xml:space="preserve"> Number of vertices (summary column) </t>
  </si>
  <si>
    <t xml:space="preserve"> m </t>
  </si>
  <si>
    <t xml:space="preserve"> Number of edges (summary column) </t>
  </si>
  <si>
    <t xml:space="preserve"> Number of components (summary column) </t>
  </si>
  <si>
    <t xml:space="preserve"> cpu (CP) </t>
  </si>
  <si>
    <t xml:space="preserve"> Average CPU time for CP </t>
  </si>
  <si>
    <t xml:space="preserve"> max (CP) </t>
  </si>
  <si>
    <t xml:space="preserve"> Max CPU time for CP </t>
  </si>
  <si>
    <t xml:space="preserve"> gap (CP) </t>
  </si>
  <si>
    <t xml:space="preserve"> Average optimality gap for CP </t>
  </si>
  <si>
    <t xml:space="preserve"> opt (CP) </t>
  </si>
  <si>
    <t xml:space="preserve"> Number of instances solved to optimality by CP </t>
  </si>
  <si>
    <t xml:space="preserve"> cpu (BP) </t>
  </si>
  <si>
    <t xml:space="preserve"> Average CPU time for BP </t>
  </si>
  <si>
    <t xml:space="preserve"> max (BP) </t>
  </si>
  <si>
    <t xml:space="preserve"> Max CPU time for BP </t>
  </si>
  <si>
    <t xml:space="preserve"> opt (BP) </t>
  </si>
  <si>
    <t xml:space="preserve"> Number of instances solved to optimality by BP </t>
  </si>
  <si>
    <t xml:space="preserve"> nod </t>
  </si>
  <si>
    <t xml:space="preserve"> Average number of nodes explored in BP </t>
  </si>
  <si>
    <t>Summary table</t>
  </si>
  <si>
    <t>Raw table</t>
  </si>
  <si>
    <t>id of duplicate</t>
  </si>
  <si>
    <t>duplicate id</t>
  </si>
  <si>
    <t xml:space="preserve"> Upper bound from a root of the heuristic approach</t>
  </si>
  <si>
    <t xml:space="preserve"> Upper bound from heuristic </t>
  </si>
  <si>
    <t xml:space="preserve"> Time to solve the model (CP)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</si>
</sst>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5" borderId="0" xfId="0" applyFill="1"/>
    <xf numFmtId="0" fontId="2" fillId="4" borderId="0" xfId="0" applyFont="1" applyFill="1"/>
    <xf numFmtId="0" fontId="2" fillId="3" borderId="0" xfId="0" applyFont="1" applyFill="1"/>
    <xf numFmtId="0" fontId="0" fillId="4" borderId="0" xfId="0" applyFill="1"/>
    <xf numFmtId="0" fontId="1" fillId="3" borderId="0" xfId="0" applyFont="1" applyFill="1"/>
    <xf numFmtId="2" fontId="0" fillId="4" borderId="0" xfId="0" applyNumberFormat="1" applyFill="1"/>
    <xf numFmtId="10" fontId="0" fillId="4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F511-2962-4158-BF2D-D14806F71F06}">
  <dimension ref="A1:AL302"/>
  <sheetViews>
    <sheetView tabSelected="1" workbookViewId="0">
      <selection activeCell="M11" sqref="M11"/>
    </sheetView>
  </sheetViews>
  <sheetFormatPr defaultRowHeight="15" x14ac:dyDescent="0.25"/>
  <cols>
    <col min="1" max="1" width="32.7109375" bestFit="1" customWidth="1"/>
    <col min="5" max="5" width="13.7109375" bestFit="1" customWidth="1"/>
    <col min="9" max="9" width="10.5703125" customWidth="1"/>
    <col min="21" max="21" width="10.7109375" customWidth="1"/>
    <col min="22" max="22" width="12.5703125" customWidth="1"/>
    <col min="23" max="23" width="12.85546875" customWidth="1"/>
  </cols>
  <sheetData>
    <row r="1" spans="1:38" x14ac:dyDescent="0.25">
      <c r="F1" s="15" t="s">
        <v>316</v>
      </c>
      <c r="G1" s="15"/>
      <c r="H1" s="13" t="s">
        <v>324</v>
      </c>
      <c r="I1" s="13"/>
      <c r="J1" s="13"/>
      <c r="K1" s="13"/>
      <c r="L1" s="13"/>
      <c r="M1" s="13"/>
      <c r="N1" s="13"/>
      <c r="O1" s="14" t="s">
        <v>314</v>
      </c>
      <c r="P1" s="14"/>
      <c r="Q1" s="14"/>
      <c r="R1" s="14"/>
      <c r="S1" s="14"/>
      <c r="T1" s="14"/>
      <c r="U1" s="14"/>
      <c r="V1" s="14"/>
      <c r="W1" s="3" t="s">
        <v>315</v>
      </c>
      <c r="AC1" s="16" t="s">
        <v>327</v>
      </c>
      <c r="AD1" s="16"/>
      <c r="AE1" s="16"/>
      <c r="AF1" s="16"/>
      <c r="AG1" s="17" t="s">
        <v>324</v>
      </c>
      <c r="AH1" s="17"/>
      <c r="AI1" s="17"/>
      <c r="AJ1" s="17"/>
      <c r="AK1" s="17"/>
      <c r="AL1" s="7"/>
    </row>
    <row r="2" spans="1:38" x14ac:dyDescent="0.25">
      <c r="A2" t="s">
        <v>100</v>
      </c>
      <c r="B2" t="s">
        <v>318</v>
      </c>
      <c r="C2" t="s">
        <v>319</v>
      </c>
      <c r="D2" t="s">
        <v>101</v>
      </c>
      <c r="E2" t="s">
        <v>395</v>
      </c>
      <c r="F2" s="4" t="s">
        <v>102</v>
      </c>
      <c r="G2" s="4" t="s">
        <v>103</v>
      </c>
      <c r="H2" s="5" t="s">
        <v>105</v>
      </c>
      <c r="I2" s="5" t="s">
        <v>107</v>
      </c>
      <c r="J2" s="5" t="s">
        <v>106</v>
      </c>
      <c r="K2" s="5" t="s">
        <v>109</v>
      </c>
      <c r="L2" s="5" t="s">
        <v>111</v>
      </c>
      <c r="M2" s="5" t="s">
        <v>112</v>
      </c>
      <c r="N2" s="5" t="s">
        <v>113</v>
      </c>
      <c r="O2" s="6" t="s">
        <v>104</v>
      </c>
      <c r="P2" s="6" t="s">
        <v>105</v>
      </c>
      <c r="Q2" s="6" t="s">
        <v>107</v>
      </c>
      <c r="R2" s="6" t="s">
        <v>106</v>
      </c>
      <c r="S2" s="6" t="s">
        <v>108</v>
      </c>
      <c r="T2" s="6" t="s">
        <v>109</v>
      </c>
      <c r="U2" s="6" t="s">
        <v>110</v>
      </c>
      <c r="V2" s="6" t="s">
        <v>111</v>
      </c>
      <c r="W2" s="3"/>
      <c r="Z2" t="s">
        <v>318</v>
      </c>
      <c r="AA2" t="s">
        <v>319</v>
      </c>
      <c r="AB2" t="s">
        <v>101</v>
      </c>
      <c r="AC2" s="2" t="s">
        <v>320</v>
      </c>
      <c r="AD2" s="2" t="s">
        <v>321</v>
      </c>
      <c r="AE2" s="2" t="s">
        <v>322</v>
      </c>
      <c r="AF2" s="2" t="s">
        <v>323</v>
      </c>
      <c r="AG2" s="7" t="s">
        <v>320</v>
      </c>
      <c r="AH2" s="7" t="s">
        <v>321</v>
      </c>
      <c r="AI2" s="7" t="s">
        <v>323</v>
      </c>
      <c r="AJ2" s="7" t="s">
        <v>320</v>
      </c>
      <c r="AK2" s="7" t="s">
        <v>325</v>
      </c>
      <c r="AL2" s="7" t="s">
        <v>326</v>
      </c>
    </row>
    <row r="3" spans="1:38" x14ac:dyDescent="0.25">
      <c r="A3" t="s">
        <v>0</v>
      </c>
      <c r="B3">
        <v>30</v>
      </c>
      <c r="C3">
        <v>43</v>
      </c>
      <c r="D3">
        <v>2</v>
      </c>
      <c r="E3">
        <v>1</v>
      </c>
      <c r="F3" s="4">
        <v>509</v>
      </c>
      <c r="G3" s="4">
        <v>503</v>
      </c>
      <c r="H3" s="7">
        <v>503</v>
      </c>
      <c r="I3" s="7">
        <v>503</v>
      </c>
      <c r="J3" s="7">
        <v>0</v>
      </c>
      <c r="K3" s="7">
        <v>1.01</v>
      </c>
      <c r="L3" s="7">
        <v>21.73</v>
      </c>
      <c r="M3" s="7">
        <v>16449</v>
      </c>
      <c r="N3" s="7">
        <v>1</v>
      </c>
      <c r="O3" s="2">
        <v>483.95</v>
      </c>
      <c r="P3" s="2">
        <v>487.14</v>
      </c>
      <c r="Q3" s="2">
        <v>503</v>
      </c>
      <c r="R3" s="2">
        <v>0</v>
      </c>
      <c r="S3" s="2">
        <v>0.01</v>
      </c>
      <c r="T3" s="2">
        <v>0.17</v>
      </c>
      <c r="U3" s="2">
        <v>1.21</v>
      </c>
      <c r="V3" s="2">
        <v>1.4</v>
      </c>
      <c r="W3" s="3">
        <f t="shared" ref="W3:W34" si="0">MAX(Q3,I3)</f>
        <v>503</v>
      </c>
      <c r="Z3">
        <v>30</v>
      </c>
      <c r="AA3">
        <v>43</v>
      </c>
      <c r="AB3" t="s">
        <v>317</v>
      </c>
      <c r="AC3" s="11">
        <f>AVERAGEIFS(V:V,B:B,Z3,C:C,AA3)</f>
        <v>6.1865000000000006</v>
      </c>
      <c r="AD3" s="11">
        <f>_xlfn.MAXIFS(V:V,B:B,Z3,C:C,AA3)</f>
        <v>38.35</v>
      </c>
      <c r="AE3" s="12">
        <f>AVERAGEIFS(R:R,B:B,Z3,C:C,AA3)</f>
        <v>0</v>
      </c>
      <c r="AF3" s="2">
        <f>COUNTIFS(R:R,0,B:B,Z3,C:C,AA3)</f>
        <v>20</v>
      </c>
      <c r="AG3" s="9">
        <f>AVERAGEIFS(L:L,B:B,Z3,C:C,AA3)</f>
        <v>8.850500000000002</v>
      </c>
      <c r="AH3" s="9">
        <f>_xlfn.MAXIFS(L:L,B:B,Z3,C:C,AA3)</f>
        <v>45.98</v>
      </c>
      <c r="AI3" s="10">
        <f>AVERAGEIFS(J:J,B:B,Z3,C:C,AA3)</f>
        <v>0</v>
      </c>
      <c r="AJ3" s="7">
        <f>COUNTIFS(B:B,Z3,C:C,AA3,J:J, 0)</f>
        <v>20</v>
      </c>
      <c r="AK3" s="9">
        <f>AVERAGEIFS(N:N,B:B,Z3,C:C,AA3)</f>
        <v>1.6</v>
      </c>
      <c r="AL3" s="7">
        <f>20-COUNTIFS(B:B, Z3, C:C, AA3, J:J, "&gt;=0", J:J, "&lt;1")</f>
        <v>0</v>
      </c>
    </row>
    <row r="4" spans="1:38" x14ac:dyDescent="0.25">
      <c r="A4" t="s">
        <v>1</v>
      </c>
      <c r="B4">
        <v>30</v>
      </c>
      <c r="C4">
        <v>43</v>
      </c>
      <c r="D4">
        <v>2</v>
      </c>
      <c r="E4">
        <v>2</v>
      </c>
      <c r="F4" s="4">
        <v>602</v>
      </c>
      <c r="G4" s="4">
        <v>530</v>
      </c>
      <c r="H4" s="7">
        <v>530</v>
      </c>
      <c r="I4" s="7">
        <v>530</v>
      </c>
      <c r="J4" s="7">
        <v>0</v>
      </c>
      <c r="K4" s="7">
        <v>0.85</v>
      </c>
      <c r="L4" s="7">
        <v>6.64</v>
      </c>
      <c r="M4" s="7">
        <v>16423</v>
      </c>
      <c r="N4" s="7">
        <v>1</v>
      </c>
      <c r="O4" s="2">
        <v>487.37</v>
      </c>
      <c r="P4" s="2">
        <v>490.48</v>
      </c>
      <c r="Q4" s="2">
        <v>530</v>
      </c>
      <c r="R4" s="2">
        <v>0</v>
      </c>
      <c r="S4" s="2">
        <v>0.01</v>
      </c>
      <c r="T4" s="2">
        <v>0.13</v>
      </c>
      <c r="U4" s="2">
        <v>1.8</v>
      </c>
      <c r="V4" s="2">
        <v>1.96</v>
      </c>
      <c r="W4" s="3">
        <f t="shared" si="0"/>
        <v>530</v>
      </c>
      <c r="Z4">
        <v>30</v>
      </c>
      <c r="AA4">
        <v>87</v>
      </c>
      <c r="AB4" t="s">
        <v>317</v>
      </c>
      <c r="AC4" s="11">
        <f t="shared" ref="AC4:AC7" si="1">AVERAGEIFS(V:V,B:B,Z4,C:C,AA4)</f>
        <v>33.992499999999993</v>
      </c>
      <c r="AD4" s="11">
        <f t="shared" ref="AD4:AD7" si="2">_xlfn.MAXIFS(V:V,B:B,Z4,C:C,AA4)</f>
        <v>239.76</v>
      </c>
      <c r="AE4" s="12">
        <f t="shared" ref="AE4:AE7" si="3">AVERAGEIFS(R:R,B:B,Z4,C:C,AA4)</f>
        <v>0</v>
      </c>
      <c r="AF4" s="2">
        <f t="shared" ref="AF4:AF7" si="4">COUNTIFS(R:R,0,B:B,Z4,C:C,AA4)</f>
        <v>20</v>
      </c>
      <c r="AG4" s="9">
        <f>AVERAGEIFS(L:L,B:B,Z4,C:C,AA4)</f>
        <v>22.561500000000002</v>
      </c>
      <c r="AH4" s="9">
        <f>_xlfn.MAXIFS(L:L,B:B,Z4,C:C,AA4)</f>
        <v>161.08000000000001</v>
      </c>
      <c r="AI4" s="10">
        <f>AVERAGEIFS(J:J,B:B,Z4,C:C,AA4)</f>
        <v>0</v>
      </c>
      <c r="AJ4" s="7">
        <f>COUNTIFS(B:B,Z4,C:C,AA4,J:J, 0)</f>
        <v>20</v>
      </c>
      <c r="AK4" s="9">
        <f t="shared" ref="AK4:AK7" si="5">AVERAGEIFS(N:N,B:B,Z4,C:C,AA4)</f>
        <v>2.2999999999999998</v>
      </c>
      <c r="AL4" s="7">
        <f t="shared" ref="AL4:AL7" si="6">20-COUNTIFS(B:B, Z4, C:C, AA4, J:J, "&gt;=0", J:J, "&lt;1")</f>
        <v>0</v>
      </c>
    </row>
    <row r="5" spans="1:38" x14ac:dyDescent="0.25">
      <c r="A5" t="s">
        <v>2</v>
      </c>
      <c r="B5">
        <v>30</v>
      </c>
      <c r="C5">
        <v>43</v>
      </c>
      <c r="D5">
        <v>2</v>
      </c>
      <c r="E5">
        <v>3</v>
      </c>
      <c r="F5" s="4">
        <v>595</v>
      </c>
      <c r="G5" s="4">
        <v>552</v>
      </c>
      <c r="H5" s="7">
        <v>552</v>
      </c>
      <c r="I5" s="7">
        <v>552</v>
      </c>
      <c r="J5" s="7">
        <v>0</v>
      </c>
      <c r="K5" s="7">
        <v>1.01</v>
      </c>
      <c r="L5" s="7">
        <v>10.29</v>
      </c>
      <c r="M5" s="7">
        <v>16506</v>
      </c>
      <c r="N5" s="7">
        <v>1</v>
      </c>
      <c r="O5" s="2">
        <v>515.5</v>
      </c>
      <c r="P5" s="2">
        <v>530.26</v>
      </c>
      <c r="Q5" s="2">
        <v>552</v>
      </c>
      <c r="R5" s="2">
        <v>0</v>
      </c>
      <c r="S5" s="2">
        <v>0.01</v>
      </c>
      <c r="T5" s="2">
        <v>0.17</v>
      </c>
      <c r="U5" s="2">
        <v>0.33</v>
      </c>
      <c r="V5" s="2">
        <v>0.53</v>
      </c>
      <c r="W5" s="3">
        <f t="shared" si="0"/>
        <v>552</v>
      </c>
      <c r="Z5">
        <v>30</v>
      </c>
      <c r="AA5">
        <v>130</v>
      </c>
      <c r="AB5" t="s">
        <v>317</v>
      </c>
      <c r="AC5" s="11">
        <f t="shared" si="1"/>
        <v>109.99500000000003</v>
      </c>
      <c r="AD5" s="11">
        <f t="shared" si="2"/>
        <v>966.38</v>
      </c>
      <c r="AE5" s="12">
        <f t="shared" si="3"/>
        <v>0</v>
      </c>
      <c r="AF5" s="2">
        <f t="shared" si="4"/>
        <v>20</v>
      </c>
      <c r="AG5" s="9">
        <f>AVERAGEIFS(L:L,B:B,Z5,C:C,AA5)</f>
        <v>87.57</v>
      </c>
      <c r="AH5" s="9">
        <f>_xlfn.MAXIFS(L:L,B:B,Z5,C:C,AA5)</f>
        <v>875.67</v>
      </c>
      <c r="AI5" s="10">
        <f>AVERAGEIFS(J:J,B:B,Z5,C:C,AA5)</f>
        <v>0</v>
      </c>
      <c r="AJ5" s="7">
        <f>COUNTIFS(B:B,Z5,C:C,AA5,J:J, 0)</f>
        <v>20</v>
      </c>
      <c r="AK5" s="9">
        <f t="shared" si="5"/>
        <v>2.6</v>
      </c>
      <c r="AL5" s="7">
        <f t="shared" si="6"/>
        <v>0</v>
      </c>
    </row>
    <row r="6" spans="1:38" x14ac:dyDescent="0.25">
      <c r="A6" t="s">
        <v>3</v>
      </c>
      <c r="B6">
        <v>30</v>
      </c>
      <c r="C6">
        <v>43</v>
      </c>
      <c r="D6">
        <v>2</v>
      </c>
      <c r="E6">
        <v>4</v>
      </c>
      <c r="F6" s="4">
        <v>487</v>
      </c>
      <c r="G6" s="4">
        <v>487</v>
      </c>
      <c r="H6" s="7">
        <v>487</v>
      </c>
      <c r="I6" s="7">
        <v>487</v>
      </c>
      <c r="J6" s="7">
        <v>0</v>
      </c>
      <c r="K6" s="7">
        <v>0.56999999999999995</v>
      </c>
      <c r="L6" s="7">
        <v>14.93</v>
      </c>
      <c r="M6" s="7">
        <v>16463</v>
      </c>
      <c r="N6" s="7">
        <v>1</v>
      </c>
      <c r="O6" s="2">
        <v>451.33</v>
      </c>
      <c r="P6" s="2">
        <v>468.35</v>
      </c>
      <c r="Q6" s="2">
        <v>487</v>
      </c>
      <c r="R6" s="2">
        <v>0</v>
      </c>
      <c r="S6" s="2">
        <v>0.01</v>
      </c>
      <c r="T6" s="2">
        <v>0.12</v>
      </c>
      <c r="U6" s="2">
        <v>0.54</v>
      </c>
      <c r="V6" s="2">
        <v>0.68</v>
      </c>
      <c r="W6" s="3">
        <f t="shared" si="0"/>
        <v>487</v>
      </c>
      <c r="Z6">
        <v>30</v>
      </c>
      <c r="AA6">
        <v>174</v>
      </c>
      <c r="AB6" t="s">
        <v>317</v>
      </c>
      <c r="AC6" s="11">
        <f t="shared" si="1"/>
        <v>75.621500000000026</v>
      </c>
      <c r="AD6" s="11">
        <f t="shared" si="2"/>
        <v>416.15</v>
      </c>
      <c r="AE6" s="12">
        <f t="shared" si="3"/>
        <v>0</v>
      </c>
      <c r="AF6" s="2">
        <f t="shared" si="4"/>
        <v>20</v>
      </c>
      <c r="AG6" s="9">
        <f>AVERAGEIFS(L:L,B:B,Z6,C:C,AA6)</f>
        <v>77.346500000000006</v>
      </c>
      <c r="AH6" s="9">
        <f>_xlfn.MAXIFS(L:L,B:B,Z6,C:C,AA6)</f>
        <v>690.88</v>
      </c>
      <c r="AI6" s="10">
        <f>AVERAGEIFS(J:J,B:B,Z6,C:C,AA6)</f>
        <v>0</v>
      </c>
      <c r="AJ6" s="7">
        <f>COUNTIFS(B:B,Z6,C:C,AA6,J:J, 0)</f>
        <v>20</v>
      </c>
      <c r="AK6" s="9">
        <f t="shared" si="5"/>
        <v>4.9000000000000004</v>
      </c>
      <c r="AL6" s="7">
        <f t="shared" si="6"/>
        <v>0</v>
      </c>
    </row>
    <row r="7" spans="1:38" x14ac:dyDescent="0.25">
      <c r="A7" t="s">
        <v>4</v>
      </c>
      <c r="B7">
        <v>30</v>
      </c>
      <c r="C7">
        <v>43</v>
      </c>
      <c r="D7">
        <v>4</v>
      </c>
      <c r="E7">
        <v>1</v>
      </c>
      <c r="F7" s="4">
        <v>341</v>
      </c>
      <c r="G7" s="4">
        <v>293</v>
      </c>
      <c r="H7" s="7">
        <v>293</v>
      </c>
      <c r="I7" s="7">
        <v>293</v>
      </c>
      <c r="J7" s="7">
        <v>0</v>
      </c>
      <c r="K7" s="7">
        <v>1.01</v>
      </c>
      <c r="L7" s="7">
        <v>8.24</v>
      </c>
      <c r="M7" s="7">
        <v>8094</v>
      </c>
      <c r="N7" s="7">
        <v>1</v>
      </c>
      <c r="O7" s="2">
        <v>257.06</v>
      </c>
      <c r="P7" s="2">
        <v>260.58</v>
      </c>
      <c r="Q7" s="2">
        <v>293</v>
      </c>
      <c r="R7" s="2">
        <v>0</v>
      </c>
      <c r="S7" s="2">
        <v>0.01</v>
      </c>
      <c r="T7" s="2">
        <v>1.02</v>
      </c>
      <c r="U7" s="2">
        <v>9.91</v>
      </c>
      <c r="V7" s="2">
        <v>10.96</v>
      </c>
      <c r="W7" s="3">
        <f t="shared" si="0"/>
        <v>293</v>
      </c>
      <c r="Z7">
        <v>30</v>
      </c>
      <c r="AA7">
        <v>217</v>
      </c>
      <c r="AB7" t="s">
        <v>317</v>
      </c>
      <c r="AC7" s="11">
        <f t="shared" si="1"/>
        <v>82.951499999999996</v>
      </c>
      <c r="AD7" s="11">
        <f t="shared" si="2"/>
        <v>471.95</v>
      </c>
      <c r="AE7" s="12">
        <f t="shared" si="3"/>
        <v>0</v>
      </c>
      <c r="AF7" s="2">
        <f t="shared" si="4"/>
        <v>20</v>
      </c>
      <c r="AG7" s="9">
        <f>AVERAGEIFS(L:L,B:B,Z7,C:C,AA7)</f>
        <v>58.0655</v>
      </c>
      <c r="AH7" s="9">
        <f>_xlfn.MAXIFS(L:L,B:B,Z7,C:C,AA7)</f>
        <v>223.57</v>
      </c>
      <c r="AI7" s="10">
        <f>AVERAGEIFS(J:J,B:B,Z7,C:C,AA7)</f>
        <v>0</v>
      </c>
      <c r="AJ7" s="7">
        <f>COUNTIFS(B:B,Z7,C:C,AA7,J:J, 0)</f>
        <v>20</v>
      </c>
      <c r="AK7" s="9">
        <f t="shared" si="5"/>
        <v>2.6</v>
      </c>
      <c r="AL7" s="7">
        <f t="shared" si="6"/>
        <v>0</v>
      </c>
    </row>
    <row r="8" spans="1:38" x14ac:dyDescent="0.25">
      <c r="A8" t="s">
        <v>5</v>
      </c>
      <c r="B8">
        <v>30</v>
      </c>
      <c r="C8">
        <v>43</v>
      </c>
      <c r="D8">
        <v>4</v>
      </c>
      <c r="E8">
        <v>2</v>
      </c>
      <c r="F8" s="4">
        <v>294</v>
      </c>
      <c r="G8" s="4">
        <v>294</v>
      </c>
      <c r="H8" s="7">
        <v>287.66000000000003</v>
      </c>
      <c r="I8" s="7">
        <v>294</v>
      </c>
      <c r="J8" s="7">
        <v>0</v>
      </c>
      <c r="K8" s="7">
        <v>1.01</v>
      </c>
      <c r="L8" s="7">
        <v>23.2</v>
      </c>
      <c r="M8" s="7">
        <v>8229</v>
      </c>
      <c r="N8" s="7">
        <v>5</v>
      </c>
      <c r="O8" s="2">
        <v>251.56</v>
      </c>
      <c r="P8" s="2">
        <v>255.24</v>
      </c>
      <c r="Q8" s="2">
        <v>294</v>
      </c>
      <c r="R8" s="2">
        <v>0</v>
      </c>
      <c r="S8" s="2">
        <v>0.01</v>
      </c>
      <c r="T8" s="2">
        <v>1.01</v>
      </c>
      <c r="U8" s="2">
        <v>3.2</v>
      </c>
      <c r="V8" s="2">
        <v>4.24</v>
      </c>
      <c r="W8" s="3">
        <f t="shared" si="0"/>
        <v>294</v>
      </c>
      <c r="Z8">
        <v>30</v>
      </c>
      <c r="AA8" t="s">
        <v>317</v>
      </c>
      <c r="AB8">
        <v>2</v>
      </c>
      <c r="AC8" s="11">
        <f>AVERAGEIFS(V:V,B:B,Z8,D:D,AB8)</f>
        <v>2.6919999999999997</v>
      </c>
      <c r="AD8" s="11">
        <f>_xlfn.MAXIFS(V:V,B:B,Z8,D:D,AB8)</f>
        <v>8.89</v>
      </c>
      <c r="AE8" s="12">
        <f>AVERAGEIFS(R:R,B:B,Z8,D:D,AB8)</f>
        <v>0</v>
      </c>
      <c r="AF8" s="2">
        <f>COUNTIFS(R:R,0,B:B,Z8,D:D,AB8)</f>
        <v>20</v>
      </c>
      <c r="AG8" s="9">
        <f>AVERAGEIFS(L:L,B:B,Z8,D:D,AB8)</f>
        <v>62.295000000000002</v>
      </c>
      <c r="AH8" s="9">
        <f>_xlfn.MAXIFS(L:L,B:B,Z8,D:D,AB8)</f>
        <v>223.57</v>
      </c>
      <c r="AI8" s="10">
        <f>AVERAGEIFS(J:J,B:B,Z8,D:D,AB8)</f>
        <v>0</v>
      </c>
      <c r="AJ8" s="7">
        <f>COUNTIFS(B:B,Z8,D:D,AB8,J:J, 0)</f>
        <v>20</v>
      </c>
      <c r="AK8" s="9">
        <f>AVERAGEIFS(N:N,B:B,Z8,D:D,AB8)</f>
        <v>1</v>
      </c>
      <c r="AL8" s="7">
        <f>20-COUNTIFS(B:B,Z8,D:D,AB8,J:J,"&gt;=0",J:J,"&lt;1")</f>
        <v>0</v>
      </c>
    </row>
    <row r="9" spans="1:38" x14ac:dyDescent="0.25">
      <c r="A9" t="s">
        <v>6</v>
      </c>
      <c r="B9">
        <v>30</v>
      </c>
      <c r="C9">
        <v>43</v>
      </c>
      <c r="D9">
        <v>4</v>
      </c>
      <c r="E9">
        <v>3</v>
      </c>
      <c r="F9" s="4">
        <v>326</v>
      </c>
      <c r="G9" s="4">
        <v>284</v>
      </c>
      <c r="H9" s="7">
        <v>284</v>
      </c>
      <c r="I9" s="7">
        <v>284</v>
      </c>
      <c r="J9" s="7">
        <v>0</v>
      </c>
      <c r="K9" s="7">
        <v>1.02</v>
      </c>
      <c r="L9" s="7">
        <v>6.83</v>
      </c>
      <c r="M9" s="7">
        <v>8195</v>
      </c>
      <c r="N9" s="7">
        <v>1</v>
      </c>
      <c r="O9" s="2">
        <v>246.75</v>
      </c>
      <c r="P9" s="2">
        <v>253.48</v>
      </c>
      <c r="Q9" s="2">
        <v>284</v>
      </c>
      <c r="R9" s="2">
        <v>0</v>
      </c>
      <c r="S9" s="2">
        <v>0.01</v>
      </c>
      <c r="T9" s="2">
        <v>1.01</v>
      </c>
      <c r="U9" s="2">
        <v>4.9400000000000004</v>
      </c>
      <c r="V9" s="2">
        <v>5.98</v>
      </c>
      <c r="W9" s="3">
        <f t="shared" si="0"/>
        <v>284</v>
      </c>
      <c r="Z9">
        <v>30</v>
      </c>
      <c r="AA9" t="s">
        <v>317</v>
      </c>
      <c r="AB9">
        <v>4</v>
      </c>
      <c r="AC9" s="11">
        <f t="shared" ref="AC9:AC12" si="7">AVERAGEIFS(V:V,B:B,Z9,D:D,AB9)</f>
        <v>183.93399999999997</v>
      </c>
      <c r="AD9" s="11">
        <f t="shared" ref="AD9:AD12" si="8">_xlfn.MAXIFS(V:V,B:B,Z9,D:D,AB9)</f>
        <v>966.38</v>
      </c>
      <c r="AE9" s="12">
        <f t="shared" ref="AE9:AE12" si="9">AVERAGEIFS(R:R,B:B,Z9,D:D,AB9)</f>
        <v>0</v>
      </c>
      <c r="AF9" s="2">
        <f t="shared" ref="AF9:AF12" si="10">COUNTIFS(R:R,0,B:B,Z9,D:D,AB9)</f>
        <v>20</v>
      </c>
      <c r="AG9" s="9">
        <f>AVERAGEIFS(L:L,B:B,Z9,D:D,AB9)</f>
        <v>143.59949999999998</v>
      </c>
      <c r="AH9" s="9">
        <f>_xlfn.MAXIFS(L:L,B:B,Z9,D:D,AB9)</f>
        <v>875.67</v>
      </c>
      <c r="AI9" s="10">
        <f>AVERAGEIFS(J:J,B:B,Z9,D:D,AB9)</f>
        <v>0</v>
      </c>
      <c r="AJ9" s="7">
        <f>COUNTIFS(B:B,Z9,D:D,AB9,J:J, 0)</f>
        <v>20</v>
      </c>
      <c r="AK9" s="9">
        <f t="shared" ref="AK9:AK12" si="11">AVERAGEIFS(N:N,B:B,Z9,D:D,AB9)</f>
        <v>3.3</v>
      </c>
      <c r="AL9" s="7">
        <f t="shared" ref="AL9:AL12" si="12">20-COUNTIFS(B:B,Z9,D:D,AB9,J:J,"&gt;=0",J:J,"&lt;1")</f>
        <v>0</v>
      </c>
    </row>
    <row r="10" spans="1:38" x14ac:dyDescent="0.25">
      <c r="A10" t="s">
        <v>7</v>
      </c>
      <c r="B10">
        <v>30</v>
      </c>
      <c r="C10">
        <v>43</v>
      </c>
      <c r="D10">
        <v>4</v>
      </c>
      <c r="E10">
        <v>4</v>
      </c>
      <c r="F10" s="4">
        <v>334</v>
      </c>
      <c r="G10" s="4">
        <v>303</v>
      </c>
      <c r="H10" s="7">
        <v>303</v>
      </c>
      <c r="I10" s="7">
        <v>303</v>
      </c>
      <c r="J10" s="7">
        <v>0</v>
      </c>
      <c r="K10" s="7">
        <v>1.02</v>
      </c>
      <c r="L10" s="7">
        <v>11.75</v>
      </c>
      <c r="M10" s="7">
        <v>7838</v>
      </c>
      <c r="N10" s="7">
        <v>1</v>
      </c>
      <c r="O10" s="2">
        <v>263.83</v>
      </c>
      <c r="P10" s="2">
        <v>274.37</v>
      </c>
      <c r="Q10" s="2">
        <v>303</v>
      </c>
      <c r="R10" s="2">
        <v>0</v>
      </c>
      <c r="S10" s="2">
        <v>0.01</v>
      </c>
      <c r="T10" s="2">
        <v>1.02</v>
      </c>
      <c r="U10" s="2">
        <v>5.73</v>
      </c>
      <c r="V10" s="2">
        <v>6.78</v>
      </c>
      <c r="W10" s="3">
        <f t="shared" si="0"/>
        <v>303</v>
      </c>
      <c r="Z10">
        <v>30</v>
      </c>
      <c r="AA10" t="s">
        <v>317</v>
      </c>
      <c r="AB10">
        <v>6</v>
      </c>
      <c r="AC10" s="11">
        <f t="shared" si="7"/>
        <v>73.153500000000008</v>
      </c>
      <c r="AD10" s="11">
        <f t="shared" si="8"/>
        <v>237.32</v>
      </c>
      <c r="AE10" s="12">
        <f t="shared" si="9"/>
        <v>0</v>
      </c>
      <c r="AF10" s="2">
        <f t="shared" si="10"/>
        <v>20</v>
      </c>
      <c r="AG10" s="9">
        <f>AVERAGEIFS(L:L,B:B,Z10,D:D,AB10)</f>
        <v>31.072999999999997</v>
      </c>
      <c r="AH10" s="9">
        <f>_xlfn.MAXIFS(L:L,B:B,Z10,D:D,AB10)</f>
        <v>158.51</v>
      </c>
      <c r="AI10" s="10">
        <f>AVERAGEIFS(J:J,B:B,Z10,D:D,AB10)</f>
        <v>0</v>
      </c>
      <c r="AJ10" s="7">
        <f>COUNTIFS(B:B,Z10,D:D,AB10,J:J, 0)</f>
        <v>20</v>
      </c>
      <c r="AK10" s="9">
        <f t="shared" si="11"/>
        <v>3.6</v>
      </c>
      <c r="AL10" s="7">
        <f t="shared" si="12"/>
        <v>0</v>
      </c>
    </row>
    <row r="11" spans="1:38" x14ac:dyDescent="0.25">
      <c r="A11" t="s">
        <v>8</v>
      </c>
      <c r="B11">
        <v>30</v>
      </c>
      <c r="C11">
        <v>43</v>
      </c>
      <c r="D11">
        <v>6</v>
      </c>
      <c r="E11">
        <v>1</v>
      </c>
      <c r="F11" s="4">
        <v>271</v>
      </c>
      <c r="G11" s="4">
        <v>191</v>
      </c>
      <c r="H11" s="7">
        <v>177.75</v>
      </c>
      <c r="I11" s="7">
        <v>191</v>
      </c>
      <c r="J11" s="7">
        <v>0</v>
      </c>
      <c r="K11" s="7">
        <v>1.03</v>
      </c>
      <c r="L11" s="7">
        <v>45.98</v>
      </c>
      <c r="M11" s="7">
        <v>1240</v>
      </c>
      <c r="N11" s="7">
        <v>3</v>
      </c>
      <c r="O11" s="2">
        <v>152.44999999999999</v>
      </c>
      <c r="P11" s="2">
        <v>155.97999999999999</v>
      </c>
      <c r="Q11" s="2">
        <v>191</v>
      </c>
      <c r="R11" s="2">
        <v>0</v>
      </c>
      <c r="S11" s="2">
        <v>0.01</v>
      </c>
      <c r="T11" s="2">
        <v>1.04</v>
      </c>
      <c r="U11" s="2">
        <v>16.93</v>
      </c>
      <c r="V11" s="2">
        <v>18</v>
      </c>
      <c r="W11" s="3">
        <f t="shared" si="0"/>
        <v>191</v>
      </c>
      <c r="Z11">
        <v>30</v>
      </c>
      <c r="AA11" t="s">
        <v>317</v>
      </c>
      <c r="AB11">
        <v>8</v>
      </c>
      <c r="AC11" s="11">
        <f t="shared" si="7"/>
        <v>45.517500000000005</v>
      </c>
      <c r="AD11" s="11">
        <f t="shared" si="8"/>
        <v>240.53</v>
      </c>
      <c r="AE11" s="12">
        <f t="shared" si="9"/>
        <v>0</v>
      </c>
      <c r="AF11" s="2">
        <f t="shared" si="10"/>
        <v>20</v>
      </c>
      <c r="AG11" s="9">
        <f>AVERAGEIFS(L:L,B:B,Z11,D:D,AB11)</f>
        <v>12.095499999999999</v>
      </c>
      <c r="AH11" s="9">
        <f>_xlfn.MAXIFS(L:L,B:B,Z11,D:D,AB11)</f>
        <v>49.32</v>
      </c>
      <c r="AI11" s="10">
        <f>AVERAGEIFS(J:J,B:B,Z11,D:D,AB11)</f>
        <v>0</v>
      </c>
      <c r="AJ11" s="7">
        <f>COUNTIFS(B:B,Z11,D:D,AB11,J:J, 0)</f>
        <v>20</v>
      </c>
      <c r="AK11" s="9">
        <f t="shared" si="11"/>
        <v>3.2</v>
      </c>
      <c r="AL11" s="7">
        <f t="shared" si="12"/>
        <v>0</v>
      </c>
    </row>
    <row r="12" spans="1:38" x14ac:dyDescent="0.25">
      <c r="A12" t="s">
        <v>9</v>
      </c>
      <c r="B12">
        <v>30</v>
      </c>
      <c r="C12">
        <v>43</v>
      </c>
      <c r="D12">
        <v>6</v>
      </c>
      <c r="E12">
        <v>2</v>
      </c>
      <c r="F12" s="4">
        <v>237</v>
      </c>
      <c r="G12" s="4">
        <v>183</v>
      </c>
      <c r="H12" s="7">
        <v>183</v>
      </c>
      <c r="I12" s="7">
        <v>183</v>
      </c>
      <c r="J12" s="7">
        <v>0</v>
      </c>
      <c r="K12" s="7">
        <v>1.03</v>
      </c>
      <c r="L12" s="7">
        <v>2.46</v>
      </c>
      <c r="M12" s="7">
        <v>613</v>
      </c>
      <c r="N12" s="7">
        <v>1</v>
      </c>
      <c r="O12" s="2">
        <v>158</v>
      </c>
      <c r="P12" s="2">
        <v>162.81</v>
      </c>
      <c r="Q12" s="2">
        <v>183</v>
      </c>
      <c r="R12" s="2">
        <v>0</v>
      </c>
      <c r="S12" s="2">
        <v>0.01</v>
      </c>
      <c r="T12" s="2">
        <v>1.04</v>
      </c>
      <c r="U12" s="2">
        <v>1.61</v>
      </c>
      <c r="V12" s="2">
        <v>2.68</v>
      </c>
      <c r="W12" s="3">
        <f t="shared" si="0"/>
        <v>183</v>
      </c>
      <c r="Z12">
        <v>30</v>
      </c>
      <c r="AA12" t="s">
        <v>317</v>
      </c>
      <c r="AB12">
        <v>10</v>
      </c>
      <c r="AC12" s="11">
        <f t="shared" si="7"/>
        <v>3.45</v>
      </c>
      <c r="AD12" s="11">
        <f t="shared" si="8"/>
        <v>15.45</v>
      </c>
      <c r="AE12" s="12">
        <f t="shared" si="9"/>
        <v>0</v>
      </c>
      <c r="AF12" s="2">
        <f t="shared" si="10"/>
        <v>20</v>
      </c>
      <c r="AG12" s="9">
        <f>AVERAGEIFS(L:L,B:B,Z12,D:D,AB12)</f>
        <v>5.3309999999999995</v>
      </c>
      <c r="AH12" s="9">
        <f>_xlfn.MAXIFS(L:L,B:B,Z12,D:D,AB12)</f>
        <v>16.13</v>
      </c>
      <c r="AI12" s="10">
        <f>AVERAGEIFS(J:J,B:B,Z12,D:D,AB12)</f>
        <v>0</v>
      </c>
      <c r="AJ12" s="7">
        <f>COUNTIFS(B:B,Z12,D:D,AB12,J:J, 0)</f>
        <v>20</v>
      </c>
      <c r="AK12" s="9">
        <f t="shared" si="11"/>
        <v>2.9</v>
      </c>
      <c r="AL12" s="7">
        <f t="shared" si="12"/>
        <v>0</v>
      </c>
    </row>
    <row r="13" spans="1:38" x14ac:dyDescent="0.25">
      <c r="A13" t="s">
        <v>10</v>
      </c>
      <c r="B13">
        <v>30</v>
      </c>
      <c r="C13">
        <v>43</v>
      </c>
      <c r="D13">
        <v>6</v>
      </c>
      <c r="E13">
        <v>3</v>
      </c>
      <c r="F13" s="4">
        <v>198</v>
      </c>
      <c r="G13" s="4">
        <v>171</v>
      </c>
      <c r="H13" s="7">
        <v>171</v>
      </c>
      <c r="I13" s="7">
        <v>171</v>
      </c>
      <c r="J13" s="7">
        <v>0</v>
      </c>
      <c r="K13" s="7">
        <v>1.06</v>
      </c>
      <c r="L13" s="7">
        <v>4.83</v>
      </c>
      <c r="M13" s="7">
        <v>3183</v>
      </c>
      <c r="N13" s="7">
        <v>1</v>
      </c>
      <c r="O13" s="2">
        <v>125.09</v>
      </c>
      <c r="P13" s="2">
        <v>128.38</v>
      </c>
      <c r="Q13" s="2">
        <v>171</v>
      </c>
      <c r="R13" s="2">
        <v>0</v>
      </c>
      <c r="S13" s="2">
        <v>0.01</v>
      </c>
      <c r="T13" s="2">
        <v>1.01</v>
      </c>
      <c r="U13" s="2">
        <v>37.31</v>
      </c>
      <c r="V13" s="2">
        <v>38.35</v>
      </c>
      <c r="W13" s="3">
        <f t="shared" si="0"/>
        <v>171</v>
      </c>
      <c r="Z13">
        <v>40</v>
      </c>
      <c r="AA13">
        <v>78</v>
      </c>
      <c r="AB13" t="s">
        <v>317</v>
      </c>
      <c r="AC13" s="11">
        <f>AVERAGEIFS(V:V,B:B,Z13,C:C,AA13)</f>
        <v>1952.3910000000001</v>
      </c>
      <c r="AD13" s="11">
        <f>_xlfn.MAXIFS(V:V,B:B,Z13,C:C,AA13)</f>
        <v>10801.58</v>
      </c>
      <c r="AE13" s="12">
        <f>AVERAGEIFS(R:R,B:B,Z13,C:C,AA13)</f>
        <v>5.0000000000000001E-4</v>
      </c>
      <c r="AF13" s="2">
        <f>COUNTIFS(R:R,0,B:B,Z13,C:C,AA13)</f>
        <v>19</v>
      </c>
      <c r="AG13" s="9">
        <f>AVERAGEIFS(L:L,B:B,Z13,C:C,AA13)</f>
        <v>540.19250000000011</v>
      </c>
      <c r="AH13" s="9">
        <f>_xlfn.MAXIFS(L:L,B:B,Z13,C:C,AA13)</f>
        <v>7393.44</v>
      </c>
      <c r="AI13" s="10">
        <f>AVERAGEIFS(J:J, B:B, Z13, C:C, AA13, J:J, "&gt;=0", J:J, "&lt;1")</f>
        <v>0</v>
      </c>
      <c r="AJ13" s="7">
        <f>COUNTIFS(B:B,Z13,C:C,AA13,J:J, 0)</f>
        <v>20</v>
      </c>
      <c r="AK13" s="9">
        <f>AVERAGEIFS(N:N,B:B,Z13,C:C,AA13)</f>
        <v>2.9</v>
      </c>
      <c r="AL13" s="7">
        <f>20-COUNTIFS(B:B, Z13, C:C, AA13, J:J, "&gt;=0", J:J, "&lt;1")</f>
        <v>0</v>
      </c>
    </row>
    <row r="14" spans="1:38" x14ac:dyDescent="0.25">
      <c r="A14" t="s">
        <v>11</v>
      </c>
      <c r="B14">
        <v>30</v>
      </c>
      <c r="C14">
        <v>43</v>
      </c>
      <c r="D14">
        <v>6</v>
      </c>
      <c r="E14">
        <v>4</v>
      </c>
      <c r="F14" s="4">
        <v>194</v>
      </c>
      <c r="G14" s="4">
        <v>156</v>
      </c>
      <c r="H14" s="7">
        <v>156</v>
      </c>
      <c r="I14" s="7">
        <v>156</v>
      </c>
      <c r="J14" s="7">
        <v>0</v>
      </c>
      <c r="K14" s="7">
        <v>1.02</v>
      </c>
      <c r="L14" s="7">
        <v>2.61</v>
      </c>
      <c r="M14" s="7">
        <v>1014</v>
      </c>
      <c r="N14" s="7">
        <v>1</v>
      </c>
      <c r="O14" s="2">
        <v>121.61</v>
      </c>
      <c r="P14" s="2">
        <v>124.01</v>
      </c>
      <c r="Q14" s="2">
        <v>156</v>
      </c>
      <c r="R14" s="2">
        <v>0</v>
      </c>
      <c r="S14" s="2">
        <v>0.01</v>
      </c>
      <c r="T14" s="2">
        <v>1.03</v>
      </c>
      <c r="U14" s="2">
        <v>4.33</v>
      </c>
      <c r="V14" s="2">
        <v>5.39</v>
      </c>
      <c r="W14" s="3">
        <f t="shared" si="0"/>
        <v>156</v>
      </c>
      <c r="Z14">
        <v>40</v>
      </c>
      <c r="AA14">
        <v>156</v>
      </c>
      <c r="AB14" t="s">
        <v>317</v>
      </c>
      <c r="AC14" s="11">
        <f t="shared" ref="AC14:AC17" si="13">AVERAGEIFS(V:V,B:B,Z14,C:C,AA14)</f>
        <v>5005.8310000000001</v>
      </c>
      <c r="AD14" s="11">
        <f t="shared" ref="AD14:AD17" si="14">_xlfn.MAXIFS(V:V,B:B,Z14,C:C,AA14)</f>
        <v>10822.29</v>
      </c>
      <c r="AE14" s="12">
        <f t="shared" ref="AE14:AE17" si="15">AVERAGEIFS(R:R,B:B,Z14,C:C,AA14)</f>
        <v>1.6500000000000001E-2</v>
      </c>
      <c r="AF14" s="2">
        <f t="shared" ref="AF14:AF17" si="16">COUNTIFS(R:R,0,B:B,Z14,C:C,AA14)</f>
        <v>15</v>
      </c>
      <c r="AG14" s="9">
        <f>AVERAGEIFS(L:L,B:B,Z14,C:C,AA14)</f>
        <v>1399.1670000000001</v>
      </c>
      <c r="AH14" s="9">
        <f>_xlfn.MAXIFS(L:L,B:B,Z14,C:C,AA14)</f>
        <v>10800</v>
      </c>
      <c r="AI14" s="10">
        <f t="shared" ref="AI14:AI17" si="17">AVERAGEIFS(J:J, B:B, Z14, C:C, AA14, J:J, "&gt;=0", J:J, "&lt;1")</f>
        <v>0</v>
      </c>
      <c r="AJ14" s="7">
        <f>COUNTIFS(B:B,Z14,C:C,AA14,J:J, 0)</f>
        <v>19</v>
      </c>
      <c r="AK14" s="9">
        <f t="shared" ref="AK14:AK17" si="18">AVERAGEIFS(N:N,B:B,Z14,C:C,AA14)</f>
        <v>6.6</v>
      </c>
      <c r="AL14" s="7">
        <f t="shared" ref="AL14:AL17" si="19">20-COUNTIFS(B:B, Z14, C:C, AA14, J:J, "&gt;=0", J:J, "&lt;1")</f>
        <v>1</v>
      </c>
    </row>
    <row r="15" spans="1:38" x14ac:dyDescent="0.25">
      <c r="A15" t="s">
        <v>12</v>
      </c>
      <c r="B15">
        <v>30</v>
      </c>
      <c r="C15">
        <v>43</v>
      </c>
      <c r="D15">
        <v>8</v>
      </c>
      <c r="E15">
        <v>1</v>
      </c>
      <c r="F15" s="4">
        <v>152</v>
      </c>
      <c r="G15" s="4">
        <v>122</v>
      </c>
      <c r="H15" s="7">
        <v>122</v>
      </c>
      <c r="I15" s="7">
        <v>122</v>
      </c>
      <c r="J15" s="7">
        <v>0</v>
      </c>
      <c r="K15" s="7">
        <v>1.03</v>
      </c>
      <c r="L15" s="7">
        <v>2.12</v>
      </c>
      <c r="M15" s="7">
        <v>290</v>
      </c>
      <c r="N15" s="7">
        <v>1</v>
      </c>
      <c r="O15" s="2">
        <v>85.53</v>
      </c>
      <c r="P15" s="2">
        <v>89.96</v>
      </c>
      <c r="Q15" s="2">
        <v>122</v>
      </c>
      <c r="R15" s="2">
        <v>0</v>
      </c>
      <c r="S15" s="2">
        <v>0</v>
      </c>
      <c r="T15" s="2">
        <v>1.07</v>
      </c>
      <c r="U15" s="2">
        <v>4.08</v>
      </c>
      <c r="V15" s="2">
        <v>5.18</v>
      </c>
      <c r="W15" s="3">
        <f t="shared" si="0"/>
        <v>122</v>
      </c>
      <c r="Z15">
        <v>40</v>
      </c>
      <c r="AA15">
        <v>234</v>
      </c>
      <c r="AB15" t="s">
        <v>317</v>
      </c>
      <c r="AC15" s="11">
        <f t="shared" si="13"/>
        <v>5738.5729999999994</v>
      </c>
      <c r="AD15" s="11">
        <f t="shared" si="14"/>
        <v>10869.19</v>
      </c>
      <c r="AE15" s="12">
        <f t="shared" si="15"/>
        <v>3.3500000000000002E-2</v>
      </c>
      <c r="AF15" s="2">
        <f t="shared" si="16"/>
        <v>12</v>
      </c>
      <c r="AG15" s="9">
        <f>AVERAGEIFS(L:L,B:B,Z15,C:C,AA15)</f>
        <v>2145.6359999999995</v>
      </c>
      <c r="AH15" s="9">
        <f>_xlfn.MAXIFS(L:L,B:B,Z15,C:C,AA15)</f>
        <v>10800</v>
      </c>
      <c r="AI15" s="10">
        <f t="shared" si="17"/>
        <v>3.8888888888888892E-3</v>
      </c>
      <c r="AJ15" s="7">
        <f>COUNTIFS(B:B,Z15,C:C,AA15,J:J, 0)</f>
        <v>17</v>
      </c>
      <c r="AK15" s="9">
        <f t="shared" si="18"/>
        <v>6.4</v>
      </c>
      <c r="AL15" s="7">
        <f t="shared" si="19"/>
        <v>2</v>
      </c>
    </row>
    <row r="16" spans="1:38" x14ac:dyDescent="0.25">
      <c r="A16" t="s">
        <v>13</v>
      </c>
      <c r="B16">
        <v>30</v>
      </c>
      <c r="C16">
        <v>43</v>
      </c>
      <c r="D16">
        <v>8</v>
      </c>
      <c r="E16">
        <v>2</v>
      </c>
      <c r="F16" s="4">
        <v>146</v>
      </c>
      <c r="G16" s="4">
        <v>125</v>
      </c>
      <c r="H16" s="7">
        <v>125</v>
      </c>
      <c r="I16" s="7">
        <v>125</v>
      </c>
      <c r="J16" s="7">
        <v>0</v>
      </c>
      <c r="K16" s="7">
        <v>1.08</v>
      </c>
      <c r="L16" s="7">
        <v>1.53</v>
      </c>
      <c r="M16" s="7">
        <v>414</v>
      </c>
      <c r="N16" s="7">
        <v>1</v>
      </c>
      <c r="O16" s="2">
        <v>90.83</v>
      </c>
      <c r="P16" s="2">
        <v>97.3</v>
      </c>
      <c r="Q16" s="2">
        <v>125</v>
      </c>
      <c r="R16" s="2">
        <v>0</v>
      </c>
      <c r="S16" s="2">
        <v>0.01</v>
      </c>
      <c r="T16" s="2">
        <v>1.01</v>
      </c>
      <c r="U16" s="2">
        <v>0.76</v>
      </c>
      <c r="V16" s="2">
        <v>1.79</v>
      </c>
      <c r="W16" s="3">
        <f t="shared" si="0"/>
        <v>125</v>
      </c>
      <c r="Z16">
        <v>40</v>
      </c>
      <c r="AA16">
        <v>312</v>
      </c>
      <c r="AB16" t="s">
        <v>317</v>
      </c>
      <c r="AC16" s="11">
        <f t="shared" si="13"/>
        <v>4659.3209999999999</v>
      </c>
      <c r="AD16" s="11">
        <f t="shared" si="14"/>
        <v>10869.55</v>
      </c>
      <c r="AE16" s="12">
        <f t="shared" si="15"/>
        <v>3.7000000000000005E-2</v>
      </c>
      <c r="AF16" s="2">
        <f t="shared" si="16"/>
        <v>13</v>
      </c>
      <c r="AG16" s="9">
        <f>AVERAGEIFS(L:L,B:B,Z16,C:C,AA16)</f>
        <v>1353.7845</v>
      </c>
      <c r="AH16" s="9">
        <f>_xlfn.MAXIFS(L:L,B:B,Z16,C:C,AA16)</f>
        <v>10800</v>
      </c>
      <c r="AI16" s="10">
        <f t="shared" si="17"/>
        <v>2E-3</v>
      </c>
      <c r="AJ16" s="7">
        <f>COUNTIFS(B:B,Z16,C:C,AA16,J:J, 0)</f>
        <v>19</v>
      </c>
      <c r="AK16" s="9">
        <f t="shared" si="18"/>
        <v>5.25</v>
      </c>
      <c r="AL16" s="7">
        <f t="shared" si="19"/>
        <v>0</v>
      </c>
    </row>
    <row r="17" spans="1:38" x14ac:dyDescent="0.25">
      <c r="A17" t="s">
        <v>14</v>
      </c>
      <c r="B17">
        <v>30</v>
      </c>
      <c r="C17">
        <v>43</v>
      </c>
      <c r="D17">
        <v>8</v>
      </c>
      <c r="E17">
        <v>3</v>
      </c>
      <c r="F17" s="4">
        <v>171</v>
      </c>
      <c r="G17" s="4">
        <v>131</v>
      </c>
      <c r="H17" s="7">
        <v>129</v>
      </c>
      <c r="I17" s="7">
        <v>131</v>
      </c>
      <c r="J17" s="7">
        <v>0</v>
      </c>
      <c r="K17" s="7">
        <v>1.02</v>
      </c>
      <c r="L17" s="7">
        <v>5.42</v>
      </c>
      <c r="M17" s="7">
        <v>339</v>
      </c>
      <c r="N17" s="7">
        <v>7</v>
      </c>
      <c r="O17" s="2">
        <v>85.81</v>
      </c>
      <c r="P17" s="2">
        <v>90.15</v>
      </c>
      <c r="Q17" s="2">
        <v>131</v>
      </c>
      <c r="R17" s="2">
        <v>0</v>
      </c>
      <c r="S17" s="2">
        <v>0.01</v>
      </c>
      <c r="T17" s="2">
        <v>1.1000000000000001</v>
      </c>
      <c r="U17" s="2">
        <v>9.5500000000000007</v>
      </c>
      <c r="V17" s="2">
        <v>10.67</v>
      </c>
      <c r="W17" s="3">
        <f t="shared" si="0"/>
        <v>131</v>
      </c>
      <c r="Z17">
        <v>40</v>
      </c>
      <c r="AA17">
        <v>390</v>
      </c>
      <c r="AB17" t="s">
        <v>317</v>
      </c>
      <c r="AC17" s="11">
        <f t="shared" si="13"/>
        <v>5862.2934999999998</v>
      </c>
      <c r="AD17" s="11">
        <f t="shared" si="14"/>
        <v>10818.04</v>
      </c>
      <c r="AE17" s="12">
        <f t="shared" si="15"/>
        <v>1.8499999999999999E-2</v>
      </c>
      <c r="AF17" s="2">
        <f t="shared" si="16"/>
        <v>12</v>
      </c>
      <c r="AG17" s="9">
        <f>AVERAGEIFS(L:L,B:B,Z17,C:C,AA17)</f>
        <v>2086.8314999999998</v>
      </c>
      <c r="AH17" s="9">
        <f>_xlfn.MAXIFS(L:L,B:B,Z17,C:C,AA17)</f>
        <v>10800</v>
      </c>
      <c r="AI17" s="10">
        <f t="shared" si="17"/>
        <v>3.0000000000000001E-3</v>
      </c>
      <c r="AJ17" s="7">
        <f>COUNTIFS(B:B,Z17,C:C,AA17,J:J, 0)</f>
        <v>17</v>
      </c>
      <c r="AK17" s="9">
        <f t="shared" si="18"/>
        <v>4.05</v>
      </c>
      <c r="AL17" s="7">
        <f t="shared" si="19"/>
        <v>0</v>
      </c>
    </row>
    <row r="18" spans="1:38" x14ac:dyDescent="0.25">
      <c r="A18" t="s">
        <v>15</v>
      </c>
      <c r="B18">
        <v>30</v>
      </c>
      <c r="C18">
        <v>43</v>
      </c>
      <c r="D18">
        <v>8</v>
      </c>
      <c r="E18">
        <v>4</v>
      </c>
      <c r="F18" s="4">
        <v>118</v>
      </c>
      <c r="G18" s="4">
        <v>117</v>
      </c>
      <c r="H18" s="7">
        <v>117</v>
      </c>
      <c r="I18" s="7">
        <v>117</v>
      </c>
      <c r="J18" s="7">
        <v>0</v>
      </c>
      <c r="K18" s="7">
        <v>1.03</v>
      </c>
      <c r="L18" s="7">
        <v>1.9</v>
      </c>
      <c r="M18" s="7">
        <v>188</v>
      </c>
      <c r="N18" s="7">
        <v>1</v>
      </c>
      <c r="O18" s="2">
        <v>78.25</v>
      </c>
      <c r="P18" s="2">
        <v>87.94</v>
      </c>
      <c r="Q18" s="2">
        <v>117</v>
      </c>
      <c r="R18" s="2">
        <v>0</v>
      </c>
      <c r="S18" s="2">
        <v>0.01</v>
      </c>
      <c r="T18" s="2">
        <v>1.06</v>
      </c>
      <c r="U18" s="2">
        <v>1.95</v>
      </c>
      <c r="V18" s="2">
        <v>3.03</v>
      </c>
      <c r="W18" s="3">
        <f t="shared" si="0"/>
        <v>117</v>
      </c>
      <c r="Z18">
        <v>40</v>
      </c>
      <c r="AA18" t="s">
        <v>317</v>
      </c>
      <c r="AB18">
        <v>2</v>
      </c>
      <c r="AC18" s="11">
        <f>AVERAGEIFS(V:V,B:B,Z18,D:D,AB18)</f>
        <v>6.9899999999999993</v>
      </c>
      <c r="AD18" s="11">
        <f>_xlfn.MAXIFS(V:V,B:B,Z18,D:D,AB18)</f>
        <v>20.66</v>
      </c>
      <c r="AE18" s="12">
        <f>AVERAGEIFS(R:R,B:B,Z18,D:D,AB18)</f>
        <v>0</v>
      </c>
      <c r="AF18" s="2">
        <f>COUNTIFS(R:R,0,B:B,Z18,D:D,AB18)</f>
        <v>20</v>
      </c>
      <c r="AG18" s="9">
        <f>AVERAGEIFS(L:L,B:B,Z18,D:D,AB18)</f>
        <v>1848.6465000000003</v>
      </c>
      <c r="AH18" s="9">
        <f>_xlfn.MAXIFS(L:L,B:B,Z18,D:D,AB18)</f>
        <v>10800</v>
      </c>
      <c r="AI18" s="10">
        <f>AVERAGEIFS(J:J,B:B,Z18,D:D,AB18,J:J,"&gt;=0",J:J,"&lt;1")</f>
        <v>0</v>
      </c>
      <c r="AJ18" s="7">
        <f>COUNTIFS(B:B,Z18,D:D,AB18,J:J, 0)</f>
        <v>18</v>
      </c>
      <c r="AK18" s="9">
        <f>AVERAGEIFS(N:N,B:B,Z18,D:D,AB18)</f>
        <v>1</v>
      </c>
      <c r="AL18" s="7">
        <f>20-COUNTIFS(B:B,Z18,D:D,AB18,J:J,"&gt;=0",J:J,"&lt;1")</f>
        <v>2</v>
      </c>
    </row>
    <row r="19" spans="1:38" x14ac:dyDescent="0.25">
      <c r="A19" t="s">
        <v>16</v>
      </c>
      <c r="B19">
        <v>30</v>
      </c>
      <c r="C19">
        <v>43</v>
      </c>
      <c r="D19">
        <v>10</v>
      </c>
      <c r="E19">
        <v>1</v>
      </c>
      <c r="F19" s="4">
        <v>92</v>
      </c>
      <c r="G19" s="4">
        <v>85</v>
      </c>
      <c r="H19" s="7">
        <v>85</v>
      </c>
      <c r="I19" s="7">
        <v>85</v>
      </c>
      <c r="J19" s="7">
        <v>0</v>
      </c>
      <c r="K19" s="7">
        <v>1.02</v>
      </c>
      <c r="L19" s="7">
        <v>1.24</v>
      </c>
      <c r="M19" s="7">
        <v>296</v>
      </c>
      <c r="N19" s="7">
        <v>1</v>
      </c>
      <c r="O19" s="2">
        <v>43.15</v>
      </c>
      <c r="P19" s="2">
        <v>64.239999999999995</v>
      </c>
      <c r="Q19" s="2">
        <v>85</v>
      </c>
      <c r="R19" s="2">
        <v>0</v>
      </c>
      <c r="S19" s="2">
        <v>0.01</v>
      </c>
      <c r="T19" s="2">
        <v>1.03</v>
      </c>
      <c r="U19" s="2">
        <v>0.25</v>
      </c>
      <c r="V19" s="2">
        <v>1.3</v>
      </c>
      <c r="W19" s="3">
        <f t="shared" si="0"/>
        <v>85</v>
      </c>
      <c r="Z19">
        <v>40</v>
      </c>
      <c r="AA19" t="s">
        <v>317</v>
      </c>
      <c r="AB19">
        <v>4</v>
      </c>
      <c r="AC19" s="11">
        <f t="shared" ref="AC19:AC22" si="20">AVERAGEIFS(V:V,B:B,Z19,D:D,AB19)</f>
        <v>2968.8449999999989</v>
      </c>
      <c r="AD19" s="11">
        <f t="shared" ref="AD19:AD22" si="21">_xlfn.MAXIFS(V:V,B:B,Z19,D:D,AB19)</f>
        <v>10488.46</v>
      </c>
      <c r="AE19" s="12">
        <f t="shared" ref="AE19:AE22" si="22">AVERAGEIFS(R:R,B:B,Z19,D:D,AB19)</f>
        <v>0</v>
      </c>
      <c r="AF19" s="2">
        <f t="shared" ref="AF19:AF22" si="23">COUNTIFS(R:R,0,B:B,Z19,D:D,AB19)</f>
        <v>20</v>
      </c>
      <c r="AG19" s="9">
        <f>AVERAGEIFS(L:L,B:B,Z19,D:D,AB19)</f>
        <v>2637.6794999999993</v>
      </c>
      <c r="AH19" s="9">
        <f>_xlfn.MAXIFS(L:L,B:B,Z19,D:D,AB19)</f>
        <v>10800</v>
      </c>
      <c r="AI19" s="10">
        <f t="shared" ref="AI19:AI22" si="24">AVERAGEIFS(J:J,B:B,Z19,D:D,AB19,J:J,"&gt;=0",J:J,"&lt;1")</f>
        <v>2.1052631578947368E-3</v>
      </c>
      <c r="AJ19" s="7">
        <f>COUNTIFS(B:B,Z19,D:D,AB19,J:J, 0)</f>
        <v>17</v>
      </c>
      <c r="AK19" s="9">
        <f t="shared" ref="AK19:AK22" si="25">AVERAGEIFS(N:N,B:B,Z19,D:D,AB19)</f>
        <v>3.95</v>
      </c>
      <c r="AL19" s="7">
        <f t="shared" ref="AL19:AL22" si="26">20-COUNTIFS(B:B,Z19,D:D,AB19,J:J,"&gt;=0",J:J,"&lt;1")</f>
        <v>1</v>
      </c>
    </row>
    <row r="20" spans="1:38" x14ac:dyDescent="0.25">
      <c r="A20" t="s">
        <v>17</v>
      </c>
      <c r="B20">
        <v>30</v>
      </c>
      <c r="C20">
        <v>43</v>
      </c>
      <c r="D20">
        <v>10</v>
      </c>
      <c r="E20">
        <v>2</v>
      </c>
      <c r="F20" s="4">
        <v>121</v>
      </c>
      <c r="G20" s="4">
        <v>109</v>
      </c>
      <c r="H20" s="7">
        <v>109</v>
      </c>
      <c r="I20" s="7">
        <v>109</v>
      </c>
      <c r="J20" s="7">
        <v>0</v>
      </c>
      <c r="K20" s="7">
        <v>1.05</v>
      </c>
      <c r="L20" s="7">
        <v>1.77</v>
      </c>
      <c r="M20" s="7">
        <v>281</v>
      </c>
      <c r="N20" s="7">
        <v>1</v>
      </c>
      <c r="O20" s="2">
        <v>46.72</v>
      </c>
      <c r="P20" s="2">
        <v>61.92</v>
      </c>
      <c r="Q20" s="2">
        <v>109</v>
      </c>
      <c r="R20" s="2">
        <v>0</v>
      </c>
      <c r="S20" s="2">
        <v>0.01</v>
      </c>
      <c r="T20" s="2">
        <v>1.03</v>
      </c>
      <c r="U20" s="2">
        <v>0.8</v>
      </c>
      <c r="V20" s="2">
        <v>1.86</v>
      </c>
      <c r="W20" s="3">
        <f t="shared" si="0"/>
        <v>109</v>
      </c>
      <c r="Z20">
        <v>40</v>
      </c>
      <c r="AA20" t="s">
        <v>317</v>
      </c>
      <c r="AB20">
        <v>6</v>
      </c>
      <c r="AC20" s="11">
        <f t="shared" si="20"/>
        <v>6621.6440000000002</v>
      </c>
      <c r="AD20" s="11">
        <f t="shared" si="21"/>
        <v>10845.18</v>
      </c>
      <c r="AE20" s="12">
        <f t="shared" si="22"/>
        <v>2.4500000000000004E-2</v>
      </c>
      <c r="AF20" s="2">
        <f t="shared" si="23"/>
        <v>10</v>
      </c>
      <c r="AG20" s="9">
        <f>AVERAGEIFS(L:L,B:B,Z20,D:D,AB20)</f>
        <v>1315.1025</v>
      </c>
      <c r="AH20" s="9">
        <f>_xlfn.MAXIFS(L:L,B:B,Z20,D:D,AB20)</f>
        <v>10800</v>
      </c>
      <c r="AI20" s="10">
        <f t="shared" si="24"/>
        <v>1E-3</v>
      </c>
      <c r="AJ20" s="7">
        <f>COUNTIFS(B:B,Z20,D:D,AB20,J:J, 0)</f>
        <v>19</v>
      </c>
      <c r="AK20" s="9">
        <f t="shared" si="25"/>
        <v>4.5</v>
      </c>
      <c r="AL20" s="7">
        <f t="shared" si="26"/>
        <v>0</v>
      </c>
    </row>
    <row r="21" spans="1:38" x14ac:dyDescent="0.25">
      <c r="A21" t="s">
        <v>18</v>
      </c>
      <c r="B21">
        <v>30</v>
      </c>
      <c r="C21">
        <v>43</v>
      </c>
      <c r="D21">
        <v>10</v>
      </c>
      <c r="E21">
        <v>3</v>
      </c>
      <c r="F21" s="4">
        <v>126</v>
      </c>
      <c r="G21" s="4">
        <v>119</v>
      </c>
      <c r="H21" s="7">
        <v>119</v>
      </c>
      <c r="I21" s="7">
        <v>119</v>
      </c>
      <c r="J21" s="7">
        <v>0</v>
      </c>
      <c r="K21" s="7">
        <v>1.01</v>
      </c>
      <c r="L21" s="7">
        <v>2.2599999999999998</v>
      </c>
      <c r="M21" s="7">
        <v>353</v>
      </c>
      <c r="N21" s="7">
        <v>1</v>
      </c>
      <c r="O21" s="2">
        <v>60.15</v>
      </c>
      <c r="P21" s="2">
        <v>72.75</v>
      </c>
      <c r="Q21" s="2">
        <v>119</v>
      </c>
      <c r="R21" s="2">
        <v>0</v>
      </c>
      <c r="S21" s="2">
        <v>0.01</v>
      </c>
      <c r="T21" s="2">
        <v>1.06</v>
      </c>
      <c r="U21" s="2">
        <v>0.56000000000000005</v>
      </c>
      <c r="V21" s="2">
        <v>1.64</v>
      </c>
      <c r="W21" s="3">
        <f t="shared" si="0"/>
        <v>119</v>
      </c>
      <c r="Z21">
        <v>40</v>
      </c>
      <c r="AA21" t="s">
        <v>317</v>
      </c>
      <c r="AB21">
        <v>8</v>
      </c>
      <c r="AC21" s="11">
        <f t="shared" si="20"/>
        <v>8287.3995000000014</v>
      </c>
      <c r="AD21" s="11">
        <f t="shared" si="21"/>
        <v>10869.55</v>
      </c>
      <c r="AE21" s="12">
        <f t="shared" si="22"/>
        <v>4.6500000000000007E-2</v>
      </c>
      <c r="AF21" s="2">
        <f t="shared" si="23"/>
        <v>7</v>
      </c>
      <c r="AG21" s="9">
        <f>AVERAGEIFS(L:L,B:B,Z21,D:D,AB21)</f>
        <v>238.39699999999999</v>
      </c>
      <c r="AH21" s="9">
        <f>_xlfn.MAXIFS(L:L,B:B,Z21,D:D,AB21)</f>
        <v>1409.39</v>
      </c>
      <c r="AI21" s="10">
        <f t="shared" si="24"/>
        <v>0</v>
      </c>
      <c r="AJ21" s="7">
        <f>COUNTIFS(B:B,Z21,D:D,AB21,J:J, 0)</f>
        <v>20</v>
      </c>
      <c r="AK21" s="9">
        <f t="shared" si="25"/>
        <v>3.3</v>
      </c>
      <c r="AL21" s="7">
        <f t="shared" si="26"/>
        <v>0</v>
      </c>
    </row>
    <row r="22" spans="1:38" x14ac:dyDescent="0.25">
      <c r="A22" t="s">
        <v>19</v>
      </c>
      <c r="B22">
        <v>30</v>
      </c>
      <c r="C22">
        <v>43</v>
      </c>
      <c r="D22">
        <v>10</v>
      </c>
      <c r="E22">
        <v>4</v>
      </c>
      <c r="F22" s="4">
        <v>85</v>
      </c>
      <c r="G22" s="4">
        <v>82</v>
      </c>
      <c r="H22" s="7">
        <v>82</v>
      </c>
      <c r="I22" s="7">
        <v>82</v>
      </c>
      <c r="J22" s="7">
        <v>0</v>
      </c>
      <c r="K22" s="7">
        <v>1.03</v>
      </c>
      <c r="L22" s="7">
        <v>1.28</v>
      </c>
      <c r="M22" s="7">
        <v>208</v>
      </c>
      <c r="N22" s="7">
        <v>1</v>
      </c>
      <c r="O22" s="2">
        <v>37.299999999999997</v>
      </c>
      <c r="P22" s="2">
        <v>50.51</v>
      </c>
      <c r="Q22" s="2">
        <v>82</v>
      </c>
      <c r="R22" s="2">
        <v>0</v>
      </c>
      <c r="S22" s="2">
        <v>0</v>
      </c>
      <c r="T22" s="2">
        <v>1.04</v>
      </c>
      <c r="U22" s="2">
        <v>0.25</v>
      </c>
      <c r="V22" s="2">
        <v>1.31</v>
      </c>
      <c r="W22" s="3">
        <f t="shared" si="0"/>
        <v>82</v>
      </c>
      <c r="Z22">
        <v>40</v>
      </c>
      <c r="AA22" t="s">
        <v>317</v>
      </c>
      <c r="AB22">
        <v>10</v>
      </c>
      <c r="AC22" s="11">
        <f t="shared" si="20"/>
        <v>5333.5310000000009</v>
      </c>
      <c r="AD22" s="11">
        <f t="shared" si="21"/>
        <v>10869.19</v>
      </c>
      <c r="AE22" s="12">
        <f t="shared" si="22"/>
        <v>3.5000000000000003E-2</v>
      </c>
      <c r="AF22" s="2">
        <f t="shared" si="23"/>
        <v>14</v>
      </c>
      <c r="AG22" s="9">
        <f>AVERAGEIFS(L:L,B:B,Z22,D:D,AB22)</f>
        <v>1485.7860000000003</v>
      </c>
      <c r="AH22" s="9">
        <f>_xlfn.MAXIFS(L:L,B:B,Z22,D:D,AB22)</f>
        <v>10800</v>
      </c>
      <c r="AI22" s="10">
        <f t="shared" si="24"/>
        <v>5.5000000000000005E-3</v>
      </c>
      <c r="AJ22" s="7">
        <f>COUNTIFS(B:B,Z22,D:D,AB22,J:J, 0)</f>
        <v>18</v>
      </c>
      <c r="AK22" s="9">
        <f t="shared" si="25"/>
        <v>12.45</v>
      </c>
      <c r="AL22" s="7">
        <f t="shared" si="26"/>
        <v>0</v>
      </c>
    </row>
    <row r="23" spans="1:38" x14ac:dyDescent="0.25">
      <c r="A23" t="s">
        <v>20</v>
      </c>
      <c r="B23">
        <v>30</v>
      </c>
      <c r="C23">
        <v>87</v>
      </c>
      <c r="D23">
        <v>2</v>
      </c>
      <c r="E23">
        <v>1</v>
      </c>
      <c r="F23" s="4">
        <v>289</v>
      </c>
      <c r="G23" s="4">
        <v>288</v>
      </c>
      <c r="H23" s="7">
        <v>288</v>
      </c>
      <c r="I23" s="7">
        <v>288</v>
      </c>
      <c r="J23" s="7">
        <v>0</v>
      </c>
      <c r="K23" s="7">
        <v>1.01</v>
      </c>
      <c r="L23" s="7">
        <v>7.62</v>
      </c>
      <c r="M23" s="7">
        <v>16416</v>
      </c>
      <c r="N23" s="7">
        <v>1</v>
      </c>
      <c r="O23" s="2">
        <v>276.25</v>
      </c>
      <c r="P23" s="2">
        <v>282.17</v>
      </c>
      <c r="Q23" s="2">
        <v>288</v>
      </c>
      <c r="R23" s="2">
        <v>0</v>
      </c>
      <c r="S23" s="2">
        <v>0.01</v>
      </c>
      <c r="T23" s="2">
        <v>0.25</v>
      </c>
      <c r="U23" s="2">
        <v>0.41</v>
      </c>
      <c r="V23" s="2">
        <v>0.69</v>
      </c>
      <c r="W23" s="3">
        <f t="shared" si="0"/>
        <v>288</v>
      </c>
      <c r="Z23">
        <v>50</v>
      </c>
      <c r="AA23">
        <v>122</v>
      </c>
      <c r="AB23" t="s">
        <v>317</v>
      </c>
      <c r="AC23" s="11">
        <f>AVERAGEIFS(V:V,B:B,Z23,C:C,AA23)</f>
        <v>7515.9709999999995</v>
      </c>
      <c r="AD23" s="11">
        <f>_xlfn.MAXIFS(V:V,B:B,Z23,C:C,AA23)</f>
        <v>10904.5</v>
      </c>
      <c r="AE23" s="12">
        <f>AVERAGEIFS(R:R,B:B,Z23,C:C,AA23)</f>
        <v>6.7999999999999991E-2</v>
      </c>
      <c r="AF23" s="2">
        <f>COUNTIFS(R:R,0,B:B,Z23,C:C,AA23)</f>
        <v>8</v>
      </c>
      <c r="AG23" s="9">
        <f>AVERAGEIFS(L:L,B:B,Z23,C:C,AA23)</f>
        <v>3149.3270000000002</v>
      </c>
      <c r="AH23" s="9">
        <f>_xlfn.MAXIFS(L:L,B:B,Z23,C:C,AA23)</f>
        <v>10800</v>
      </c>
      <c r="AI23" s="10">
        <f>AVERAGEIFS(J:J, B:B, Z23, C:C, AA23, J:J, "&gt;=0", J:J, "&lt;1")</f>
        <v>2.1052631578947368E-3</v>
      </c>
      <c r="AJ23" s="7">
        <f>COUNTIFS(B:B,Z23,C:C,AA23,J:J, 0)</f>
        <v>18</v>
      </c>
      <c r="AK23" s="9">
        <f>AVERAGEIFS(N:N,B:B,Z23,C:C,AA23)</f>
        <v>3.85</v>
      </c>
      <c r="AL23" s="7">
        <f>20-COUNTIFS(B:B, Z23, C:C, AA23, J:J, "&gt;=0", J:J, "&lt;1")</f>
        <v>1</v>
      </c>
    </row>
    <row r="24" spans="1:38" x14ac:dyDescent="0.25">
      <c r="A24" t="s">
        <v>21</v>
      </c>
      <c r="B24">
        <v>30</v>
      </c>
      <c r="C24">
        <v>87</v>
      </c>
      <c r="D24">
        <v>2</v>
      </c>
      <c r="E24">
        <v>2</v>
      </c>
      <c r="F24" s="4">
        <v>234</v>
      </c>
      <c r="G24" s="4">
        <v>234</v>
      </c>
      <c r="H24" s="7">
        <v>234</v>
      </c>
      <c r="I24" s="7">
        <v>234</v>
      </c>
      <c r="J24" s="7">
        <v>0</v>
      </c>
      <c r="K24" s="7">
        <v>1</v>
      </c>
      <c r="L24" s="7">
        <v>18.29</v>
      </c>
      <c r="M24" s="7">
        <v>16451</v>
      </c>
      <c r="N24" s="7">
        <v>1</v>
      </c>
      <c r="O24" s="2">
        <v>220.5</v>
      </c>
      <c r="P24" s="2">
        <v>221.94</v>
      </c>
      <c r="Q24" s="2">
        <v>234</v>
      </c>
      <c r="R24" s="2">
        <v>0</v>
      </c>
      <c r="S24" s="2">
        <v>0.01</v>
      </c>
      <c r="T24" s="2">
        <v>0.28999999999999998</v>
      </c>
      <c r="U24" s="2">
        <v>0.66</v>
      </c>
      <c r="V24" s="2">
        <v>0.98</v>
      </c>
      <c r="W24" s="3">
        <f t="shared" si="0"/>
        <v>234</v>
      </c>
      <c r="Z24">
        <v>50</v>
      </c>
      <c r="AA24">
        <v>245</v>
      </c>
      <c r="AB24" t="s">
        <v>317</v>
      </c>
      <c r="AC24" s="11">
        <f t="shared" ref="AC24:AC27" si="27">AVERAGEIFS(V:V,B:B,Z24,C:C,AA24)</f>
        <v>8205.2924999999996</v>
      </c>
      <c r="AD24" s="11">
        <f t="shared" ref="AD24:AD27" si="28">_xlfn.MAXIFS(V:V,B:B,Z24,C:C,AA24)</f>
        <v>10924.52</v>
      </c>
      <c r="AE24" s="12">
        <f t="shared" ref="AE24:AE27" si="29">AVERAGEIFS(R:R,B:B,Z24,C:C,AA24)</f>
        <v>7.5499999999999984E-2</v>
      </c>
      <c r="AF24" s="2">
        <f t="shared" ref="AF24:AF27" si="30">COUNTIFS(R:R,0,B:B,Z24,C:C,AA24)</f>
        <v>6</v>
      </c>
      <c r="AG24" s="9">
        <f>AVERAGEIFS(L:L,B:B,Z24,C:C,AA24)</f>
        <v>4469.2114999999994</v>
      </c>
      <c r="AH24" s="9">
        <f>_xlfn.MAXIFS(L:L,B:B,Z24,C:C,AA24)</f>
        <v>10800</v>
      </c>
      <c r="AI24" s="10">
        <f t="shared" ref="AI24:AI27" si="31">AVERAGEIFS(J:J, B:B, Z24, C:C, AA24, J:J, "&gt;=0", J:J, "&lt;1")</f>
        <v>3.3333333333333331E-3</v>
      </c>
      <c r="AJ24" s="7">
        <f>COUNTIFS(B:B,Z24,C:C,AA24,J:J, 0)</f>
        <v>15</v>
      </c>
      <c r="AK24" s="9">
        <f t="shared" ref="AK24:AK27" si="32">AVERAGEIFS(N:N,B:B,Z24,C:C,AA24)</f>
        <v>3.7</v>
      </c>
      <c r="AL24" s="7">
        <f t="shared" ref="AL24:AL27" si="33">20-COUNTIFS(B:B, Z24, C:C, AA24, J:J, "&gt;=0", J:J, "&lt;1")</f>
        <v>2</v>
      </c>
    </row>
    <row r="25" spans="1:38" x14ac:dyDescent="0.25">
      <c r="A25" t="s">
        <v>22</v>
      </c>
      <c r="B25">
        <v>30</v>
      </c>
      <c r="C25">
        <v>87</v>
      </c>
      <c r="D25">
        <v>2</v>
      </c>
      <c r="E25">
        <v>3</v>
      </c>
      <c r="F25" s="4">
        <v>272</v>
      </c>
      <c r="G25" s="4">
        <v>272</v>
      </c>
      <c r="H25" s="7">
        <v>272</v>
      </c>
      <c r="I25" s="7">
        <v>272</v>
      </c>
      <c r="J25" s="7">
        <v>0</v>
      </c>
      <c r="K25" s="7">
        <v>1.01</v>
      </c>
      <c r="L25" s="7">
        <v>161.08000000000001</v>
      </c>
      <c r="M25" s="7">
        <v>16501</v>
      </c>
      <c r="N25" s="7">
        <v>1</v>
      </c>
      <c r="O25" s="2">
        <v>263.23</v>
      </c>
      <c r="P25" s="2">
        <v>266.25</v>
      </c>
      <c r="Q25" s="2">
        <v>272</v>
      </c>
      <c r="R25" s="2">
        <v>0</v>
      </c>
      <c r="S25" s="2">
        <v>0.01</v>
      </c>
      <c r="T25" s="2">
        <v>0.28999999999999998</v>
      </c>
      <c r="U25" s="2">
        <v>0.12</v>
      </c>
      <c r="V25" s="2">
        <v>0.44</v>
      </c>
      <c r="W25" s="3">
        <f t="shared" si="0"/>
        <v>272</v>
      </c>
      <c r="Z25">
        <v>50</v>
      </c>
      <c r="AA25">
        <v>367</v>
      </c>
      <c r="AB25" t="s">
        <v>317</v>
      </c>
      <c r="AC25" s="11">
        <f t="shared" si="27"/>
        <v>7683.3254999999972</v>
      </c>
      <c r="AD25" s="11">
        <f t="shared" si="28"/>
        <v>10900.2</v>
      </c>
      <c r="AE25" s="12">
        <f t="shared" si="29"/>
        <v>6.7999999999999991E-2</v>
      </c>
      <c r="AF25" s="2">
        <f t="shared" si="30"/>
        <v>6</v>
      </c>
      <c r="AG25" s="9">
        <f>AVERAGEIFS(L:L,B:B,Z25,C:C,AA25)</f>
        <v>6078.8765000000003</v>
      </c>
      <c r="AH25" s="9">
        <f>_xlfn.MAXIFS(L:L,B:B,Z25,C:C,AA25)</f>
        <v>10800</v>
      </c>
      <c r="AI25" s="10">
        <f t="shared" si="31"/>
        <v>5.2941176470588233E-3</v>
      </c>
      <c r="AJ25" s="7">
        <f>COUNTIFS(B:B,Z25,C:C,AA25,J:J, 0)</f>
        <v>15</v>
      </c>
      <c r="AK25" s="9">
        <f t="shared" si="32"/>
        <v>3.65</v>
      </c>
      <c r="AL25" s="7">
        <f t="shared" si="33"/>
        <v>3</v>
      </c>
    </row>
    <row r="26" spans="1:38" x14ac:dyDescent="0.25">
      <c r="A26" t="s">
        <v>23</v>
      </c>
      <c r="B26">
        <v>30</v>
      </c>
      <c r="C26">
        <v>87</v>
      </c>
      <c r="D26">
        <v>2</v>
      </c>
      <c r="E26">
        <v>4</v>
      </c>
      <c r="F26" s="4">
        <v>369</v>
      </c>
      <c r="G26" s="4">
        <v>259</v>
      </c>
      <c r="H26" s="7">
        <v>259</v>
      </c>
      <c r="I26" s="7">
        <v>259</v>
      </c>
      <c r="J26" s="7">
        <v>0</v>
      </c>
      <c r="K26" s="7">
        <v>1.01</v>
      </c>
      <c r="L26" s="7">
        <v>28.21</v>
      </c>
      <c r="M26" s="7">
        <v>16504</v>
      </c>
      <c r="N26" s="7">
        <v>1</v>
      </c>
      <c r="O26" s="2">
        <v>255.02</v>
      </c>
      <c r="P26" s="2">
        <v>258.5</v>
      </c>
      <c r="Q26" s="2">
        <v>259</v>
      </c>
      <c r="R26" s="2">
        <v>0</v>
      </c>
      <c r="S26" s="2">
        <v>0.01</v>
      </c>
      <c r="T26" s="2">
        <v>0.33</v>
      </c>
      <c r="U26" s="2">
        <v>7.0000000000000007E-2</v>
      </c>
      <c r="V26" s="2">
        <v>0.43</v>
      </c>
      <c r="W26" s="3">
        <f t="shared" si="0"/>
        <v>259</v>
      </c>
      <c r="Z26">
        <v>50</v>
      </c>
      <c r="AA26">
        <v>490</v>
      </c>
      <c r="AB26" t="s">
        <v>317</v>
      </c>
      <c r="AC26" s="11">
        <f t="shared" si="27"/>
        <v>8029.637999999999</v>
      </c>
      <c r="AD26" s="11">
        <f t="shared" si="28"/>
        <v>10902.55</v>
      </c>
      <c r="AE26" s="12">
        <f t="shared" si="29"/>
        <v>7.0999999999999994E-2</v>
      </c>
      <c r="AF26" s="2">
        <f t="shared" si="30"/>
        <v>6</v>
      </c>
      <c r="AG26" s="9">
        <f>AVERAGEIFS(L:L,B:B,Z26,C:C,AA26)</f>
        <v>5375.0455000000002</v>
      </c>
      <c r="AH26" s="9">
        <f>_xlfn.MAXIFS(L:L,B:B,Z26,C:C,AA26)</f>
        <v>10800</v>
      </c>
      <c r="AI26" s="10">
        <f t="shared" si="31"/>
        <v>8.3333333333333332E-3</v>
      </c>
      <c r="AJ26" s="7">
        <f>COUNTIFS(B:B,Z26,C:C,AA26,J:J, 0)</f>
        <v>13</v>
      </c>
      <c r="AK26" s="9">
        <f t="shared" si="32"/>
        <v>3.45</v>
      </c>
      <c r="AL26" s="7">
        <f t="shared" si="33"/>
        <v>2</v>
      </c>
    </row>
    <row r="27" spans="1:38" x14ac:dyDescent="0.25">
      <c r="A27" t="s">
        <v>24</v>
      </c>
      <c r="B27">
        <v>30</v>
      </c>
      <c r="C27">
        <v>87</v>
      </c>
      <c r="D27">
        <v>4</v>
      </c>
      <c r="E27">
        <v>1</v>
      </c>
      <c r="F27" s="4">
        <v>133</v>
      </c>
      <c r="G27" s="4">
        <v>114</v>
      </c>
      <c r="H27" s="7">
        <v>114</v>
      </c>
      <c r="I27" s="7">
        <v>114</v>
      </c>
      <c r="J27" s="7">
        <v>0</v>
      </c>
      <c r="K27" s="7">
        <v>1.05</v>
      </c>
      <c r="L27" s="7">
        <v>9</v>
      </c>
      <c r="M27" s="7">
        <v>7905</v>
      </c>
      <c r="N27" s="7">
        <v>1</v>
      </c>
      <c r="O27" s="2">
        <v>99.05</v>
      </c>
      <c r="P27" s="2">
        <v>99.9</v>
      </c>
      <c r="Q27" s="2">
        <v>114</v>
      </c>
      <c r="R27" s="2">
        <v>0</v>
      </c>
      <c r="S27" s="2">
        <v>0.01</v>
      </c>
      <c r="T27" s="2">
        <v>1.01</v>
      </c>
      <c r="U27" s="2">
        <v>62.6</v>
      </c>
      <c r="V27" s="2">
        <v>63.65</v>
      </c>
      <c r="W27" s="3">
        <f t="shared" si="0"/>
        <v>114</v>
      </c>
      <c r="Z27">
        <v>50</v>
      </c>
      <c r="AA27">
        <v>612</v>
      </c>
      <c r="AB27" t="s">
        <v>317</v>
      </c>
      <c r="AC27" s="11">
        <f t="shared" si="27"/>
        <v>8092.6059999999979</v>
      </c>
      <c r="AD27" s="11">
        <f t="shared" si="28"/>
        <v>10945.75</v>
      </c>
      <c r="AE27" s="12">
        <f t="shared" si="29"/>
        <v>7.2499999999999995E-2</v>
      </c>
      <c r="AF27" s="2">
        <f t="shared" si="30"/>
        <v>6</v>
      </c>
      <c r="AG27" s="9">
        <f>AVERAGEIFS(L:L,B:B,Z27,C:C,AA27)</f>
        <v>6791.1705000000002</v>
      </c>
      <c r="AH27" s="9">
        <f>_xlfn.MAXIFS(L:L,B:B,Z27,C:C,AA27)</f>
        <v>10800</v>
      </c>
      <c r="AI27" s="10">
        <f t="shared" si="31"/>
        <v>1.9473684210526317E-2</v>
      </c>
      <c r="AJ27" s="7">
        <f>COUNTIFS(B:B,Z27,C:C,AA27,J:J, 0)</f>
        <v>10</v>
      </c>
      <c r="AK27" s="9">
        <f t="shared" si="32"/>
        <v>4.0999999999999996</v>
      </c>
      <c r="AL27" s="7">
        <f t="shared" si="33"/>
        <v>1</v>
      </c>
    </row>
    <row r="28" spans="1:38" x14ac:dyDescent="0.25">
      <c r="A28" t="s">
        <v>25</v>
      </c>
      <c r="B28">
        <v>30</v>
      </c>
      <c r="C28">
        <v>87</v>
      </c>
      <c r="D28">
        <v>4</v>
      </c>
      <c r="E28">
        <v>2</v>
      </c>
      <c r="F28" s="4">
        <v>128</v>
      </c>
      <c r="G28" s="4">
        <v>126</v>
      </c>
      <c r="H28" s="7">
        <v>123.98</v>
      </c>
      <c r="I28" s="7">
        <v>126</v>
      </c>
      <c r="J28" s="7">
        <v>0</v>
      </c>
      <c r="K28" s="7">
        <v>1.03</v>
      </c>
      <c r="L28" s="7">
        <v>74.59</v>
      </c>
      <c r="M28" s="7">
        <v>8249</v>
      </c>
      <c r="N28" s="7">
        <v>3</v>
      </c>
      <c r="O28" s="2">
        <v>94.84</v>
      </c>
      <c r="P28" s="2">
        <v>112.97</v>
      </c>
      <c r="Q28" s="2">
        <v>126</v>
      </c>
      <c r="R28" s="2">
        <v>0</v>
      </c>
      <c r="S28" s="2">
        <v>0.01</v>
      </c>
      <c r="T28" s="2">
        <v>1.06</v>
      </c>
      <c r="U28" s="2">
        <v>23.34</v>
      </c>
      <c r="V28" s="2">
        <v>24.44</v>
      </c>
      <c r="W28" s="3">
        <f t="shared" si="0"/>
        <v>126</v>
      </c>
      <c r="Z28">
        <v>50</v>
      </c>
      <c r="AA28" t="s">
        <v>317</v>
      </c>
      <c r="AB28">
        <v>2</v>
      </c>
      <c r="AC28" s="11">
        <f>AVERAGEIFS(V:V,B:B,Z28,D:D,AB28)</f>
        <v>28.299499999999995</v>
      </c>
      <c r="AD28" s="11">
        <f>_xlfn.MAXIFS(V:V,B:B,Z28,D:D,AB28)</f>
        <v>112.32</v>
      </c>
      <c r="AE28" s="12">
        <f>AVERAGEIFS(R:R,B:B,Z28,D:D,AB28)</f>
        <v>0</v>
      </c>
      <c r="AF28" s="2">
        <f>COUNTIFS(R:R,0,B:B,Z28,D:D,AB28)</f>
        <v>20</v>
      </c>
      <c r="AG28" s="9">
        <f>AVERAGEIFS(L:L,B:B,Z28,D:D,AB28)</f>
        <v>5527.0069999999996</v>
      </c>
      <c r="AH28" s="9">
        <f>_xlfn.MAXIFS(L:L,B:B,Z28,D:D,AB28)</f>
        <v>10800</v>
      </c>
      <c r="AI28" s="10">
        <f>AVERAGEIFS(J:J,B:B,Z28,D:D,AB28,J:J,"&gt;=0",J:J,"&lt;1")</f>
        <v>0</v>
      </c>
      <c r="AJ28" s="7">
        <f>COUNTIFS(B:B,Z28,D:D,AB28,J:J, 0)</f>
        <v>16</v>
      </c>
      <c r="AK28" s="9">
        <f>AVERAGEIFS(N:N,B:B,Z28,D:D,AB28)</f>
        <v>1.1000000000000001</v>
      </c>
      <c r="AL28" s="7">
        <f>20-COUNTIFS(B:B,Z28,D:D,AB28,J:J,"&gt;=0",J:J,"&lt;1")</f>
        <v>4</v>
      </c>
    </row>
    <row r="29" spans="1:38" x14ac:dyDescent="0.25">
      <c r="A29" t="s">
        <v>26</v>
      </c>
      <c r="B29">
        <v>30</v>
      </c>
      <c r="C29">
        <v>87</v>
      </c>
      <c r="D29">
        <v>4</v>
      </c>
      <c r="E29">
        <v>3</v>
      </c>
      <c r="F29" s="4">
        <v>174</v>
      </c>
      <c r="G29" s="4">
        <v>155</v>
      </c>
      <c r="H29" s="7">
        <v>155</v>
      </c>
      <c r="I29" s="7">
        <v>155</v>
      </c>
      <c r="J29" s="7">
        <v>0</v>
      </c>
      <c r="K29" s="7">
        <v>1.02</v>
      </c>
      <c r="L29" s="7">
        <v>24.27</v>
      </c>
      <c r="M29" s="7">
        <v>8220</v>
      </c>
      <c r="N29" s="7">
        <v>1</v>
      </c>
      <c r="O29" s="2">
        <v>140.68</v>
      </c>
      <c r="P29" s="2">
        <v>143.28</v>
      </c>
      <c r="Q29" s="2">
        <v>155</v>
      </c>
      <c r="R29" s="2">
        <v>0</v>
      </c>
      <c r="S29" s="2">
        <v>0.01</v>
      </c>
      <c r="T29" s="2">
        <v>1.06</v>
      </c>
      <c r="U29" s="2">
        <v>45.26</v>
      </c>
      <c r="V29" s="2">
        <v>46.36</v>
      </c>
      <c r="W29" s="3">
        <f t="shared" si="0"/>
        <v>155</v>
      </c>
      <c r="Z29">
        <v>50</v>
      </c>
      <c r="AA29" t="s">
        <v>317</v>
      </c>
      <c r="AB29">
        <v>4</v>
      </c>
      <c r="AC29" s="11">
        <f t="shared" ref="AC29:AC32" si="34">AVERAGEIFS(V:V,B:B,Z29,D:D,AB29)</f>
        <v>7090.7490000000007</v>
      </c>
      <c r="AD29" s="11">
        <f t="shared" ref="AD29:AD32" si="35">_xlfn.MAXIFS(V:V,B:B,Z29,D:D,AB29)</f>
        <v>10894.7</v>
      </c>
      <c r="AE29" s="12">
        <f t="shared" ref="AE29:AE32" si="36">AVERAGEIFS(R:R,B:B,Z29,D:D,AB29)</f>
        <v>9.4999999999999998E-3</v>
      </c>
      <c r="AF29" s="2">
        <f t="shared" ref="AF29:AF32" si="37">COUNTIFS(R:R,0,B:B,Z29,D:D,AB29)</f>
        <v>11</v>
      </c>
      <c r="AG29" s="9">
        <f>AVERAGEIFS(L:L,B:B,Z29,D:D,AB29)</f>
        <v>5056.7060000000001</v>
      </c>
      <c r="AH29" s="9">
        <f>_xlfn.MAXIFS(L:L,B:B,Z29,D:D,AB29)</f>
        <v>10800</v>
      </c>
      <c r="AI29" s="10">
        <f t="shared" ref="AI29:AI32" si="38">AVERAGEIFS(J:J,B:B,Z29,D:D,AB29,J:J,"&gt;=0",J:J,"&lt;1")</f>
        <v>1.764705882352941E-3</v>
      </c>
      <c r="AJ29" s="7">
        <f>COUNTIFS(B:B,Z29,D:D,AB29,J:J, 0)</f>
        <v>14</v>
      </c>
      <c r="AK29" s="9">
        <f t="shared" ref="AK29:AK32" si="39">AVERAGEIFS(N:N,B:B,Z29,D:D,AB29)</f>
        <v>1.25</v>
      </c>
      <c r="AL29" s="7">
        <f t="shared" ref="AL29:AL32" si="40">20-COUNTIFS(B:B,Z29,D:D,AB29,J:J,"&gt;=0",J:J,"&lt;1")</f>
        <v>3</v>
      </c>
    </row>
    <row r="30" spans="1:38" x14ac:dyDescent="0.25">
      <c r="A30" t="s">
        <v>27</v>
      </c>
      <c r="B30">
        <v>30</v>
      </c>
      <c r="C30">
        <v>87</v>
      </c>
      <c r="D30">
        <v>4</v>
      </c>
      <c r="E30">
        <v>4</v>
      </c>
      <c r="F30" s="4">
        <v>138</v>
      </c>
      <c r="G30" s="4">
        <v>136</v>
      </c>
      <c r="H30" s="7">
        <v>136</v>
      </c>
      <c r="I30" s="7">
        <v>136</v>
      </c>
      <c r="J30" s="7">
        <v>0</v>
      </c>
      <c r="K30" s="7">
        <v>1.03</v>
      </c>
      <c r="L30" s="7">
        <v>31.81</v>
      </c>
      <c r="M30" s="7">
        <v>7810</v>
      </c>
      <c r="N30" s="7">
        <v>1</v>
      </c>
      <c r="O30" s="2">
        <v>113.08</v>
      </c>
      <c r="P30" s="2">
        <v>116.4</v>
      </c>
      <c r="Q30" s="2">
        <v>136</v>
      </c>
      <c r="R30" s="2">
        <v>0</v>
      </c>
      <c r="S30" s="2">
        <v>0.01</v>
      </c>
      <c r="T30" s="2">
        <v>1.03</v>
      </c>
      <c r="U30" s="2">
        <v>36.32</v>
      </c>
      <c r="V30" s="2">
        <v>37.39</v>
      </c>
      <c r="W30" s="3">
        <f t="shared" si="0"/>
        <v>136</v>
      </c>
      <c r="Z30">
        <v>50</v>
      </c>
      <c r="AA30" t="s">
        <v>317</v>
      </c>
      <c r="AB30">
        <v>6</v>
      </c>
      <c r="AC30" s="11">
        <f t="shared" si="34"/>
        <v>10726.215</v>
      </c>
      <c r="AD30" s="11">
        <f t="shared" si="35"/>
        <v>10945.75</v>
      </c>
      <c r="AE30" s="12">
        <f t="shared" si="36"/>
        <v>7.5000000000000025E-2</v>
      </c>
      <c r="AF30" s="2">
        <f t="shared" si="37"/>
        <v>1</v>
      </c>
      <c r="AG30" s="9">
        <f>AVERAGEIFS(L:L,B:B,Z30,D:D,AB30)</f>
        <v>6578.0990000000002</v>
      </c>
      <c r="AH30" s="9">
        <f>_xlfn.MAXIFS(L:L,B:B,Z30,D:D,AB30)</f>
        <v>10800</v>
      </c>
      <c r="AI30" s="10">
        <f t="shared" si="38"/>
        <v>1.2222222222222223E-2</v>
      </c>
      <c r="AJ30" s="7">
        <f>COUNTIFS(B:B,Z30,D:D,AB30,J:J, 0)</f>
        <v>12</v>
      </c>
      <c r="AK30" s="9">
        <f t="shared" si="39"/>
        <v>2.8</v>
      </c>
      <c r="AL30" s="7">
        <f t="shared" si="40"/>
        <v>2</v>
      </c>
    </row>
    <row r="31" spans="1:38" x14ac:dyDescent="0.25">
      <c r="A31" t="s">
        <v>28</v>
      </c>
      <c r="B31">
        <v>30</v>
      </c>
      <c r="C31">
        <v>87</v>
      </c>
      <c r="D31">
        <v>6</v>
      </c>
      <c r="E31">
        <v>1</v>
      </c>
      <c r="F31" s="4">
        <v>142</v>
      </c>
      <c r="G31" s="4">
        <v>115</v>
      </c>
      <c r="H31" s="7">
        <v>110.78</v>
      </c>
      <c r="I31" s="7">
        <v>115</v>
      </c>
      <c r="J31" s="7">
        <v>0</v>
      </c>
      <c r="K31" s="7">
        <v>1.07</v>
      </c>
      <c r="L31" s="7">
        <v>18.670000000000002</v>
      </c>
      <c r="M31" s="7">
        <v>3532</v>
      </c>
      <c r="N31" s="7">
        <v>3</v>
      </c>
      <c r="O31" s="2">
        <v>79.900000000000006</v>
      </c>
      <c r="P31" s="2">
        <v>82.57</v>
      </c>
      <c r="Q31" s="2">
        <v>115</v>
      </c>
      <c r="R31" s="2">
        <v>0</v>
      </c>
      <c r="S31" s="2">
        <v>0.01</v>
      </c>
      <c r="T31" s="2">
        <v>1.03</v>
      </c>
      <c r="U31" s="2">
        <v>125.52</v>
      </c>
      <c r="V31" s="2">
        <v>126.58</v>
      </c>
      <c r="W31" s="3">
        <f t="shared" si="0"/>
        <v>115</v>
      </c>
      <c r="Z31">
        <v>50</v>
      </c>
      <c r="AA31" t="s">
        <v>317</v>
      </c>
      <c r="AB31">
        <v>8</v>
      </c>
      <c r="AC31" s="11">
        <f t="shared" si="34"/>
        <v>10840.325999999999</v>
      </c>
      <c r="AD31" s="11">
        <f t="shared" si="35"/>
        <v>10904.5</v>
      </c>
      <c r="AE31" s="12">
        <f t="shared" si="36"/>
        <v>0.10800000000000003</v>
      </c>
      <c r="AF31" s="2">
        <f t="shared" si="37"/>
        <v>0</v>
      </c>
      <c r="AG31" s="9">
        <f>AVERAGEIFS(L:L,B:B,Z31,D:D,AB31)</f>
        <v>4868.9610000000002</v>
      </c>
      <c r="AH31" s="9">
        <f>_xlfn.MAXIFS(L:L,B:B,Z31,D:D,AB31)</f>
        <v>10800</v>
      </c>
      <c r="AI31" s="10">
        <f t="shared" si="38"/>
        <v>1.0499999999999999E-2</v>
      </c>
      <c r="AJ31" s="7">
        <f>COUNTIFS(B:B,Z31,D:D,AB31,J:J, 0)</f>
        <v>14</v>
      </c>
      <c r="AK31" s="9">
        <f t="shared" si="39"/>
        <v>4.5</v>
      </c>
      <c r="AL31" s="7">
        <f t="shared" si="40"/>
        <v>0</v>
      </c>
    </row>
    <row r="32" spans="1:38" x14ac:dyDescent="0.25">
      <c r="A32" t="s">
        <v>29</v>
      </c>
      <c r="B32">
        <v>30</v>
      </c>
      <c r="C32">
        <v>87</v>
      </c>
      <c r="D32">
        <v>6</v>
      </c>
      <c r="E32">
        <v>2</v>
      </c>
      <c r="F32" s="4">
        <v>82</v>
      </c>
      <c r="G32" s="4">
        <v>82</v>
      </c>
      <c r="H32" s="7">
        <v>74.97</v>
      </c>
      <c r="I32" s="7">
        <v>82</v>
      </c>
      <c r="J32" s="7">
        <v>0</v>
      </c>
      <c r="K32" s="7">
        <v>1.06</v>
      </c>
      <c r="L32" s="7">
        <v>11.74</v>
      </c>
      <c r="M32" s="7">
        <v>1454</v>
      </c>
      <c r="N32" s="7">
        <v>5</v>
      </c>
      <c r="O32" s="2">
        <v>62.89</v>
      </c>
      <c r="P32" s="2">
        <v>64.52</v>
      </c>
      <c r="Q32" s="2">
        <v>82</v>
      </c>
      <c r="R32" s="2">
        <v>0</v>
      </c>
      <c r="S32" s="2">
        <v>0.01</v>
      </c>
      <c r="T32" s="2">
        <v>1.18</v>
      </c>
      <c r="U32" s="2">
        <v>49.3</v>
      </c>
      <c r="V32" s="2">
        <v>50.52</v>
      </c>
      <c r="W32" s="3">
        <f t="shared" si="0"/>
        <v>82</v>
      </c>
      <c r="Z32">
        <v>50</v>
      </c>
      <c r="AA32" t="s">
        <v>317</v>
      </c>
      <c r="AB32">
        <v>10</v>
      </c>
      <c r="AC32" s="11">
        <f t="shared" si="34"/>
        <v>10841.243499999999</v>
      </c>
      <c r="AD32" s="11">
        <f t="shared" si="35"/>
        <v>10902.55</v>
      </c>
      <c r="AE32" s="12">
        <f t="shared" si="36"/>
        <v>0.16249999999999998</v>
      </c>
      <c r="AF32" s="2">
        <f t="shared" si="37"/>
        <v>0</v>
      </c>
      <c r="AG32" s="9">
        <f>AVERAGEIFS(L:L,B:B,Z32,D:D,AB32)</f>
        <v>3832.8579999999993</v>
      </c>
      <c r="AH32" s="9">
        <f>_xlfn.MAXIFS(L:L,B:B,Z32,D:D,AB32)</f>
        <v>10800</v>
      </c>
      <c r="AI32" s="10">
        <f t="shared" si="38"/>
        <v>1.2500000000000001E-2</v>
      </c>
      <c r="AJ32" s="7">
        <f>COUNTIFS(B:B,Z32,D:D,AB32,J:J, 0)</f>
        <v>15</v>
      </c>
      <c r="AK32" s="9">
        <f t="shared" si="39"/>
        <v>9.1</v>
      </c>
      <c r="AL32" s="7">
        <f t="shared" si="40"/>
        <v>0</v>
      </c>
    </row>
    <row r="33" spans="1:23" x14ac:dyDescent="0.25">
      <c r="A33" t="s">
        <v>30</v>
      </c>
      <c r="B33">
        <v>30</v>
      </c>
      <c r="C33">
        <v>87</v>
      </c>
      <c r="D33">
        <v>6</v>
      </c>
      <c r="E33">
        <v>3</v>
      </c>
      <c r="F33" s="4">
        <v>69</v>
      </c>
      <c r="G33" s="4">
        <v>59</v>
      </c>
      <c r="H33" s="7">
        <v>58.33</v>
      </c>
      <c r="I33" s="7">
        <v>59</v>
      </c>
      <c r="J33" s="7">
        <v>0</v>
      </c>
      <c r="K33" s="7">
        <v>1.02</v>
      </c>
      <c r="L33" s="7">
        <v>4.3600000000000003</v>
      </c>
      <c r="M33" s="7">
        <v>2671</v>
      </c>
      <c r="N33" s="7">
        <v>1</v>
      </c>
      <c r="O33" s="2">
        <v>35.83</v>
      </c>
      <c r="P33" s="2">
        <v>36.35</v>
      </c>
      <c r="Q33" s="2">
        <v>59</v>
      </c>
      <c r="R33" s="2">
        <v>0</v>
      </c>
      <c r="S33" s="2">
        <v>0.01</v>
      </c>
      <c r="T33" s="2">
        <v>1.07</v>
      </c>
      <c r="U33" s="2">
        <v>10.82</v>
      </c>
      <c r="V33" s="2">
        <v>11.93</v>
      </c>
      <c r="W33" s="3">
        <f t="shared" si="0"/>
        <v>59</v>
      </c>
    </row>
    <row r="34" spans="1:23" x14ac:dyDescent="0.25">
      <c r="A34" t="s">
        <v>31</v>
      </c>
      <c r="B34">
        <v>30</v>
      </c>
      <c r="C34">
        <v>87</v>
      </c>
      <c r="D34">
        <v>6</v>
      </c>
      <c r="E34">
        <v>4</v>
      </c>
      <c r="F34" s="4">
        <v>140</v>
      </c>
      <c r="G34" s="4">
        <v>113</v>
      </c>
      <c r="H34" s="7">
        <v>113</v>
      </c>
      <c r="I34" s="7">
        <v>113</v>
      </c>
      <c r="J34" s="7">
        <v>0</v>
      </c>
      <c r="K34" s="7">
        <v>1.02</v>
      </c>
      <c r="L34" s="7">
        <v>5.47</v>
      </c>
      <c r="M34" s="7">
        <v>3552</v>
      </c>
      <c r="N34" s="7">
        <v>1</v>
      </c>
      <c r="O34" s="2">
        <v>91.43</v>
      </c>
      <c r="P34" s="2">
        <v>95.69</v>
      </c>
      <c r="Q34" s="2">
        <v>113</v>
      </c>
      <c r="R34" s="2">
        <v>0</v>
      </c>
      <c r="S34" s="2">
        <v>0.01</v>
      </c>
      <c r="T34" s="2">
        <v>1.03</v>
      </c>
      <c r="U34" s="2">
        <v>19.100000000000001</v>
      </c>
      <c r="V34" s="2">
        <v>20.170000000000002</v>
      </c>
      <c r="W34" s="3">
        <f t="shared" si="0"/>
        <v>113</v>
      </c>
    </row>
    <row r="35" spans="1:23" x14ac:dyDescent="0.25">
      <c r="A35" t="s">
        <v>32</v>
      </c>
      <c r="B35">
        <v>30</v>
      </c>
      <c r="C35">
        <v>87</v>
      </c>
      <c r="D35">
        <v>8</v>
      </c>
      <c r="E35">
        <v>1</v>
      </c>
      <c r="F35" s="4">
        <v>58</v>
      </c>
      <c r="G35" s="4">
        <v>48</v>
      </c>
      <c r="H35" s="7">
        <v>48</v>
      </c>
      <c r="I35" s="7">
        <v>48</v>
      </c>
      <c r="J35" s="7">
        <v>0</v>
      </c>
      <c r="K35" s="7">
        <v>1.03</v>
      </c>
      <c r="L35" s="7">
        <v>1.32</v>
      </c>
      <c r="M35" s="7">
        <v>213</v>
      </c>
      <c r="N35" s="7">
        <v>1</v>
      </c>
      <c r="O35" s="2">
        <v>32.03</v>
      </c>
      <c r="P35" s="2">
        <v>35.24</v>
      </c>
      <c r="Q35" s="2">
        <v>48</v>
      </c>
      <c r="R35" s="2">
        <v>0</v>
      </c>
      <c r="S35" s="2">
        <v>0.01</v>
      </c>
      <c r="T35" s="2">
        <v>1.08</v>
      </c>
      <c r="U35" s="2">
        <v>0.55000000000000004</v>
      </c>
      <c r="V35" s="2">
        <v>1.67</v>
      </c>
      <c r="W35" s="3">
        <f t="shared" ref="W35:W66" si="41">MAX(Q35,I35)</f>
        <v>48</v>
      </c>
    </row>
    <row r="36" spans="1:23" x14ac:dyDescent="0.25">
      <c r="A36" t="s">
        <v>33</v>
      </c>
      <c r="B36">
        <v>30</v>
      </c>
      <c r="C36">
        <v>87</v>
      </c>
      <c r="D36">
        <v>8</v>
      </c>
      <c r="E36">
        <v>2</v>
      </c>
      <c r="F36" s="4">
        <v>88</v>
      </c>
      <c r="G36" s="4">
        <v>76</v>
      </c>
      <c r="H36" s="7">
        <v>65.489999999999995</v>
      </c>
      <c r="I36" s="7">
        <v>76</v>
      </c>
      <c r="J36" s="7">
        <v>0</v>
      </c>
      <c r="K36" s="7">
        <v>1.1100000000000001</v>
      </c>
      <c r="L36" s="7">
        <v>18.5</v>
      </c>
      <c r="M36" s="7">
        <v>612</v>
      </c>
      <c r="N36" s="7">
        <v>3</v>
      </c>
      <c r="O36" s="2">
        <v>47.22</v>
      </c>
      <c r="P36" s="2">
        <v>49.7</v>
      </c>
      <c r="Q36" s="2">
        <v>76</v>
      </c>
      <c r="R36" s="2">
        <v>0</v>
      </c>
      <c r="S36" s="2">
        <v>0.01</v>
      </c>
      <c r="T36" s="2">
        <v>1.04</v>
      </c>
      <c r="U36" s="2">
        <v>238.68</v>
      </c>
      <c r="V36" s="2">
        <v>239.76</v>
      </c>
      <c r="W36" s="3">
        <f t="shared" si="41"/>
        <v>76</v>
      </c>
    </row>
    <row r="37" spans="1:23" x14ac:dyDescent="0.25">
      <c r="A37" t="s">
        <v>34</v>
      </c>
      <c r="B37">
        <v>30</v>
      </c>
      <c r="C37">
        <v>87</v>
      </c>
      <c r="D37">
        <v>8</v>
      </c>
      <c r="E37">
        <v>3</v>
      </c>
      <c r="F37" s="4">
        <v>70</v>
      </c>
      <c r="G37" s="4">
        <v>70</v>
      </c>
      <c r="H37" s="7">
        <v>65.2</v>
      </c>
      <c r="I37" s="7">
        <v>70</v>
      </c>
      <c r="J37" s="7">
        <v>0</v>
      </c>
      <c r="K37" s="7">
        <v>1.03</v>
      </c>
      <c r="L37" s="7">
        <v>13.82</v>
      </c>
      <c r="M37" s="7">
        <v>361</v>
      </c>
      <c r="N37" s="7">
        <v>7</v>
      </c>
      <c r="O37" s="2">
        <v>44.56</v>
      </c>
      <c r="P37" s="2">
        <v>47.35</v>
      </c>
      <c r="Q37" s="2">
        <v>70</v>
      </c>
      <c r="R37" s="2">
        <v>0</v>
      </c>
      <c r="S37" s="2">
        <v>0.01</v>
      </c>
      <c r="T37" s="2">
        <v>1.0900000000000001</v>
      </c>
      <c r="U37" s="2">
        <v>9.61</v>
      </c>
      <c r="V37" s="2">
        <v>10.74</v>
      </c>
      <c r="W37" s="3">
        <f t="shared" si="41"/>
        <v>70</v>
      </c>
    </row>
    <row r="38" spans="1:23" x14ac:dyDescent="0.25">
      <c r="A38" t="s">
        <v>35</v>
      </c>
      <c r="B38">
        <v>30</v>
      </c>
      <c r="C38">
        <v>87</v>
      </c>
      <c r="D38">
        <v>8</v>
      </c>
      <c r="E38">
        <v>4</v>
      </c>
      <c r="F38" s="4">
        <v>63</v>
      </c>
      <c r="G38" s="4">
        <v>56</v>
      </c>
      <c r="H38" s="7">
        <v>54.27</v>
      </c>
      <c r="I38" s="7">
        <v>56</v>
      </c>
      <c r="J38" s="7">
        <v>0</v>
      </c>
      <c r="K38" s="7">
        <v>1.1100000000000001</v>
      </c>
      <c r="L38" s="7">
        <v>5.62</v>
      </c>
      <c r="M38" s="7">
        <v>436</v>
      </c>
      <c r="N38" s="7">
        <v>3</v>
      </c>
      <c r="O38" s="2">
        <v>33</v>
      </c>
      <c r="P38" s="2">
        <v>34.68</v>
      </c>
      <c r="Q38" s="2">
        <v>56</v>
      </c>
      <c r="R38" s="2">
        <v>0</v>
      </c>
      <c r="S38" s="2">
        <v>0.01</v>
      </c>
      <c r="T38" s="2">
        <v>1.05</v>
      </c>
      <c r="U38" s="2">
        <v>35.33</v>
      </c>
      <c r="V38" s="2">
        <v>36.42</v>
      </c>
      <c r="W38" s="3">
        <f t="shared" si="41"/>
        <v>56</v>
      </c>
    </row>
    <row r="39" spans="1:23" x14ac:dyDescent="0.25">
      <c r="A39" t="s">
        <v>36</v>
      </c>
      <c r="B39">
        <v>30</v>
      </c>
      <c r="C39">
        <v>87</v>
      </c>
      <c r="D39">
        <v>10</v>
      </c>
      <c r="E39">
        <v>1</v>
      </c>
      <c r="F39" s="4">
        <v>50</v>
      </c>
      <c r="G39" s="4">
        <v>50</v>
      </c>
      <c r="H39" s="7">
        <v>46.54</v>
      </c>
      <c r="I39" s="7">
        <v>50</v>
      </c>
      <c r="J39" s="7">
        <v>0</v>
      </c>
      <c r="K39" s="7">
        <v>1.02</v>
      </c>
      <c r="L39" s="7">
        <v>2.06</v>
      </c>
      <c r="M39" s="7">
        <v>106</v>
      </c>
      <c r="N39" s="7">
        <v>3</v>
      </c>
      <c r="O39" s="2">
        <v>31.07</v>
      </c>
      <c r="P39" s="2">
        <v>38.67</v>
      </c>
      <c r="Q39" s="2">
        <v>50</v>
      </c>
      <c r="R39" s="2">
        <v>0</v>
      </c>
      <c r="S39" s="2">
        <v>0.01</v>
      </c>
      <c r="T39" s="2">
        <v>1.1299999999999999</v>
      </c>
      <c r="U39" s="2">
        <v>0.08</v>
      </c>
      <c r="V39" s="2">
        <v>1.27</v>
      </c>
      <c r="W39" s="3">
        <f t="shared" si="41"/>
        <v>50</v>
      </c>
    </row>
    <row r="40" spans="1:23" x14ac:dyDescent="0.25">
      <c r="A40" t="s">
        <v>37</v>
      </c>
      <c r="B40">
        <v>30</v>
      </c>
      <c r="C40">
        <v>87</v>
      </c>
      <c r="D40">
        <v>10</v>
      </c>
      <c r="E40">
        <v>2</v>
      </c>
      <c r="F40" s="4">
        <v>32</v>
      </c>
      <c r="G40" s="4">
        <v>26</v>
      </c>
      <c r="H40" s="7">
        <v>26</v>
      </c>
      <c r="I40" s="7">
        <v>26</v>
      </c>
      <c r="J40" s="7">
        <v>0</v>
      </c>
      <c r="K40" s="7">
        <v>1.1100000000000001</v>
      </c>
      <c r="L40" s="7">
        <v>2.13</v>
      </c>
      <c r="M40" s="7">
        <v>172</v>
      </c>
      <c r="N40" s="7">
        <v>1</v>
      </c>
      <c r="O40" s="2">
        <v>13.97</v>
      </c>
      <c r="P40" s="2">
        <v>19.73</v>
      </c>
      <c r="Q40" s="2">
        <v>26</v>
      </c>
      <c r="R40" s="2">
        <v>0</v>
      </c>
      <c r="S40" s="2">
        <v>0.01</v>
      </c>
      <c r="T40" s="2">
        <v>1.1100000000000001</v>
      </c>
      <c r="U40" s="2">
        <v>0.13</v>
      </c>
      <c r="V40" s="2">
        <v>1.28</v>
      </c>
      <c r="W40" s="3">
        <f t="shared" si="41"/>
        <v>26</v>
      </c>
    </row>
    <row r="41" spans="1:23" x14ac:dyDescent="0.25">
      <c r="A41" t="s">
        <v>38</v>
      </c>
      <c r="B41">
        <v>30</v>
      </c>
      <c r="C41">
        <v>87</v>
      </c>
      <c r="D41">
        <v>10</v>
      </c>
      <c r="E41">
        <v>3</v>
      </c>
      <c r="F41" s="4">
        <v>52</v>
      </c>
      <c r="G41" s="4">
        <v>52</v>
      </c>
      <c r="H41" s="7">
        <v>50</v>
      </c>
      <c r="I41" s="7">
        <v>52</v>
      </c>
      <c r="J41" s="7">
        <v>0</v>
      </c>
      <c r="K41" s="7">
        <v>1.05</v>
      </c>
      <c r="L41" s="7">
        <v>9.9600000000000009</v>
      </c>
      <c r="M41" s="7">
        <v>320</v>
      </c>
      <c r="N41" s="7">
        <v>7</v>
      </c>
      <c r="O41" s="2">
        <v>24.21</v>
      </c>
      <c r="P41" s="2">
        <v>29.9</v>
      </c>
      <c r="Q41" s="2">
        <v>52</v>
      </c>
      <c r="R41" s="2">
        <v>0</v>
      </c>
      <c r="S41" s="2">
        <v>0.01</v>
      </c>
      <c r="T41" s="2">
        <v>1.0900000000000001</v>
      </c>
      <c r="U41" s="2">
        <v>2.37</v>
      </c>
      <c r="V41" s="2">
        <v>3.5</v>
      </c>
      <c r="W41" s="3">
        <f t="shared" si="41"/>
        <v>52</v>
      </c>
    </row>
    <row r="42" spans="1:23" x14ac:dyDescent="0.25">
      <c r="A42" t="s">
        <v>39</v>
      </c>
      <c r="B42">
        <v>30</v>
      </c>
      <c r="C42">
        <v>87</v>
      </c>
      <c r="D42">
        <v>10</v>
      </c>
      <c r="E42">
        <v>4</v>
      </c>
      <c r="F42" s="4">
        <v>72</v>
      </c>
      <c r="G42" s="4">
        <v>56</v>
      </c>
      <c r="H42" s="7">
        <v>56</v>
      </c>
      <c r="I42" s="7">
        <v>56</v>
      </c>
      <c r="J42" s="7">
        <v>0</v>
      </c>
      <c r="K42" s="7">
        <v>1.1399999999999999</v>
      </c>
      <c r="L42" s="7">
        <v>2.71</v>
      </c>
      <c r="M42" s="7">
        <v>552</v>
      </c>
      <c r="N42" s="7">
        <v>1</v>
      </c>
      <c r="O42" s="2">
        <v>32.86</v>
      </c>
      <c r="P42" s="2">
        <v>38.96</v>
      </c>
      <c r="Q42" s="2">
        <v>56</v>
      </c>
      <c r="R42" s="2">
        <v>0</v>
      </c>
      <c r="S42" s="2">
        <v>0.01</v>
      </c>
      <c r="T42" s="2">
        <v>1.02</v>
      </c>
      <c r="U42" s="2">
        <v>0.56999999999999995</v>
      </c>
      <c r="V42" s="2">
        <v>1.63</v>
      </c>
      <c r="W42" s="3">
        <f t="shared" si="41"/>
        <v>56</v>
      </c>
    </row>
    <row r="43" spans="1:23" x14ac:dyDescent="0.25">
      <c r="A43" t="s">
        <v>40</v>
      </c>
      <c r="B43">
        <v>30</v>
      </c>
      <c r="C43">
        <v>130</v>
      </c>
      <c r="D43">
        <v>2</v>
      </c>
      <c r="E43">
        <v>1</v>
      </c>
      <c r="F43" s="4">
        <v>210</v>
      </c>
      <c r="G43" s="4">
        <v>210</v>
      </c>
      <c r="H43" s="7">
        <v>210</v>
      </c>
      <c r="I43" s="7">
        <v>210</v>
      </c>
      <c r="J43" s="7">
        <v>0</v>
      </c>
      <c r="K43" s="7">
        <v>1</v>
      </c>
      <c r="L43" s="7">
        <v>61.91</v>
      </c>
      <c r="M43" s="7">
        <v>16807</v>
      </c>
      <c r="N43" s="7">
        <v>1</v>
      </c>
      <c r="O43" s="2">
        <v>204.32</v>
      </c>
      <c r="P43" s="2">
        <v>205.54</v>
      </c>
      <c r="Q43" s="2">
        <v>210</v>
      </c>
      <c r="R43" s="2">
        <v>0</v>
      </c>
      <c r="S43" s="2">
        <v>0.01</v>
      </c>
      <c r="T43" s="2">
        <v>0.2</v>
      </c>
      <c r="U43" s="2">
        <v>0.23</v>
      </c>
      <c r="V43" s="2">
        <v>0.47</v>
      </c>
      <c r="W43" s="3">
        <f t="shared" si="41"/>
        <v>210</v>
      </c>
    </row>
    <row r="44" spans="1:23" x14ac:dyDescent="0.25">
      <c r="A44" t="s">
        <v>41</v>
      </c>
      <c r="B44">
        <v>30</v>
      </c>
      <c r="C44">
        <v>130</v>
      </c>
      <c r="D44">
        <v>2</v>
      </c>
      <c r="E44">
        <v>2</v>
      </c>
      <c r="F44" s="4">
        <v>217</v>
      </c>
      <c r="G44" s="4">
        <v>212</v>
      </c>
      <c r="H44" s="7">
        <v>212</v>
      </c>
      <c r="I44" s="7">
        <v>212</v>
      </c>
      <c r="J44" s="7">
        <v>0</v>
      </c>
      <c r="K44" s="7">
        <v>1.01</v>
      </c>
      <c r="L44" s="7">
        <v>77.599999999999994</v>
      </c>
      <c r="M44" s="7">
        <v>16511</v>
      </c>
      <c r="N44" s="7">
        <v>1</v>
      </c>
      <c r="O44" s="2">
        <v>194.69</v>
      </c>
      <c r="P44" s="2">
        <v>199.28</v>
      </c>
      <c r="Q44" s="2">
        <v>212</v>
      </c>
      <c r="R44" s="2">
        <v>0</v>
      </c>
      <c r="S44" s="2">
        <v>0.01</v>
      </c>
      <c r="T44" s="2">
        <v>0.46</v>
      </c>
      <c r="U44" s="2">
        <v>4.62</v>
      </c>
      <c r="V44" s="2">
        <v>5.13</v>
      </c>
      <c r="W44" s="3">
        <f t="shared" si="41"/>
        <v>212</v>
      </c>
    </row>
    <row r="45" spans="1:23" x14ac:dyDescent="0.25">
      <c r="A45" t="s">
        <v>42</v>
      </c>
      <c r="B45">
        <v>30</v>
      </c>
      <c r="C45">
        <v>130</v>
      </c>
      <c r="D45">
        <v>2</v>
      </c>
      <c r="E45">
        <v>3</v>
      </c>
      <c r="F45" s="4">
        <v>215</v>
      </c>
      <c r="G45" s="4">
        <v>206</v>
      </c>
      <c r="H45" s="7">
        <v>206</v>
      </c>
      <c r="I45" s="7">
        <v>206</v>
      </c>
      <c r="J45" s="7">
        <v>0</v>
      </c>
      <c r="K45" s="7">
        <v>1.01</v>
      </c>
      <c r="L45" s="7">
        <v>35.479999999999997</v>
      </c>
      <c r="M45" s="7">
        <v>16514</v>
      </c>
      <c r="N45" s="7">
        <v>1</v>
      </c>
      <c r="O45" s="2">
        <v>191.26</v>
      </c>
      <c r="P45" s="2">
        <v>196.29</v>
      </c>
      <c r="Q45" s="2">
        <v>206</v>
      </c>
      <c r="R45" s="2">
        <v>0</v>
      </c>
      <c r="S45" s="2">
        <v>0.01</v>
      </c>
      <c r="T45" s="2">
        <v>0.45</v>
      </c>
      <c r="U45" s="2">
        <v>1.44</v>
      </c>
      <c r="V45" s="2">
        <v>1.92</v>
      </c>
      <c r="W45" s="3">
        <f t="shared" si="41"/>
        <v>206</v>
      </c>
    </row>
    <row r="46" spans="1:23" x14ac:dyDescent="0.25">
      <c r="A46" t="s">
        <v>43</v>
      </c>
      <c r="B46">
        <v>30</v>
      </c>
      <c r="C46">
        <v>130</v>
      </c>
      <c r="D46">
        <v>2</v>
      </c>
      <c r="E46">
        <v>4</v>
      </c>
      <c r="F46" s="4">
        <v>254</v>
      </c>
      <c r="G46" s="4">
        <v>229</v>
      </c>
      <c r="H46" s="7">
        <v>229</v>
      </c>
      <c r="I46" s="7">
        <v>229</v>
      </c>
      <c r="J46" s="7">
        <v>0</v>
      </c>
      <c r="K46" s="7">
        <v>1.01</v>
      </c>
      <c r="L46" s="7">
        <v>42.2</v>
      </c>
      <c r="M46" s="7">
        <v>16503</v>
      </c>
      <c r="N46" s="7">
        <v>1</v>
      </c>
      <c r="O46" s="2">
        <v>219.29</v>
      </c>
      <c r="P46" s="2">
        <v>223.69</v>
      </c>
      <c r="Q46" s="2">
        <v>229</v>
      </c>
      <c r="R46" s="2">
        <v>0</v>
      </c>
      <c r="S46" s="2">
        <v>0.01</v>
      </c>
      <c r="T46" s="2">
        <v>0.47</v>
      </c>
      <c r="U46" s="2">
        <v>0.38</v>
      </c>
      <c r="V46" s="2">
        <v>0.89</v>
      </c>
      <c r="W46" s="3">
        <f t="shared" si="41"/>
        <v>229</v>
      </c>
    </row>
    <row r="47" spans="1:23" x14ac:dyDescent="0.25">
      <c r="A47" t="s">
        <v>44</v>
      </c>
      <c r="B47">
        <v>30</v>
      </c>
      <c r="C47">
        <v>130</v>
      </c>
      <c r="D47">
        <v>4</v>
      </c>
      <c r="E47">
        <v>1</v>
      </c>
      <c r="F47" s="4">
        <v>130</v>
      </c>
      <c r="G47" s="4">
        <v>114</v>
      </c>
      <c r="H47" s="7">
        <v>109.87</v>
      </c>
      <c r="I47" s="7">
        <v>114</v>
      </c>
      <c r="J47" s="7">
        <v>0</v>
      </c>
      <c r="K47" s="7">
        <v>1.02</v>
      </c>
      <c r="L47" s="7">
        <v>875.67</v>
      </c>
      <c r="M47" s="7">
        <v>7888</v>
      </c>
      <c r="N47" s="7">
        <v>5</v>
      </c>
      <c r="O47" s="2">
        <v>92.59</v>
      </c>
      <c r="P47" s="2">
        <v>96.16</v>
      </c>
      <c r="Q47" s="2">
        <v>114</v>
      </c>
      <c r="R47" s="2">
        <v>0</v>
      </c>
      <c r="S47" s="2">
        <v>0.01</v>
      </c>
      <c r="T47" s="2">
        <v>1.05</v>
      </c>
      <c r="U47" s="2">
        <v>244.25</v>
      </c>
      <c r="V47" s="2">
        <v>245.34</v>
      </c>
      <c r="W47" s="3">
        <f t="shared" si="41"/>
        <v>114</v>
      </c>
    </row>
    <row r="48" spans="1:23" x14ac:dyDescent="0.25">
      <c r="A48" t="s">
        <v>45</v>
      </c>
      <c r="B48">
        <v>30</v>
      </c>
      <c r="C48">
        <v>130</v>
      </c>
      <c r="D48">
        <v>4</v>
      </c>
      <c r="E48">
        <v>2</v>
      </c>
      <c r="F48" s="4">
        <v>166</v>
      </c>
      <c r="G48" s="4">
        <v>123</v>
      </c>
      <c r="H48" s="7">
        <v>119.98</v>
      </c>
      <c r="I48" s="7">
        <v>123</v>
      </c>
      <c r="J48" s="7">
        <v>0</v>
      </c>
      <c r="K48" s="7">
        <v>1.01</v>
      </c>
      <c r="L48" s="7">
        <v>337.41</v>
      </c>
      <c r="M48" s="7">
        <v>7549</v>
      </c>
      <c r="N48" s="7">
        <v>7</v>
      </c>
      <c r="O48" s="2">
        <v>97.13</v>
      </c>
      <c r="P48" s="2">
        <v>103.8</v>
      </c>
      <c r="Q48" s="2">
        <v>123</v>
      </c>
      <c r="R48" s="2">
        <v>0</v>
      </c>
      <c r="S48" s="2">
        <v>0.01</v>
      </c>
      <c r="T48" s="2">
        <v>1.06</v>
      </c>
      <c r="U48" s="2">
        <v>965.28</v>
      </c>
      <c r="V48" s="2">
        <v>966.38</v>
      </c>
      <c r="W48" s="3">
        <f t="shared" si="41"/>
        <v>123</v>
      </c>
    </row>
    <row r="49" spans="1:23" x14ac:dyDescent="0.25">
      <c r="A49" t="s">
        <v>46</v>
      </c>
      <c r="B49">
        <v>30</v>
      </c>
      <c r="C49">
        <v>130</v>
      </c>
      <c r="D49">
        <v>4</v>
      </c>
      <c r="E49">
        <v>3</v>
      </c>
      <c r="F49" s="4">
        <v>105</v>
      </c>
      <c r="G49" s="4">
        <v>103</v>
      </c>
      <c r="H49" s="7">
        <v>101.5</v>
      </c>
      <c r="I49" s="7">
        <v>103</v>
      </c>
      <c r="J49" s="7">
        <v>0</v>
      </c>
      <c r="K49" s="7">
        <v>1.02</v>
      </c>
      <c r="L49" s="7">
        <v>78.709999999999994</v>
      </c>
      <c r="M49" s="7">
        <v>7798</v>
      </c>
      <c r="N49" s="7">
        <v>3</v>
      </c>
      <c r="O49" s="2">
        <v>88.14</v>
      </c>
      <c r="P49" s="2">
        <v>89.25</v>
      </c>
      <c r="Q49" s="2">
        <v>103</v>
      </c>
      <c r="R49" s="2">
        <v>0</v>
      </c>
      <c r="S49" s="2">
        <v>0.01</v>
      </c>
      <c r="T49" s="2">
        <v>1.06</v>
      </c>
      <c r="U49" s="2">
        <v>399.06</v>
      </c>
      <c r="V49" s="2">
        <v>400.17</v>
      </c>
      <c r="W49" s="3">
        <f t="shared" si="41"/>
        <v>103</v>
      </c>
    </row>
    <row r="50" spans="1:23" x14ac:dyDescent="0.25">
      <c r="A50" t="s">
        <v>47</v>
      </c>
      <c r="B50">
        <v>30</v>
      </c>
      <c r="C50">
        <v>130</v>
      </c>
      <c r="D50">
        <v>4</v>
      </c>
      <c r="E50">
        <v>4</v>
      </c>
      <c r="F50" s="4">
        <v>82</v>
      </c>
      <c r="G50" s="4">
        <v>82</v>
      </c>
      <c r="H50" s="7">
        <v>82</v>
      </c>
      <c r="I50" s="7">
        <v>82</v>
      </c>
      <c r="J50" s="7">
        <v>0</v>
      </c>
      <c r="K50" s="7">
        <v>1.02</v>
      </c>
      <c r="L50" s="7">
        <v>10.18</v>
      </c>
      <c r="M50" s="7">
        <v>8198</v>
      </c>
      <c r="N50" s="7">
        <v>1</v>
      </c>
      <c r="O50" s="2">
        <v>74.75</v>
      </c>
      <c r="P50" s="2">
        <v>76.290000000000006</v>
      </c>
      <c r="Q50" s="2">
        <v>82</v>
      </c>
      <c r="R50" s="2">
        <v>0</v>
      </c>
      <c r="S50" s="2">
        <v>0.01</v>
      </c>
      <c r="T50" s="2">
        <v>1.1100000000000001</v>
      </c>
      <c r="U50" s="2">
        <v>1.27</v>
      </c>
      <c r="V50" s="2">
        <v>2.42</v>
      </c>
      <c r="W50" s="3">
        <f t="shared" si="41"/>
        <v>82</v>
      </c>
    </row>
    <row r="51" spans="1:23" x14ac:dyDescent="0.25">
      <c r="A51" t="s">
        <v>48</v>
      </c>
      <c r="B51">
        <v>30</v>
      </c>
      <c r="C51">
        <v>130</v>
      </c>
      <c r="D51">
        <v>6</v>
      </c>
      <c r="E51">
        <v>1</v>
      </c>
      <c r="F51" s="4">
        <v>75</v>
      </c>
      <c r="G51" s="4">
        <v>60</v>
      </c>
      <c r="H51" s="7">
        <v>56.28</v>
      </c>
      <c r="I51" s="7">
        <v>60</v>
      </c>
      <c r="J51" s="7">
        <v>0</v>
      </c>
      <c r="K51" s="7">
        <v>1.01</v>
      </c>
      <c r="L51" s="7">
        <v>113.54</v>
      </c>
      <c r="M51" s="7">
        <v>2050</v>
      </c>
      <c r="N51" s="7">
        <v>9</v>
      </c>
      <c r="O51" s="2">
        <v>44.34</v>
      </c>
      <c r="P51" s="2">
        <v>46.3</v>
      </c>
      <c r="Q51" s="2">
        <v>60</v>
      </c>
      <c r="R51" s="2">
        <v>0</v>
      </c>
      <c r="S51" s="2">
        <v>0.02</v>
      </c>
      <c r="T51" s="2">
        <v>1.1499999999999999</v>
      </c>
      <c r="U51" s="2">
        <v>130.19999999999999</v>
      </c>
      <c r="V51" s="2">
        <v>131.4</v>
      </c>
      <c r="W51" s="3">
        <f t="shared" si="41"/>
        <v>60</v>
      </c>
    </row>
    <row r="52" spans="1:23" x14ac:dyDescent="0.25">
      <c r="A52" t="s">
        <v>49</v>
      </c>
      <c r="B52">
        <v>30</v>
      </c>
      <c r="C52">
        <v>130</v>
      </c>
      <c r="D52">
        <v>6</v>
      </c>
      <c r="E52">
        <v>2</v>
      </c>
      <c r="F52" s="4">
        <v>57</v>
      </c>
      <c r="G52" s="4">
        <v>48</v>
      </c>
      <c r="H52" s="7">
        <v>47.09</v>
      </c>
      <c r="I52" s="7">
        <v>48</v>
      </c>
      <c r="J52" s="7">
        <v>0</v>
      </c>
      <c r="K52" s="7">
        <v>1.01</v>
      </c>
      <c r="L52" s="7">
        <v>5.5</v>
      </c>
      <c r="M52" s="7">
        <v>1655</v>
      </c>
      <c r="N52" s="7">
        <v>1</v>
      </c>
      <c r="O52" s="2">
        <v>33.54</v>
      </c>
      <c r="P52" s="2">
        <v>34.22</v>
      </c>
      <c r="Q52" s="2">
        <v>48</v>
      </c>
      <c r="R52" s="2">
        <v>0</v>
      </c>
      <c r="S52" s="2">
        <v>0.01</v>
      </c>
      <c r="T52" s="2">
        <v>1.1000000000000001</v>
      </c>
      <c r="U52" s="2">
        <v>21.59</v>
      </c>
      <c r="V52" s="2">
        <v>22.74</v>
      </c>
      <c r="W52" s="3">
        <f t="shared" si="41"/>
        <v>48</v>
      </c>
    </row>
    <row r="53" spans="1:23" x14ac:dyDescent="0.25">
      <c r="A53" t="s">
        <v>50</v>
      </c>
      <c r="B53">
        <v>30</v>
      </c>
      <c r="C53">
        <v>130</v>
      </c>
      <c r="D53">
        <v>6</v>
      </c>
      <c r="E53">
        <v>3</v>
      </c>
      <c r="F53" s="4">
        <v>59</v>
      </c>
      <c r="G53" s="4">
        <v>50</v>
      </c>
      <c r="H53" s="7">
        <v>47.52</v>
      </c>
      <c r="I53" s="7">
        <v>50</v>
      </c>
      <c r="J53" s="7">
        <v>0</v>
      </c>
      <c r="K53" s="7">
        <v>1.03</v>
      </c>
      <c r="L53" s="7">
        <v>24.77</v>
      </c>
      <c r="M53" s="7">
        <v>1040</v>
      </c>
      <c r="N53" s="7">
        <v>3</v>
      </c>
      <c r="O53" s="2">
        <v>34.83</v>
      </c>
      <c r="P53" s="2">
        <v>36.4</v>
      </c>
      <c r="Q53" s="2">
        <v>50</v>
      </c>
      <c r="R53" s="2">
        <v>0</v>
      </c>
      <c r="S53" s="2">
        <v>0.01</v>
      </c>
      <c r="T53" s="2">
        <v>1.07</v>
      </c>
      <c r="U53" s="2">
        <v>129.66</v>
      </c>
      <c r="V53" s="2">
        <v>130.77000000000001</v>
      </c>
      <c r="W53" s="3">
        <f t="shared" si="41"/>
        <v>50</v>
      </c>
    </row>
    <row r="54" spans="1:23" x14ac:dyDescent="0.25">
      <c r="A54" t="s">
        <v>51</v>
      </c>
      <c r="B54">
        <v>30</v>
      </c>
      <c r="C54">
        <v>130</v>
      </c>
      <c r="D54">
        <v>6</v>
      </c>
      <c r="E54">
        <v>4</v>
      </c>
      <c r="F54" s="4">
        <v>77</v>
      </c>
      <c r="G54" s="4">
        <v>69</v>
      </c>
      <c r="H54" s="7">
        <v>66.3</v>
      </c>
      <c r="I54" s="7">
        <v>69</v>
      </c>
      <c r="J54" s="7">
        <v>0</v>
      </c>
      <c r="K54" s="7">
        <v>1.02</v>
      </c>
      <c r="L54" s="7">
        <v>22.33</v>
      </c>
      <c r="M54" s="7">
        <v>1364</v>
      </c>
      <c r="N54" s="7">
        <v>3</v>
      </c>
      <c r="O54" s="8">
        <v>53.73</v>
      </c>
      <c r="P54" s="8">
        <v>54.73</v>
      </c>
      <c r="Q54" s="8">
        <v>69</v>
      </c>
      <c r="R54" s="8">
        <v>0</v>
      </c>
      <c r="S54" s="8">
        <v>0.01</v>
      </c>
      <c r="T54" s="8">
        <v>1.06</v>
      </c>
      <c r="U54" s="8">
        <v>236.22</v>
      </c>
      <c r="V54" s="8">
        <v>237.32</v>
      </c>
      <c r="W54" s="3">
        <f t="shared" si="41"/>
        <v>69</v>
      </c>
    </row>
    <row r="55" spans="1:23" x14ac:dyDescent="0.25">
      <c r="A55" t="s">
        <v>52</v>
      </c>
      <c r="B55">
        <v>30</v>
      </c>
      <c r="C55">
        <v>130</v>
      </c>
      <c r="D55">
        <v>8</v>
      </c>
      <c r="E55">
        <v>1</v>
      </c>
      <c r="F55" s="4">
        <v>57</v>
      </c>
      <c r="G55" s="4">
        <v>43</v>
      </c>
      <c r="H55" s="7">
        <v>41.88</v>
      </c>
      <c r="I55" s="7">
        <v>43</v>
      </c>
      <c r="J55" s="7">
        <v>0</v>
      </c>
      <c r="K55" s="7">
        <v>1.07</v>
      </c>
      <c r="L55" s="7">
        <v>18.18</v>
      </c>
      <c r="M55" s="7">
        <v>697</v>
      </c>
      <c r="N55" s="7">
        <v>3</v>
      </c>
      <c r="O55" s="2">
        <v>27.13</v>
      </c>
      <c r="P55" s="2">
        <v>28.8</v>
      </c>
      <c r="Q55" s="2">
        <v>43</v>
      </c>
      <c r="R55" s="2">
        <v>0</v>
      </c>
      <c r="S55" s="2">
        <v>0.01</v>
      </c>
      <c r="T55" s="2">
        <v>1.1399999999999999</v>
      </c>
      <c r="U55" s="2">
        <v>23.01</v>
      </c>
      <c r="V55" s="2">
        <v>24.2</v>
      </c>
      <c r="W55" s="3">
        <f t="shared" si="41"/>
        <v>43</v>
      </c>
    </row>
    <row r="56" spans="1:23" x14ac:dyDescent="0.25">
      <c r="A56" t="s">
        <v>53</v>
      </c>
      <c r="B56">
        <v>30</v>
      </c>
      <c r="C56">
        <v>130</v>
      </c>
      <c r="D56">
        <v>8</v>
      </c>
      <c r="E56">
        <v>2</v>
      </c>
      <c r="F56" s="4">
        <v>56</v>
      </c>
      <c r="G56" s="4">
        <v>48</v>
      </c>
      <c r="H56" s="7">
        <v>48</v>
      </c>
      <c r="I56" s="7">
        <v>48</v>
      </c>
      <c r="J56" s="7">
        <v>0</v>
      </c>
      <c r="K56" s="7">
        <v>1.1399999999999999</v>
      </c>
      <c r="L56" s="7">
        <v>2.2999999999999998</v>
      </c>
      <c r="M56" s="7">
        <v>483</v>
      </c>
      <c r="N56" s="7">
        <v>1</v>
      </c>
      <c r="O56" s="2">
        <v>30.39</v>
      </c>
      <c r="P56" s="2">
        <v>32.11</v>
      </c>
      <c r="Q56" s="2">
        <v>48</v>
      </c>
      <c r="R56" s="2">
        <v>0</v>
      </c>
      <c r="S56" s="2">
        <v>0.01</v>
      </c>
      <c r="T56" s="2">
        <v>1.21</v>
      </c>
      <c r="U56" s="2">
        <v>0.93</v>
      </c>
      <c r="V56" s="2">
        <v>2.19</v>
      </c>
      <c r="W56" s="3">
        <f t="shared" si="41"/>
        <v>48</v>
      </c>
    </row>
    <row r="57" spans="1:23" x14ac:dyDescent="0.25">
      <c r="A57" t="s">
        <v>54</v>
      </c>
      <c r="B57">
        <v>30</v>
      </c>
      <c r="C57">
        <v>130</v>
      </c>
      <c r="D57">
        <v>8</v>
      </c>
      <c r="E57">
        <v>3</v>
      </c>
      <c r="F57" s="4">
        <v>44</v>
      </c>
      <c r="G57" s="4">
        <v>43</v>
      </c>
      <c r="H57" s="7">
        <v>39.61</v>
      </c>
      <c r="I57" s="7">
        <v>43</v>
      </c>
      <c r="J57" s="7">
        <v>0</v>
      </c>
      <c r="K57" s="7">
        <v>1.04</v>
      </c>
      <c r="L57" s="7">
        <v>19.739999999999998</v>
      </c>
      <c r="M57" s="7">
        <v>1939</v>
      </c>
      <c r="N57" s="7">
        <v>3</v>
      </c>
      <c r="O57" s="2">
        <v>22.09</v>
      </c>
      <c r="P57" s="2">
        <v>26.3</v>
      </c>
      <c r="Q57" s="2">
        <v>43</v>
      </c>
      <c r="R57" s="2">
        <v>0</v>
      </c>
      <c r="S57" s="2">
        <v>0.01</v>
      </c>
      <c r="T57" s="2">
        <v>1.06</v>
      </c>
      <c r="U57" s="2">
        <v>8.81</v>
      </c>
      <c r="V57" s="2">
        <v>9.92</v>
      </c>
      <c r="W57" s="3">
        <f t="shared" si="41"/>
        <v>43</v>
      </c>
    </row>
    <row r="58" spans="1:23" x14ac:dyDescent="0.25">
      <c r="A58" t="s">
        <v>55</v>
      </c>
      <c r="B58">
        <v>30</v>
      </c>
      <c r="C58">
        <v>130</v>
      </c>
      <c r="D58">
        <v>8</v>
      </c>
      <c r="E58">
        <v>4</v>
      </c>
      <c r="F58" s="4">
        <v>64</v>
      </c>
      <c r="G58" s="4">
        <v>43</v>
      </c>
      <c r="H58" s="7">
        <v>43</v>
      </c>
      <c r="I58" s="7">
        <v>43</v>
      </c>
      <c r="J58" s="7">
        <v>0</v>
      </c>
      <c r="K58" s="7">
        <v>1.01</v>
      </c>
      <c r="L58" s="7">
        <v>2.12</v>
      </c>
      <c r="M58" s="7">
        <v>736</v>
      </c>
      <c r="N58" s="7">
        <v>1</v>
      </c>
      <c r="O58" s="2">
        <v>26.46</v>
      </c>
      <c r="P58" s="2">
        <v>30.91</v>
      </c>
      <c r="Q58" s="2">
        <v>43</v>
      </c>
      <c r="R58" s="2">
        <v>0</v>
      </c>
      <c r="S58" s="2">
        <v>0.02</v>
      </c>
      <c r="T58" s="2">
        <v>1.1499999999999999</v>
      </c>
      <c r="U58" s="2">
        <v>3.5</v>
      </c>
      <c r="V58" s="2">
        <v>4.71</v>
      </c>
      <c r="W58" s="3">
        <f t="shared" si="41"/>
        <v>43</v>
      </c>
    </row>
    <row r="59" spans="1:23" x14ac:dyDescent="0.25">
      <c r="A59" t="s">
        <v>56</v>
      </c>
      <c r="B59">
        <v>30</v>
      </c>
      <c r="C59">
        <v>130</v>
      </c>
      <c r="D59">
        <v>10</v>
      </c>
      <c r="E59">
        <v>1</v>
      </c>
      <c r="F59" s="4">
        <v>32</v>
      </c>
      <c r="G59" s="4">
        <v>32</v>
      </c>
      <c r="H59" s="7">
        <v>32</v>
      </c>
      <c r="I59" s="7">
        <v>32</v>
      </c>
      <c r="J59" s="7">
        <v>0</v>
      </c>
      <c r="K59" s="7">
        <v>1.1200000000000001</v>
      </c>
      <c r="L59" s="7">
        <v>2.7</v>
      </c>
      <c r="M59" s="7">
        <v>251</v>
      </c>
      <c r="N59" s="7">
        <v>1</v>
      </c>
      <c r="O59" s="2">
        <v>17.62</v>
      </c>
      <c r="P59" s="2">
        <v>22.28</v>
      </c>
      <c r="Q59" s="2">
        <v>32</v>
      </c>
      <c r="R59" s="2">
        <v>0</v>
      </c>
      <c r="S59" s="2">
        <v>0.01</v>
      </c>
      <c r="T59" s="2">
        <v>1.04</v>
      </c>
      <c r="U59" s="2">
        <v>1.33</v>
      </c>
      <c r="V59" s="2">
        <v>2.41</v>
      </c>
      <c r="W59" s="3">
        <f t="shared" si="41"/>
        <v>32</v>
      </c>
    </row>
    <row r="60" spans="1:23" x14ac:dyDescent="0.25">
      <c r="A60" t="s">
        <v>57</v>
      </c>
      <c r="B60">
        <v>30</v>
      </c>
      <c r="C60">
        <v>130</v>
      </c>
      <c r="D60">
        <v>10</v>
      </c>
      <c r="E60">
        <v>2</v>
      </c>
      <c r="F60" s="4">
        <v>44</v>
      </c>
      <c r="G60" s="4">
        <v>32</v>
      </c>
      <c r="H60" s="7">
        <v>32</v>
      </c>
      <c r="I60" s="7">
        <v>32</v>
      </c>
      <c r="J60" s="7">
        <v>0</v>
      </c>
      <c r="K60" s="7">
        <v>1.1200000000000001</v>
      </c>
      <c r="L60" s="7">
        <v>3.31</v>
      </c>
      <c r="M60" s="7">
        <v>177</v>
      </c>
      <c r="N60" s="7">
        <v>1</v>
      </c>
      <c r="O60" s="2">
        <v>19.3</v>
      </c>
      <c r="P60" s="2">
        <v>23.48</v>
      </c>
      <c r="Q60" s="2">
        <v>32</v>
      </c>
      <c r="R60" s="2">
        <v>0</v>
      </c>
      <c r="S60" s="2">
        <v>0.01</v>
      </c>
      <c r="T60" s="2">
        <v>1.1100000000000001</v>
      </c>
      <c r="U60" s="2">
        <v>0.22</v>
      </c>
      <c r="V60" s="2">
        <v>1.38</v>
      </c>
      <c r="W60" s="3">
        <f t="shared" si="41"/>
        <v>32</v>
      </c>
    </row>
    <row r="61" spans="1:23" x14ac:dyDescent="0.25">
      <c r="A61" t="s">
        <v>58</v>
      </c>
      <c r="B61">
        <v>30</v>
      </c>
      <c r="C61">
        <v>130</v>
      </c>
      <c r="D61">
        <v>10</v>
      </c>
      <c r="E61">
        <v>3</v>
      </c>
      <c r="F61" s="4">
        <v>57</v>
      </c>
      <c r="G61" s="4">
        <v>46</v>
      </c>
      <c r="H61" s="7">
        <v>39.299999999999997</v>
      </c>
      <c r="I61" s="7">
        <v>46</v>
      </c>
      <c r="J61" s="7">
        <v>0</v>
      </c>
      <c r="K61" s="7">
        <v>1.27</v>
      </c>
      <c r="L61" s="7">
        <v>13.82</v>
      </c>
      <c r="M61" s="7">
        <v>771</v>
      </c>
      <c r="N61" s="7">
        <v>3</v>
      </c>
      <c r="O61" s="2">
        <v>25.92</v>
      </c>
      <c r="P61" s="2">
        <v>30.7</v>
      </c>
      <c r="Q61" s="2">
        <v>46</v>
      </c>
      <c r="R61" s="2">
        <v>0</v>
      </c>
      <c r="S61" s="2">
        <v>0.01</v>
      </c>
      <c r="T61" s="2">
        <v>1.17</v>
      </c>
      <c r="U61" s="2">
        <v>7.09</v>
      </c>
      <c r="V61" s="2">
        <v>8.3000000000000007</v>
      </c>
      <c r="W61" s="3">
        <f t="shared" si="41"/>
        <v>46</v>
      </c>
    </row>
    <row r="62" spans="1:23" x14ac:dyDescent="0.25">
      <c r="A62" t="s">
        <v>59</v>
      </c>
      <c r="B62">
        <v>30</v>
      </c>
      <c r="C62">
        <v>130</v>
      </c>
      <c r="D62">
        <v>10</v>
      </c>
      <c r="E62">
        <v>4</v>
      </c>
      <c r="F62" s="4">
        <v>52</v>
      </c>
      <c r="G62" s="4">
        <v>40</v>
      </c>
      <c r="H62" s="7">
        <v>36.47</v>
      </c>
      <c r="I62" s="7">
        <v>40</v>
      </c>
      <c r="J62" s="7">
        <v>0</v>
      </c>
      <c r="K62" s="7">
        <v>1.1100000000000001</v>
      </c>
      <c r="L62" s="7">
        <v>3.93</v>
      </c>
      <c r="M62" s="7">
        <v>365</v>
      </c>
      <c r="N62" s="7">
        <v>3</v>
      </c>
      <c r="O62" s="2">
        <v>20.440000000000001</v>
      </c>
      <c r="P62" s="2">
        <v>25.34</v>
      </c>
      <c r="Q62" s="2">
        <v>40</v>
      </c>
      <c r="R62" s="2">
        <v>0</v>
      </c>
      <c r="S62" s="2">
        <v>0.01</v>
      </c>
      <c r="T62" s="2">
        <v>1.08</v>
      </c>
      <c r="U62" s="2">
        <v>0.72</v>
      </c>
      <c r="V62" s="2">
        <v>1.84</v>
      </c>
      <c r="W62" s="3">
        <f t="shared" si="41"/>
        <v>40</v>
      </c>
    </row>
    <row r="63" spans="1:23" x14ac:dyDescent="0.25">
      <c r="A63" t="s">
        <v>60</v>
      </c>
      <c r="B63">
        <v>30</v>
      </c>
      <c r="C63">
        <v>174</v>
      </c>
      <c r="D63">
        <v>2</v>
      </c>
      <c r="E63">
        <v>1</v>
      </c>
      <c r="F63" s="4">
        <v>135</v>
      </c>
      <c r="G63" s="4">
        <v>134</v>
      </c>
      <c r="H63" s="7">
        <v>134</v>
      </c>
      <c r="I63" s="7">
        <v>134</v>
      </c>
      <c r="J63" s="7">
        <v>0</v>
      </c>
      <c r="K63" s="7">
        <v>1.01</v>
      </c>
      <c r="L63" s="7">
        <v>42.24</v>
      </c>
      <c r="M63" s="7">
        <v>16442</v>
      </c>
      <c r="N63" s="7">
        <v>1</v>
      </c>
      <c r="O63" s="2">
        <v>125.71</v>
      </c>
      <c r="P63" s="2">
        <v>128.15</v>
      </c>
      <c r="Q63" s="2">
        <v>134</v>
      </c>
      <c r="R63" s="2">
        <v>0</v>
      </c>
      <c r="S63" s="2">
        <v>0.01</v>
      </c>
      <c r="T63" s="2">
        <v>0.46</v>
      </c>
      <c r="U63" s="2">
        <v>8.1999999999999993</v>
      </c>
      <c r="V63" s="2">
        <v>8.6999999999999993</v>
      </c>
      <c r="W63" s="3">
        <f t="shared" si="41"/>
        <v>134</v>
      </c>
    </row>
    <row r="64" spans="1:23" x14ac:dyDescent="0.25">
      <c r="A64" t="s">
        <v>61</v>
      </c>
      <c r="B64">
        <v>30</v>
      </c>
      <c r="C64">
        <v>174</v>
      </c>
      <c r="D64">
        <v>2</v>
      </c>
      <c r="E64">
        <v>2</v>
      </c>
      <c r="F64" s="4">
        <v>161</v>
      </c>
      <c r="G64" s="4">
        <v>132</v>
      </c>
      <c r="H64" s="7">
        <v>132</v>
      </c>
      <c r="I64" s="7">
        <v>132</v>
      </c>
      <c r="J64" s="7">
        <v>0</v>
      </c>
      <c r="K64" s="7">
        <v>1.01</v>
      </c>
      <c r="L64" s="7">
        <v>18.29</v>
      </c>
      <c r="M64" s="7">
        <v>16460</v>
      </c>
      <c r="N64" s="7">
        <v>1</v>
      </c>
      <c r="O64" s="2">
        <v>124.34</v>
      </c>
      <c r="P64" s="2">
        <v>127.95</v>
      </c>
      <c r="Q64" s="2">
        <v>132</v>
      </c>
      <c r="R64" s="2">
        <v>0</v>
      </c>
      <c r="S64" s="2">
        <v>0.01</v>
      </c>
      <c r="T64" s="2">
        <v>0.56999999999999995</v>
      </c>
      <c r="U64" s="2">
        <v>0.8</v>
      </c>
      <c r="V64" s="2">
        <v>1.42</v>
      </c>
      <c r="W64" s="3">
        <f t="shared" si="41"/>
        <v>132</v>
      </c>
    </row>
    <row r="65" spans="1:23" x14ac:dyDescent="0.25">
      <c r="A65" t="s">
        <v>62</v>
      </c>
      <c r="B65">
        <v>30</v>
      </c>
      <c r="C65">
        <v>174</v>
      </c>
      <c r="D65">
        <v>2</v>
      </c>
      <c r="E65">
        <v>3</v>
      </c>
      <c r="F65" s="4">
        <v>177</v>
      </c>
      <c r="G65" s="4">
        <v>149</v>
      </c>
      <c r="H65" s="7">
        <v>149</v>
      </c>
      <c r="I65" s="7">
        <v>149</v>
      </c>
      <c r="J65" s="7">
        <v>0</v>
      </c>
      <c r="K65" s="7">
        <v>1.01</v>
      </c>
      <c r="L65" s="7">
        <v>48.97</v>
      </c>
      <c r="M65" s="7">
        <v>16643</v>
      </c>
      <c r="N65" s="7">
        <v>1</v>
      </c>
      <c r="O65" s="2">
        <v>137.24</v>
      </c>
      <c r="P65" s="2">
        <v>142.18</v>
      </c>
      <c r="Q65" s="2">
        <v>149</v>
      </c>
      <c r="R65" s="2">
        <v>0</v>
      </c>
      <c r="S65" s="2">
        <v>0.01</v>
      </c>
      <c r="T65" s="2">
        <v>0.49</v>
      </c>
      <c r="U65" s="2">
        <v>1.45</v>
      </c>
      <c r="V65" s="2">
        <v>1.99</v>
      </c>
      <c r="W65" s="3">
        <f t="shared" si="41"/>
        <v>149</v>
      </c>
    </row>
    <row r="66" spans="1:23" x14ac:dyDescent="0.25">
      <c r="A66" t="s">
        <v>63</v>
      </c>
      <c r="B66">
        <v>30</v>
      </c>
      <c r="C66">
        <v>174</v>
      </c>
      <c r="D66">
        <v>2</v>
      </c>
      <c r="E66">
        <v>4</v>
      </c>
      <c r="F66" s="4">
        <v>170</v>
      </c>
      <c r="G66" s="4">
        <v>133</v>
      </c>
      <c r="H66" s="7">
        <v>132.5</v>
      </c>
      <c r="I66" s="7">
        <v>133</v>
      </c>
      <c r="J66" s="7">
        <v>0</v>
      </c>
      <c r="K66" s="7">
        <v>1.01</v>
      </c>
      <c r="L66" s="7">
        <v>106.58</v>
      </c>
      <c r="M66" s="7">
        <v>15986</v>
      </c>
      <c r="N66" s="7">
        <v>1</v>
      </c>
      <c r="O66" s="2">
        <v>122.07</v>
      </c>
      <c r="P66" s="2">
        <v>123.67</v>
      </c>
      <c r="Q66" s="2">
        <v>133</v>
      </c>
      <c r="R66" s="2">
        <v>0</v>
      </c>
      <c r="S66" s="2">
        <v>0.01</v>
      </c>
      <c r="T66" s="2">
        <v>0.6</v>
      </c>
      <c r="U66" s="2">
        <v>4.53</v>
      </c>
      <c r="V66" s="2">
        <v>5.17</v>
      </c>
      <c r="W66" s="3">
        <f t="shared" si="41"/>
        <v>133</v>
      </c>
    </row>
    <row r="67" spans="1:23" x14ac:dyDescent="0.25">
      <c r="A67" t="s">
        <v>64</v>
      </c>
      <c r="B67">
        <v>30</v>
      </c>
      <c r="C67">
        <v>174</v>
      </c>
      <c r="D67">
        <v>4</v>
      </c>
      <c r="E67">
        <v>1</v>
      </c>
      <c r="F67" s="4">
        <v>106</v>
      </c>
      <c r="G67" s="4">
        <v>93</v>
      </c>
      <c r="H67" s="7">
        <v>90.69</v>
      </c>
      <c r="I67" s="7">
        <v>93</v>
      </c>
      <c r="J67" s="7">
        <v>0</v>
      </c>
      <c r="K67" s="7">
        <v>1.1100000000000001</v>
      </c>
      <c r="L67" s="7">
        <v>690.88</v>
      </c>
      <c r="M67" s="7">
        <v>8389</v>
      </c>
      <c r="N67" s="7">
        <v>7</v>
      </c>
      <c r="O67" s="2">
        <v>80.650000000000006</v>
      </c>
      <c r="P67" s="2">
        <v>84.99</v>
      </c>
      <c r="Q67" s="2">
        <v>93</v>
      </c>
      <c r="R67" s="2">
        <v>0</v>
      </c>
      <c r="S67" s="2">
        <v>0.02</v>
      </c>
      <c r="T67" s="2">
        <v>1.1000000000000001</v>
      </c>
      <c r="U67" s="2">
        <v>415.01</v>
      </c>
      <c r="V67" s="2">
        <v>416.15</v>
      </c>
      <c r="W67" s="3">
        <f t="shared" ref="W67:W102" si="42">MAX(Q67,I67)</f>
        <v>93</v>
      </c>
    </row>
    <row r="68" spans="1:23" x14ac:dyDescent="0.25">
      <c r="A68" t="s">
        <v>65</v>
      </c>
      <c r="B68">
        <v>30</v>
      </c>
      <c r="C68">
        <v>174</v>
      </c>
      <c r="D68">
        <v>4</v>
      </c>
      <c r="E68">
        <v>2</v>
      </c>
      <c r="F68" s="4">
        <v>73</v>
      </c>
      <c r="G68" s="4">
        <v>62</v>
      </c>
      <c r="H68" s="7">
        <v>62</v>
      </c>
      <c r="I68" s="7">
        <v>62</v>
      </c>
      <c r="J68" s="7">
        <v>0</v>
      </c>
      <c r="K68" s="7">
        <v>1.05</v>
      </c>
      <c r="L68" s="7">
        <v>18.7</v>
      </c>
      <c r="M68" s="7">
        <v>8211</v>
      </c>
      <c r="N68" s="7">
        <v>1</v>
      </c>
      <c r="O68" s="2">
        <v>53.36</v>
      </c>
      <c r="P68" s="2">
        <v>56.23</v>
      </c>
      <c r="Q68" s="2">
        <v>62</v>
      </c>
      <c r="R68" s="2">
        <v>0</v>
      </c>
      <c r="S68" s="2">
        <v>0.02</v>
      </c>
      <c r="T68" s="2">
        <v>1.02</v>
      </c>
      <c r="U68" s="2">
        <v>17.079999999999998</v>
      </c>
      <c r="V68" s="2">
        <v>18.16</v>
      </c>
      <c r="W68" s="3">
        <f t="shared" si="42"/>
        <v>62</v>
      </c>
    </row>
    <row r="69" spans="1:23" x14ac:dyDescent="0.25">
      <c r="A69" t="s">
        <v>66</v>
      </c>
      <c r="B69">
        <v>30</v>
      </c>
      <c r="C69">
        <v>174</v>
      </c>
      <c r="D69">
        <v>4</v>
      </c>
      <c r="E69">
        <v>3</v>
      </c>
      <c r="F69" s="4">
        <v>88</v>
      </c>
      <c r="G69" s="4">
        <v>75</v>
      </c>
      <c r="H69" s="7">
        <v>70.349999999999994</v>
      </c>
      <c r="I69" s="7">
        <v>75</v>
      </c>
      <c r="J69" s="7">
        <v>0</v>
      </c>
      <c r="K69" s="7">
        <v>1.08</v>
      </c>
      <c r="L69" s="7">
        <v>190.76</v>
      </c>
      <c r="M69" s="7">
        <v>7984</v>
      </c>
      <c r="N69" s="7">
        <v>5</v>
      </c>
      <c r="O69" s="2">
        <v>60.2</v>
      </c>
      <c r="P69" s="2">
        <v>62.9</v>
      </c>
      <c r="Q69" s="2">
        <v>75</v>
      </c>
      <c r="R69" s="2">
        <v>0</v>
      </c>
      <c r="S69" s="2">
        <v>0.02</v>
      </c>
      <c r="T69" s="2">
        <v>1.1000000000000001</v>
      </c>
      <c r="U69" s="2">
        <v>373.75</v>
      </c>
      <c r="V69" s="2">
        <v>374.9</v>
      </c>
      <c r="W69" s="3">
        <f t="shared" si="42"/>
        <v>75</v>
      </c>
    </row>
    <row r="70" spans="1:23" x14ac:dyDescent="0.25">
      <c r="A70" t="s">
        <v>67</v>
      </c>
      <c r="B70">
        <v>30</v>
      </c>
      <c r="C70">
        <v>174</v>
      </c>
      <c r="D70">
        <v>4</v>
      </c>
      <c r="E70">
        <v>4</v>
      </c>
      <c r="F70" s="4">
        <v>78</v>
      </c>
      <c r="G70" s="4">
        <v>64</v>
      </c>
      <c r="H70" s="7">
        <v>61.92</v>
      </c>
      <c r="I70" s="7">
        <v>64</v>
      </c>
      <c r="J70" s="7">
        <v>0</v>
      </c>
      <c r="K70" s="7">
        <v>1.03</v>
      </c>
      <c r="L70" s="7">
        <v>79.739999999999995</v>
      </c>
      <c r="M70" s="7">
        <v>8248</v>
      </c>
      <c r="N70" s="7">
        <v>5</v>
      </c>
      <c r="O70" s="2">
        <v>52.03</v>
      </c>
      <c r="P70" s="2">
        <v>52.63</v>
      </c>
      <c r="Q70" s="2">
        <v>64</v>
      </c>
      <c r="R70" s="2">
        <v>0</v>
      </c>
      <c r="S70" s="2">
        <v>0.02</v>
      </c>
      <c r="T70" s="2">
        <v>1.05</v>
      </c>
      <c r="U70" s="2">
        <v>36.64</v>
      </c>
      <c r="V70" s="2">
        <v>37.74</v>
      </c>
      <c r="W70" s="3">
        <f t="shared" si="42"/>
        <v>64</v>
      </c>
    </row>
    <row r="71" spans="1:23" x14ac:dyDescent="0.25">
      <c r="A71" t="s">
        <v>68</v>
      </c>
      <c r="B71">
        <v>30</v>
      </c>
      <c r="C71">
        <v>174</v>
      </c>
      <c r="D71">
        <v>6</v>
      </c>
      <c r="E71">
        <v>1</v>
      </c>
      <c r="F71" s="4">
        <v>45</v>
      </c>
      <c r="G71" s="4">
        <v>45</v>
      </c>
      <c r="H71" s="7">
        <v>45</v>
      </c>
      <c r="I71" s="7">
        <v>45</v>
      </c>
      <c r="J71" s="7">
        <v>0</v>
      </c>
      <c r="K71" s="7">
        <v>1.05</v>
      </c>
      <c r="L71" s="7">
        <v>4.08</v>
      </c>
      <c r="M71" s="7">
        <v>1476</v>
      </c>
      <c r="N71" s="7">
        <v>1</v>
      </c>
      <c r="O71" s="2">
        <v>37.29</v>
      </c>
      <c r="P71" s="2">
        <v>38.659999999999997</v>
      </c>
      <c r="Q71" s="2">
        <v>45</v>
      </c>
      <c r="R71" s="2">
        <v>0</v>
      </c>
      <c r="S71" s="2">
        <v>0.02</v>
      </c>
      <c r="T71" s="2">
        <v>1.1000000000000001</v>
      </c>
      <c r="U71" s="2">
        <v>2.96</v>
      </c>
      <c r="V71" s="2">
        <v>4.1100000000000003</v>
      </c>
      <c r="W71" s="3">
        <f t="shared" si="42"/>
        <v>45</v>
      </c>
    </row>
    <row r="72" spans="1:23" x14ac:dyDescent="0.25">
      <c r="A72" t="s">
        <v>69</v>
      </c>
      <c r="B72">
        <v>30</v>
      </c>
      <c r="C72">
        <v>174</v>
      </c>
      <c r="D72">
        <v>6</v>
      </c>
      <c r="E72">
        <v>2</v>
      </c>
      <c r="F72" s="4">
        <v>54</v>
      </c>
      <c r="G72" s="4">
        <v>49</v>
      </c>
      <c r="H72" s="7">
        <v>43.7</v>
      </c>
      <c r="I72" s="7">
        <v>49</v>
      </c>
      <c r="J72" s="7">
        <v>0</v>
      </c>
      <c r="K72" s="7">
        <v>1.02</v>
      </c>
      <c r="L72" s="7">
        <v>158.51</v>
      </c>
      <c r="M72" s="7">
        <v>1685</v>
      </c>
      <c r="N72" s="7">
        <v>25</v>
      </c>
      <c r="O72" s="2">
        <v>33.770000000000003</v>
      </c>
      <c r="P72" s="2">
        <v>34.29</v>
      </c>
      <c r="Q72" s="2">
        <v>49</v>
      </c>
      <c r="R72" s="2">
        <v>0</v>
      </c>
      <c r="S72" s="2">
        <v>0.01</v>
      </c>
      <c r="T72" s="2">
        <v>1.25</v>
      </c>
      <c r="U72" s="2">
        <v>37.67</v>
      </c>
      <c r="V72" s="2">
        <v>38.97</v>
      </c>
      <c r="W72" s="3">
        <f t="shared" si="42"/>
        <v>49</v>
      </c>
    </row>
    <row r="73" spans="1:23" x14ac:dyDescent="0.25">
      <c r="A73" t="s">
        <v>70</v>
      </c>
      <c r="B73">
        <v>30</v>
      </c>
      <c r="C73">
        <v>174</v>
      </c>
      <c r="D73">
        <v>6</v>
      </c>
      <c r="E73">
        <v>3</v>
      </c>
      <c r="F73" s="4">
        <v>58</v>
      </c>
      <c r="G73" s="4">
        <v>50</v>
      </c>
      <c r="H73" s="7">
        <v>50</v>
      </c>
      <c r="I73" s="7">
        <v>50</v>
      </c>
      <c r="J73" s="7">
        <v>0</v>
      </c>
      <c r="K73" s="7">
        <v>1.17</v>
      </c>
      <c r="L73" s="7">
        <v>7.61</v>
      </c>
      <c r="M73" s="7">
        <v>4103</v>
      </c>
      <c r="N73" s="7">
        <v>1</v>
      </c>
      <c r="O73" s="2">
        <v>34.909999999999997</v>
      </c>
      <c r="P73" s="2">
        <v>36.42</v>
      </c>
      <c r="Q73" s="2">
        <v>50</v>
      </c>
      <c r="R73" s="2">
        <v>0</v>
      </c>
      <c r="S73" s="2">
        <v>0.01</v>
      </c>
      <c r="T73" s="2">
        <v>1.21</v>
      </c>
      <c r="U73" s="2">
        <v>23.48</v>
      </c>
      <c r="V73" s="2">
        <v>24.74</v>
      </c>
      <c r="W73" s="3">
        <f t="shared" si="42"/>
        <v>50</v>
      </c>
    </row>
    <row r="74" spans="1:23" x14ac:dyDescent="0.25">
      <c r="A74" t="s">
        <v>71</v>
      </c>
      <c r="B74">
        <v>30</v>
      </c>
      <c r="C74">
        <v>174</v>
      </c>
      <c r="D74">
        <v>6</v>
      </c>
      <c r="E74">
        <v>4</v>
      </c>
      <c r="F74" s="4">
        <v>50</v>
      </c>
      <c r="G74" s="4">
        <v>44</v>
      </c>
      <c r="H74" s="7">
        <v>41.5</v>
      </c>
      <c r="I74" s="7">
        <v>44</v>
      </c>
      <c r="J74" s="7">
        <v>0</v>
      </c>
      <c r="K74" s="7">
        <v>1.08</v>
      </c>
      <c r="L74" s="7">
        <v>58.4</v>
      </c>
      <c r="M74" s="7">
        <v>3122</v>
      </c>
      <c r="N74" s="7">
        <v>3</v>
      </c>
      <c r="O74" s="2">
        <v>27.44</v>
      </c>
      <c r="P74" s="2">
        <v>28.39</v>
      </c>
      <c r="Q74" s="2">
        <v>44</v>
      </c>
      <c r="R74" s="2">
        <v>0</v>
      </c>
      <c r="S74" s="2">
        <v>0.02</v>
      </c>
      <c r="T74" s="2">
        <v>1.04</v>
      </c>
      <c r="U74" s="2">
        <v>181.97</v>
      </c>
      <c r="V74" s="2">
        <v>183.07</v>
      </c>
      <c r="W74" s="3">
        <f t="shared" si="42"/>
        <v>44</v>
      </c>
    </row>
    <row r="75" spans="1:23" x14ac:dyDescent="0.25">
      <c r="A75" t="s">
        <v>72</v>
      </c>
      <c r="B75">
        <v>30</v>
      </c>
      <c r="C75">
        <v>174</v>
      </c>
      <c r="D75">
        <v>8</v>
      </c>
      <c r="E75">
        <v>1</v>
      </c>
      <c r="F75" s="4">
        <v>51</v>
      </c>
      <c r="G75" s="4">
        <v>47</v>
      </c>
      <c r="H75" s="7">
        <v>41.73</v>
      </c>
      <c r="I75" s="7">
        <v>47</v>
      </c>
      <c r="J75" s="7">
        <v>0</v>
      </c>
      <c r="K75" s="7">
        <v>1.07</v>
      </c>
      <c r="L75" s="7">
        <v>49.32</v>
      </c>
      <c r="M75" s="7">
        <v>617</v>
      </c>
      <c r="N75" s="7">
        <v>11</v>
      </c>
      <c r="O75" s="2">
        <v>31.6</v>
      </c>
      <c r="P75" s="2">
        <v>32.700000000000003</v>
      </c>
      <c r="Q75" s="2">
        <v>47</v>
      </c>
      <c r="R75" s="2">
        <v>0</v>
      </c>
      <c r="S75" s="2">
        <v>0.02</v>
      </c>
      <c r="T75" s="2">
        <v>1.32</v>
      </c>
      <c r="U75" s="2">
        <v>54.81</v>
      </c>
      <c r="V75" s="2">
        <v>56.18</v>
      </c>
      <c r="W75" s="3">
        <f t="shared" si="42"/>
        <v>47</v>
      </c>
    </row>
    <row r="76" spans="1:23" x14ac:dyDescent="0.25">
      <c r="A76" t="s">
        <v>73</v>
      </c>
      <c r="B76">
        <v>30</v>
      </c>
      <c r="C76">
        <v>174</v>
      </c>
      <c r="D76">
        <v>8</v>
      </c>
      <c r="E76">
        <v>2</v>
      </c>
      <c r="F76" s="4">
        <v>48</v>
      </c>
      <c r="G76" s="4">
        <v>41</v>
      </c>
      <c r="H76" s="7">
        <v>40.17</v>
      </c>
      <c r="I76" s="7">
        <v>41</v>
      </c>
      <c r="J76" s="7">
        <v>0</v>
      </c>
      <c r="K76" s="7">
        <v>1.1399999999999999</v>
      </c>
      <c r="L76" s="7">
        <v>6.5</v>
      </c>
      <c r="M76" s="7">
        <v>1855</v>
      </c>
      <c r="N76" s="7">
        <v>1</v>
      </c>
      <c r="O76" s="2">
        <v>24.89</v>
      </c>
      <c r="P76" s="2">
        <v>25.33</v>
      </c>
      <c r="Q76" s="2">
        <v>41</v>
      </c>
      <c r="R76" s="2">
        <v>0</v>
      </c>
      <c r="S76" s="2">
        <v>0.02</v>
      </c>
      <c r="T76" s="2">
        <v>1.04</v>
      </c>
      <c r="U76" s="2">
        <v>239.44</v>
      </c>
      <c r="V76" s="2">
        <v>240.53</v>
      </c>
      <c r="W76" s="3">
        <f t="shared" si="42"/>
        <v>41</v>
      </c>
    </row>
    <row r="77" spans="1:23" x14ac:dyDescent="0.25">
      <c r="A77" t="s">
        <v>74</v>
      </c>
      <c r="B77">
        <v>30</v>
      </c>
      <c r="C77">
        <v>174</v>
      </c>
      <c r="D77">
        <v>8</v>
      </c>
      <c r="E77">
        <v>3</v>
      </c>
      <c r="F77" s="4">
        <v>38</v>
      </c>
      <c r="G77" s="4">
        <v>33</v>
      </c>
      <c r="H77" s="7">
        <v>32</v>
      </c>
      <c r="I77" s="7">
        <v>33</v>
      </c>
      <c r="J77" s="7">
        <v>0</v>
      </c>
      <c r="K77" s="7">
        <v>1.1299999999999999</v>
      </c>
      <c r="L77" s="7">
        <v>2.4500000000000002</v>
      </c>
      <c r="M77" s="7">
        <v>521</v>
      </c>
      <c r="N77" s="7">
        <v>1</v>
      </c>
      <c r="O77" s="2">
        <v>15.95</v>
      </c>
      <c r="P77" s="2">
        <v>16.89</v>
      </c>
      <c r="Q77" s="2">
        <v>33</v>
      </c>
      <c r="R77" s="2">
        <v>0</v>
      </c>
      <c r="S77" s="2">
        <v>0.02</v>
      </c>
      <c r="T77" s="2">
        <v>1.1599999999999999</v>
      </c>
      <c r="U77" s="2">
        <v>41.42</v>
      </c>
      <c r="V77" s="2">
        <v>42.63</v>
      </c>
      <c r="W77" s="3">
        <f t="shared" si="42"/>
        <v>33</v>
      </c>
    </row>
    <row r="78" spans="1:23" x14ac:dyDescent="0.25">
      <c r="A78" t="s">
        <v>75</v>
      </c>
      <c r="B78">
        <v>30</v>
      </c>
      <c r="C78">
        <v>174</v>
      </c>
      <c r="D78">
        <v>8</v>
      </c>
      <c r="E78">
        <v>4</v>
      </c>
      <c r="F78" s="4">
        <v>63</v>
      </c>
      <c r="G78" s="4">
        <v>45</v>
      </c>
      <c r="H78" s="7">
        <v>41.28</v>
      </c>
      <c r="I78" s="7">
        <v>45</v>
      </c>
      <c r="J78" s="7">
        <v>0</v>
      </c>
      <c r="K78" s="7">
        <v>1.26</v>
      </c>
      <c r="L78" s="7">
        <v>14.55</v>
      </c>
      <c r="M78" s="7">
        <v>395</v>
      </c>
      <c r="N78" s="7">
        <v>3</v>
      </c>
      <c r="O78" s="2">
        <v>31.25</v>
      </c>
      <c r="P78" s="2">
        <v>33.06</v>
      </c>
      <c r="Q78" s="2">
        <v>45</v>
      </c>
      <c r="R78" s="2">
        <v>0</v>
      </c>
      <c r="S78" s="2">
        <v>0.02</v>
      </c>
      <c r="T78" s="2">
        <v>1.1299999999999999</v>
      </c>
      <c r="U78" s="2">
        <v>31.21</v>
      </c>
      <c r="V78" s="2">
        <v>32.39</v>
      </c>
      <c r="W78" s="3">
        <f t="shared" si="42"/>
        <v>45</v>
      </c>
    </row>
    <row r="79" spans="1:23" x14ac:dyDescent="0.25">
      <c r="A79" t="s">
        <v>76</v>
      </c>
      <c r="B79">
        <v>30</v>
      </c>
      <c r="C79">
        <v>174</v>
      </c>
      <c r="D79">
        <v>10</v>
      </c>
      <c r="E79">
        <v>1</v>
      </c>
      <c r="F79" s="4">
        <v>32</v>
      </c>
      <c r="G79" s="4">
        <v>30</v>
      </c>
      <c r="H79" s="7">
        <v>27.45</v>
      </c>
      <c r="I79" s="7">
        <v>30</v>
      </c>
      <c r="J79" s="7">
        <v>0</v>
      </c>
      <c r="K79" s="7">
        <v>1.21</v>
      </c>
      <c r="L79" s="7">
        <v>10.47</v>
      </c>
      <c r="M79" s="7">
        <v>167</v>
      </c>
      <c r="N79" s="7">
        <v>11</v>
      </c>
      <c r="O79" s="2">
        <v>17.920000000000002</v>
      </c>
      <c r="P79" s="2">
        <v>19</v>
      </c>
      <c r="Q79" s="2">
        <v>30</v>
      </c>
      <c r="R79" s="2">
        <v>0</v>
      </c>
      <c r="S79" s="2">
        <v>0.02</v>
      </c>
      <c r="T79" s="2">
        <v>1.44</v>
      </c>
      <c r="U79" s="2">
        <v>4.63</v>
      </c>
      <c r="V79" s="2">
        <v>6.13</v>
      </c>
      <c r="W79" s="3">
        <f t="shared" si="42"/>
        <v>30</v>
      </c>
    </row>
    <row r="80" spans="1:23" x14ac:dyDescent="0.25">
      <c r="A80" t="s">
        <v>77</v>
      </c>
      <c r="B80">
        <v>30</v>
      </c>
      <c r="C80">
        <v>174</v>
      </c>
      <c r="D80">
        <v>10</v>
      </c>
      <c r="E80">
        <v>2</v>
      </c>
      <c r="F80" s="4">
        <v>35</v>
      </c>
      <c r="G80" s="4">
        <v>33</v>
      </c>
      <c r="H80" s="7">
        <v>30.13</v>
      </c>
      <c r="I80" s="7">
        <v>33</v>
      </c>
      <c r="J80" s="7">
        <v>0</v>
      </c>
      <c r="K80" s="7">
        <v>1.07</v>
      </c>
      <c r="L80" s="7">
        <v>16.13</v>
      </c>
      <c r="M80" s="7">
        <v>238</v>
      </c>
      <c r="N80" s="7">
        <v>3</v>
      </c>
      <c r="O80" s="2">
        <v>20.010000000000002</v>
      </c>
      <c r="P80" s="2">
        <v>21.34</v>
      </c>
      <c r="Q80" s="2">
        <v>33</v>
      </c>
      <c r="R80" s="2">
        <v>0</v>
      </c>
      <c r="S80" s="2">
        <v>0.02</v>
      </c>
      <c r="T80" s="2">
        <v>1.3</v>
      </c>
      <c r="U80" s="2">
        <v>14.1</v>
      </c>
      <c r="V80" s="2">
        <v>15.45</v>
      </c>
      <c r="W80" s="3">
        <f t="shared" si="42"/>
        <v>33</v>
      </c>
    </row>
    <row r="81" spans="1:23" x14ac:dyDescent="0.25">
      <c r="A81" t="s">
        <v>78</v>
      </c>
      <c r="B81">
        <v>30</v>
      </c>
      <c r="C81">
        <v>174</v>
      </c>
      <c r="D81">
        <v>10</v>
      </c>
      <c r="E81">
        <v>3</v>
      </c>
      <c r="F81" s="4">
        <v>20</v>
      </c>
      <c r="G81" s="4">
        <v>19</v>
      </c>
      <c r="H81" s="7">
        <v>16</v>
      </c>
      <c r="I81" s="7">
        <v>19</v>
      </c>
      <c r="J81" s="7">
        <v>0</v>
      </c>
      <c r="K81" s="7">
        <v>1.17</v>
      </c>
      <c r="L81" s="7">
        <v>8.35</v>
      </c>
      <c r="M81" s="7">
        <v>187</v>
      </c>
      <c r="N81" s="7">
        <v>5</v>
      </c>
      <c r="O81" s="2">
        <v>9.39</v>
      </c>
      <c r="P81" s="2">
        <v>10.31</v>
      </c>
      <c r="Q81" s="2">
        <v>19</v>
      </c>
      <c r="R81" s="2">
        <v>0</v>
      </c>
      <c r="S81" s="2">
        <v>0.02</v>
      </c>
      <c r="T81" s="2">
        <v>1.19</v>
      </c>
      <c r="U81" s="2">
        <v>1.2</v>
      </c>
      <c r="V81" s="2">
        <v>2.44</v>
      </c>
      <c r="W81" s="3">
        <f t="shared" si="42"/>
        <v>19</v>
      </c>
    </row>
    <row r="82" spans="1:23" x14ac:dyDescent="0.25">
      <c r="A82" t="s">
        <v>79</v>
      </c>
      <c r="B82">
        <v>30</v>
      </c>
      <c r="C82">
        <v>174</v>
      </c>
      <c r="D82">
        <v>10</v>
      </c>
      <c r="E82">
        <v>4</v>
      </c>
      <c r="F82" s="4">
        <v>23</v>
      </c>
      <c r="G82" s="4">
        <v>20</v>
      </c>
      <c r="H82" s="7">
        <v>17.52</v>
      </c>
      <c r="I82" s="7">
        <v>20</v>
      </c>
      <c r="J82" s="7">
        <v>0</v>
      </c>
      <c r="K82" s="7">
        <v>1.08</v>
      </c>
      <c r="L82" s="7">
        <v>14.4</v>
      </c>
      <c r="M82" s="7">
        <v>154</v>
      </c>
      <c r="N82" s="7">
        <v>11</v>
      </c>
      <c r="O82" s="2">
        <v>13.05</v>
      </c>
      <c r="P82" s="2">
        <v>15.33</v>
      </c>
      <c r="Q82" s="2">
        <v>20</v>
      </c>
      <c r="R82" s="2">
        <v>0</v>
      </c>
      <c r="S82" s="2">
        <v>0.02</v>
      </c>
      <c r="T82" s="2">
        <v>1.32</v>
      </c>
      <c r="U82" s="2">
        <v>0.19</v>
      </c>
      <c r="V82" s="2">
        <v>1.56</v>
      </c>
      <c r="W82" s="3">
        <f t="shared" si="42"/>
        <v>20</v>
      </c>
    </row>
    <row r="83" spans="1:23" x14ac:dyDescent="0.25">
      <c r="A83" t="s">
        <v>80</v>
      </c>
      <c r="B83">
        <v>30</v>
      </c>
      <c r="C83">
        <v>217</v>
      </c>
      <c r="D83">
        <v>2</v>
      </c>
      <c r="E83">
        <v>1</v>
      </c>
      <c r="F83" s="4">
        <v>177</v>
      </c>
      <c r="G83" s="4">
        <v>151</v>
      </c>
      <c r="H83" s="7">
        <v>151</v>
      </c>
      <c r="I83" s="7">
        <v>151</v>
      </c>
      <c r="J83" s="7">
        <v>0</v>
      </c>
      <c r="K83" s="7">
        <v>1.01</v>
      </c>
      <c r="L83" s="7">
        <v>84.42</v>
      </c>
      <c r="M83" s="7">
        <v>16538</v>
      </c>
      <c r="N83" s="7">
        <v>1</v>
      </c>
      <c r="O83" s="2">
        <v>141.38</v>
      </c>
      <c r="P83" s="2">
        <v>142.91999999999999</v>
      </c>
      <c r="Q83" s="2">
        <v>151</v>
      </c>
      <c r="R83" s="2">
        <v>0</v>
      </c>
      <c r="S83" s="2">
        <v>0.02</v>
      </c>
      <c r="T83" s="2">
        <v>0.7</v>
      </c>
      <c r="U83" s="2">
        <v>6.9</v>
      </c>
      <c r="V83" s="2">
        <v>7.65</v>
      </c>
      <c r="W83" s="3">
        <f t="shared" si="42"/>
        <v>151</v>
      </c>
    </row>
    <row r="84" spans="1:23" x14ac:dyDescent="0.25">
      <c r="A84" t="s">
        <v>81</v>
      </c>
      <c r="B84">
        <v>30</v>
      </c>
      <c r="C84">
        <v>217</v>
      </c>
      <c r="D84">
        <v>2</v>
      </c>
      <c r="E84">
        <v>2</v>
      </c>
      <c r="F84" s="4">
        <v>214</v>
      </c>
      <c r="G84" s="4">
        <v>169</v>
      </c>
      <c r="H84" s="7">
        <v>169</v>
      </c>
      <c r="I84" s="7">
        <v>169</v>
      </c>
      <c r="J84" s="7">
        <v>0</v>
      </c>
      <c r="K84" s="7">
        <v>1.01</v>
      </c>
      <c r="L84" s="7">
        <v>68.72</v>
      </c>
      <c r="M84" s="7">
        <v>16493</v>
      </c>
      <c r="N84" s="7">
        <v>1</v>
      </c>
      <c r="O84" s="2">
        <v>161.47999999999999</v>
      </c>
      <c r="P84" s="2">
        <v>164.36</v>
      </c>
      <c r="Q84" s="2">
        <v>169</v>
      </c>
      <c r="R84" s="2">
        <v>0</v>
      </c>
      <c r="S84" s="2">
        <v>0.02</v>
      </c>
      <c r="T84" s="2">
        <v>0.71</v>
      </c>
      <c r="U84" s="2">
        <v>0.95</v>
      </c>
      <c r="V84" s="2">
        <v>1.89</v>
      </c>
      <c r="W84" s="3">
        <f t="shared" si="42"/>
        <v>169</v>
      </c>
    </row>
    <row r="85" spans="1:23" x14ac:dyDescent="0.25">
      <c r="A85" t="s">
        <v>82</v>
      </c>
      <c r="B85">
        <v>30</v>
      </c>
      <c r="C85">
        <v>217</v>
      </c>
      <c r="D85">
        <v>2</v>
      </c>
      <c r="E85">
        <v>3</v>
      </c>
      <c r="F85" s="4">
        <v>144</v>
      </c>
      <c r="G85" s="4">
        <v>127</v>
      </c>
      <c r="H85" s="7">
        <v>127</v>
      </c>
      <c r="I85" s="7">
        <v>127</v>
      </c>
      <c r="J85" s="7">
        <v>0</v>
      </c>
      <c r="K85" s="7">
        <v>1.01</v>
      </c>
      <c r="L85" s="7">
        <v>223.57</v>
      </c>
      <c r="M85" s="7">
        <v>16350</v>
      </c>
      <c r="N85" s="7">
        <v>1</v>
      </c>
      <c r="O85" s="2">
        <v>122.33</v>
      </c>
      <c r="P85" s="2">
        <v>122.97</v>
      </c>
      <c r="Q85" s="2">
        <v>127</v>
      </c>
      <c r="R85" s="2">
        <v>0</v>
      </c>
      <c r="S85" s="2">
        <v>0.02</v>
      </c>
      <c r="T85" s="2">
        <v>0.68</v>
      </c>
      <c r="U85" s="2">
        <v>8.16</v>
      </c>
      <c r="V85" s="2">
        <v>8.89</v>
      </c>
      <c r="W85" s="3">
        <f t="shared" si="42"/>
        <v>127</v>
      </c>
    </row>
    <row r="86" spans="1:23" x14ac:dyDescent="0.25">
      <c r="A86" t="s">
        <v>83</v>
      </c>
      <c r="B86">
        <v>30</v>
      </c>
      <c r="C86">
        <v>217</v>
      </c>
      <c r="D86">
        <v>2</v>
      </c>
      <c r="E86">
        <v>4</v>
      </c>
      <c r="F86" s="4">
        <v>168</v>
      </c>
      <c r="G86" s="4">
        <v>153</v>
      </c>
      <c r="H86" s="7">
        <v>153</v>
      </c>
      <c r="I86" s="7">
        <v>153</v>
      </c>
      <c r="J86" s="7">
        <v>0</v>
      </c>
      <c r="K86" s="7">
        <v>1.01</v>
      </c>
      <c r="L86" s="7">
        <v>167.13</v>
      </c>
      <c r="M86" s="7">
        <v>16652</v>
      </c>
      <c r="N86" s="7">
        <v>1</v>
      </c>
      <c r="O86" s="2">
        <v>142.41999999999999</v>
      </c>
      <c r="P86" s="2">
        <v>144.44999999999999</v>
      </c>
      <c r="Q86" s="2">
        <v>153</v>
      </c>
      <c r="R86" s="2">
        <v>0</v>
      </c>
      <c r="S86" s="2">
        <v>0.02</v>
      </c>
      <c r="T86" s="2">
        <v>0.75</v>
      </c>
      <c r="U86" s="2">
        <v>1.81</v>
      </c>
      <c r="V86" s="2">
        <v>2.61</v>
      </c>
      <c r="W86" s="3">
        <f t="shared" si="42"/>
        <v>153</v>
      </c>
    </row>
    <row r="87" spans="1:23" x14ac:dyDescent="0.25">
      <c r="A87" t="s">
        <v>84</v>
      </c>
      <c r="B87">
        <v>30</v>
      </c>
      <c r="C87">
        <v>217</v>
      </c>
      <c r="D87">
        <v>4</v>
      </c>
      <c r="E87">
        <v>1</v>
      </c>
      <c r="F87" s="4">
        <v>63</v>
      </c>
      <c r="G87" s="4">
        <v>50</v>
      </c>
      <c r="H87" s="7">
        <v>48.54</v>
      </c>
      <c r="I87" s="7">
        <v>50</v>
      </c>
      <c r="J87" s="7">
        <v>0</v>
      </c>
      <c r="K87" s="7">
        <v>1.05</v>
      </c>
      <c r="L87" s="7">
        <v>47.09</v>
      </c>
      <c r="M87" s="7">
        <v>6038</v>
      </c>
      <c r="N87" s="7">
        <v>3</v>
      </c>
      <c r="O87" s="2">
        <v>46.04</v>
      </c>
      <c r="P87" s="2">
        <v>46.56</v>
      </c>
      <c r="Q87" s="2">
        <v>50</v>
      </c>
      <c r="R87" s="2">
        <v>0</v>
      </c>
      <c r="S87" s="2">
        <v>0.03</v>
      </c>
      <c r="T87" s="2">
        <v>1.1399999999999999</v>
      </c>
      <c r="U87" s="2">
        <v>56.02</v>
      </c>
      <c r="V87" s="2">
        <v>57.22</v>
      </c>
      <c r="W87" s="3">
        <f t="shared" si="42"/>
        <v>50</v>
      </c>
    </row>
    <row r="88" spans="1:23" x14ac:dyDescent="0.25">
      <c r="A88" t="s">
        <v>85</v>
      </c>
      <c r="B88">
        <v>30</v>
      </c>
      <c r="C88">
        <v>217</v>
      </c>
      <c r="D88">
        <v>4</v>
      </c>
      <c r="E88">
        <v>2</v>
      </c>
      <c r="F88" s="4">
        <v>66</v>
      </c>
      <c r="G88" s="4">
        <v>62</v>
      </c>
      <c r="H88" s="7">
        <v>59.22</v>
      </c>
      <c r="I88" s="7">
        <v>62</v>
      </c>
      <c r="J88" s="7">
        <v>0</v>
      </c>
      <c r="K88" s="7">
        <v>1.07</v>
      </c>
      <c r="L88" s="7">
        <v>166.49</v>
      </c>
      <c r="M88" s="7">
        <v>8285</v>
      </c>
      <c r="N88" s="7">
        <v>11</v>
      </c>
      <c r="O88" s="2">
        <v>49.32</v>
      </c>
      <c r="P88" s="2">
        <v>51.1</v>
      </c>
      <c r="Q88" s="2">
        <v>62</v>
      </c>
      <c r="R88" s="2">
        <v>0</v>
      </c>
      <c r="S88" s="2">
        <v>0.03</v>
      </c>
      <c r="T88" s="2">
        <v>1.1399999999999999</v>
      </c>
      <c r="U88" s="2">
        <v>457.83</v>
      </c>
      <c r="V88" s="2">
        <v>459.03</v>
      </c>
      <c r="W88" s="3">
        <f t="shared" si="42"/>
        <v>62</v>
      </c>
    </row>
    <row r="89" spans="1:23" x14ac:dyDescent="0.25">
      <c r="A89" t="s">
        <v>86</v>
      </c>
      <c r="B89">
        <v>30</v>
      </c>
      <c r="C89">
        <v>217</v>
      </c>
      <c r="D89">
        <v>4</v>
      </c>
      <c r="E89">
        <v>3</v>
      </c>
      <c r="F89" s="4">
        <v>67</v>
      </c>
      <c r="G89" s="4">
        <v>54</v>
      </c>
      <c r="H89" s="7">
        <v>52.75</v>
      </c>
      <c r="I89" s="7">
        <v>54</v>
      </c>
      <c r="J89" s="7">
        <v>0</v>
      </c>
      <c r="K89" s="7">
        <v>1.06</v>
      </c>
      <c r="L89" s="7">
        <v>150.49</v>
      </c>
      <c r="M89" s="7">
        <v>8238</v>
      </c>
      <c r="N89" s="7">
        <v>3</v>
      </c>
      <c r="O89" s="2">
        <v>45.27</v>
      </c>
      <c r="P89" s="2">
        <v>48.72</v>
      </c>
      <c r="Q89" s="2">
        <v>54</v>
      </c>
      <c r="R89" s="2">
        <v>0</v>
      </c>
      <c r="S89" s="2">
        <v>0.02</v>
      </c>
      <c r="T89" s="2">
        <v>1.06</v>
      </c>
      <c r="U89" s="2">
        <v>28.3</v>
      </c>
      <c r="V89" s="2">
        <v>29.42</v>
      </c>
      <c r="W89" s="3">
        <f t="shared" si="42"/>
        <v>54</v>
      </c>
    </row>
    <row r="90" spans="1:23" x14ac:dyDescent="0.25">
      <c r="A90" t="s">
        <v>87</v>
      </c>
      <c r="B90">
        <v>30</v>
      </c>
      <c r="C90">
        <v>217</v>
      </c>
      <c r="D90">
        <v>4</v>
      </c>
      <c r="E90">
        <v>4</v>
      </c>
      <c r="F90" s="4">
        <v>81</v>
      </c>
      <c r="G90" s="4">
        <v>65</v>
      </c>
      <c r="H90" s="7">
        <v>64.349999999999994</v>
      </c>
      <c r="I90" s="7">
        <v>65</v>
      </c>
      <c r="J90" s="7">
        <v>0</v>
      </c>
      <c r="K90" s="7">
        <v>1.01</v>
      </c>
      <c r="L90" s="7">
        <v>36.18</v>
      </c>
      <c r="M90" s="7">
        <v>7863</v>
      </c>
      <c r="N90" s="7">
        <v>1</v>
      </c>
      <c r="O90" s="2">
        <v>56.01</v>
      </c>
      <c r="P90" s="2">
        <v>57.67</v>
      </c>
      <c r="Q90" s="2">
        <v>65</v>
      </c>
      <c r="R90" s="2">
        <v>0</v>
      </c>
      <c r="S90" s="2">
        <v>0.03</v>
      </c>
      <c r="T90" s="2">
        <v>1.02</v>
      </c>
      <c r="U90" s="2">
        <v>470.87</v>
      </c>
      <c r="V90" s="2">
        <v>471.95</v>
      </c>
      <c r="W90" s="3">
        <f t="shared" si="42"/>
        <v>65</v>
      </c>
    </row>
    <row r="91" spans="1:23" x14ac:dyDescent="0.25">
      <c r="A91" t="s">
        <v>88</v>
      </c>
      <c r="B91">
        <v>30</v>
      </c>
      <c r="C91">
        <v>217</v>
      </c>
      <c r="D91">
        <v>6</v>
      </c>
      <c r="E91">
        <v>1</v>
      </c>
      <c r="F91" s="4">
        <v>51</v>
      </c>
      <c r="G91" s="4">
        <v>39</v>
      </c>
      <c r="H91" s="7">
        <v>37.979999999999997</v>
      </c>
      <c r="I91" s="7">
        <v>39</v>
      </c>
      <c r="J91" s="7">
        <v>0</v>
      </c>
      <c r="K91" s="7">
        <v>1.21</v>
      </c>
      <c r="L91" s="7">
        <v>66.31</v>
      </c>
      <c r="M91" s="7">
        <v>3472</v>
      </c>
      <c r="N91" s="7">
        <v>3</v>
      </c>
      <c r="O91" s="2">
        <v>27.75</v>
      </c>
      <c r="P91" s="2">
        <v>28.36</v>
      </c>
      <c r="Q91" s="2">
        <v>39</v>
      </c>
      <c r="R91" s="2">
        <v>0</v>
      </c>
      <c r="S91" s="2">
        <v>0.03</v>
      </c>
      <c r="T91" s="2">
        <v>1.21</v>
      </c>
      <c r="U91" s="2">
        <v>44.36</v>
      </c>
      <c r="V91" s="2">
        <v>45.63</v>
      </c>
      <c r="W91" s="3">
        <f t="shared" si="42"/>
        <v>39</v>
      </c>
    </row>
    <row r="92" spans="1:23" x14ac:dyDescent="0.25">
      <c r="A92" t="s">
        <v>89</v>
      </c>
      <c r="B92">
        <v>30</v>
      </c>
      <c r="C92">
        <v>217</v>
      </c>
      <c r="D92">
        <v>6</v>
      </c>
      <c r="E92">
        <v>2</v>
      </c>
      <c r="F92" s="4">
        <v>44</v>
      </c>
      <c r="G92" s="4">
        <v>40</v>
      </c>
      <c r="H92" s="7">
        <v>37.56</v>
      </c>
      <c r="I92" s="7">
        <v>40</v>
      </c>
      <c r="J92" s="7">
        <v>0</v>
      </c>
      <c r="K92" s="7">
        <v>1.0900000000000001</v>
      </c>
      <c r="L92" s="7">
        <v>22.35</v>
      </c>
      <c r="M92" s="7">
        <v>1336</v>
      </c>
      <c r="N92" s="7">
        <v>3</v>
      </c>
      <c r="O92" s="2">
        <v>28.87</v>
      </c>
      <c r="P92" s="2">
        <v>29.94</v>
      </c>
      <c r="Q92" s="2">
        <v>40</v>
      </c>
      <c r="R92" s="2">
        <v>0</v>
      </c>
      <c r="S92" s="2">
        <v>0.02</v>
      </c>
      <c r="T92" s="2">
        <v>1.31</v>
      </c>
      <c r="U92" s="2">
        <v>200.85</v>
      </c>
      <c r="V92" s="2">
        <v>202.21</v>
      </c>
      <c r="W92" s="3">
        <f t="shared" si="42"/>
        <v>40</v>
      </c>
    </row>
    <row r="93" spans="1:23" x14ac:dyDescent="0.25">
      <c r="A93" t="s">
        <v>90</v>
      </c>
      <c r="B93">
        <v>30</v>
      </c>
      <c r="C93">
        <v>217</v>
      </c>
      <c r="D93">
        <v>6</v>
      </c>
      <c r="E93">
        <v>3</v>
      </c>
      <c r="F93" s="4">
        <v>49</v>
      </c>
      <c r="G93" s="4">
        <v>36</v>
      </c>
      <c r="H93" s="7">
        <v>33.880000000000003</v>
      </c>
      <c r="I93" s="7">
        <v>36</v>
      </c>
      <c r="J93" s="7">
        <v>0</v>
      </c>
      <c r="K93" s="7">
        <v>1.1000000000000001</v>
      </c>
      <c r="L93" s="7">
        <v>18.14</v>
      </c>
      <c r="M93" s="7">
        <v>2194</v>
      </c>
      <c r="N93" s="7">
        <v>3</v>
      </c>
      <c r="O93" s="2">
        <v>27.18</v>
      </c>
      <c r="P93" s="2">
        <v>28.81</v>
      </c>
      <c r="Q93" s="2">
        <v>36</v>
      </c>
      <c r="R93" s="2">
        <v>0</v>
      </c>
      <c r="S93" s="2">
        <v>0.02</v>
      </c>
      <c r="T93" s="2">
        <v>1.34</v>
      </c>
      <c r="U93" s="2">
        <v>94.19</v>
      </c>
      <c r="V93" s="2">
        <v>95.59</v>
      </c>
      <c r="W93" s="3">
        <f t="shared" si="42"/>
        <v>36</v>
      </c>
    </row>
    <row r="94" spans="1:23" x14ac:dyDescent="0.25">
      <c r="A94" t="s">
        <v>91</v>
      </c>
      <c r="B94">
        <v>30</v>
      </c>
      <c r="C94">
        <v>217</v>
      </c>
      <c r="D94">
        <v>6</v>
      </c>
      <c r="E94">
        <v>4</v>
      </c>
      <c r="F94" s="4">
        <v>55</v>
      </c>
      <c r="G94" s="4">
        <v>39</v>
      </c>
      <c r="H94" s="7">
        <v>38.06</v>
      </c>
      <c r="I94" s="7">
        <v>39</v>
      </c>
      <c r="J94" s="7">
        <v>0</v>
      </c>
      <c r="K94" s="7">
        <v>1.1100000000000001</v>
      </c>
      <c r="L94" s="7">
        <v>23.8</v>
      </c>
      <c r="M94" s="7">
        <v>3676</v>
      </c>
      <c r="N94" s="7">
        <v>1</v>
      </c>
      <c r="O94" s="2">
        <v>27.99</v>
      </c>
      <c r="P94" s="2">
        <v>28.59</v>
      </c>
      <c r="Q94" s="2">
        <v>39</v>
      </c>
      <c r="R94" s="2">
        <v>0</v>
      </c>
      <c r="S94" s="2">
        <v>0.02</v>
      </c>
      <c r="T94" s="2">
        <v>1.19</v>
      </c>
      <c r="U94" s="2">
        <v>71.650000000000006</v>
      </c>
      <c r="V94" s="2">
        <v>72.900000000000006</v>
      </c>
      <c r="W94" s="3">
        <f t="shared" si="42"/>
        <v>39</v>
      </c>
    </row>
    <row r="95" spans="1:23" x14ac:dyDescent="0.25">
      <c r="A95" t="s">
        <v>92</v>
      </c>
      <c r="B95">
        <v>30</v>
      </c>
      <c r="C95">
        <v>217</v>
      </c>
      <c r="D95">
        <v>8</v>
      </c>
      <c r="E95">
        <v>1</v>
      </c>
      <c r="F95" s="4">
        <v>36</v>
      </c>
      <c r="G95" s="4">
        <v>35</v>
      </c>
      <c r="H95" s="7">
        <v>31.78</v>
      </c>
      <c r="I95" s="7">
        <v>35</v>
      </c>
      <c r="J95" s="7">
        <v>0</v>
      </c>
      <c r="K95" s="7">
        <v>1.32</v>
      </c>
      <c r="L95" s="7">
        <v>23.13</v>
      </c>
      <c r="M95" s="7">
        <v>1054</v>
      </c>
      <c r="N95" s="7">
        <v>5</v>
      </c>
      <c r="O95" s="2">
        <v>22.96</v>
      </c>
      <c r="P95" s="2">
        <v>23.93</v>
      </c>
      <c r="Q95" s="2">
        <v>35</v>
      </c>
      <c r="R95" s="2">
        <v>0</v>
      </c>
      <c r="S95" s="2">
        <v>0.02</v>
      </c>
      <c r="T95" s="2">
        <v>1.1399999999999999</v>
      </c>
      <c r="U95" s="2">
        <v>17.13</v>
      </c>
      <c r="V95" s="2">
        <v>18.32</v>
      </c>
      <c r="W95" s="3">
        <f t="shared" si="42"/>
        <v>35</v>
      </c>
    </row>
    <row r="96" spans="1:23" x14ac:dyDescent="0.25">
      <c r="A96" t="s">
        <v>93</v>
      </c>
      <c r="B96">
        <v>30</v>
      </c>
      <c r="C96">
        <v>217</v>
      </c>
      <c r="D96">
        <v>8</v>
      </c>
      <c r="E96">
        <v>2</v>
      </c>
      <c r="F96" s="4">
        <v>30</v>
      </c>
      <c r="G96" s="4">
        <v>27</v>
      </c>
      <c r="H96" s="7">
        <v>27</v>
      </c>
      <c r="I96" s="7">
        <v>27</v>
      </c>
      <c r="J96" s="7">
        <v>0</v>
      </c>
      <c r="K96" s="7">
        <v>1.17</v>
      </c>
      <c r="L96" s="7">
        <v>3.18</v>
      </c>
      <c r="M96" s="7">
        <v>205</v>
      </c>
      <c r="N96" s="7">
        <v>1</v>
      </c>
      <c r="O96" s="2">
        <v>18.829999999999998</v>
      </c>
      <c r="P96" s="2">
        <v>20.3</v>
      </c>
      <c r="Q96" s="2">
        <v>27</v>
      </c>
      <c r="R96" s="2">
        <v>0</v>
      </c>
      <c r="S96" s="2">
        <v>0.02</v>
      </c>
      <c r="T96" s="2">
        <v>1.1499999999999999</v>
      </c>
      <c r="U96" s="2">
        <v>5.41</v>
      </c>
      <c r="V96" s="2">
        <v>6.61</v>
      </c>
      <c r="W96" s="3">
        <f t="shared" si="42"/>
        <v>27</v>
      </c>
    </row>
    <row r="97" spans="1:23" x14ac:dyDescent="0.25">
      <c r="A97" t="s">
        <v>94</v>
      </c>
      <c r="B97">
        <v>30</v>
      </c>
      <c r="C97">
        <v>217</v>
      </c>
      <c r="D97">
        <v>8</v>
      </c>
      <c r="E97">
        <v>3</v>
      </c>
      <c r="F97" s="4">
        <v>34</v>
      </c>
      <c r="G97" s="4">
        <v>28</v>
      </c>
      <c r="H97" s="7">
        <v>28</v>
      </c>
      <c r="I97" s="7">
        <v>28</v>
      </c>
      <c r="J97" s="7">
        <v>0</v>
      </c>
      <c r="K97" s="7">
        <v>1.38</v>
      </c>
      <c r="L97" s="7">
        <v>2.96</v>
      </c>
      <c r="M97" s="7">
        <v>790</v>
      </c>
      <c r="N97" s="7">
        <v>1</v>
      </c>
      <c r="O97" s="2">
        <v>18.87</v>
      </c>
      <c r="P97" s="2">
        <v>20.14</v>
      </c>
      <c r="Q97" s="2">
        <v>28</v>
      </c>
      <c r="R97" s="2">
        <v>0</v>
      </c>
      <c r="S97" s="2">
        <v>0.02</v>
      </c>
      <c r="T97" s="2">
        <v>1.1399999999999999</v>
      </c>
      <c r="U97" s="2">
        <v>52.49</v>
      </c>
      <c r="V97" s="2">
        <v>53.7</v>
      </c>
      <c r="W97" s="3">
        <f t="shared" si="42"/>
        <v>28</v>
      </c>
    </row>
    <row r="98" spans="1:23" x14ac:dyDescent="0.25">
      <c r="A98" t="s">
        <v>95</v>
      </c>
      <c r="B98">
        <v>30</v>
      </c>
      <c r="C98">
        <v>217</v>
      </c>
      <c r="D98">
        <v>8</v>
      </c>
      <c r="E98">
        <v>4</v>
      </c>
      <c r="F98" s="4">
        <v>30</v>
      </c>
      <c r="G98" s="4">
        <v>26</v>
      </c>
      <c r="H98" s="7">
        <v>22.66</v>
      </c>
      <c r="I98" s="7">
        <v>26</v>
      </c>
      <c r="J98" s="7">
        <v>0</v>
      </c>
      <c r="K98" s="7">
        <v>1.28</v>
      </c>
      <c r="L98" s="7">
        <v>47.25</v>
      </c>
      <c r="M98" s="7">
        <v>544</v>
      </c>
      <c r="N98" s="7">
        <v>9</v>
      </c>
      <c r="O98" s="2">
        <v>17.12</v>
      </c>
      <c r="P98" s="2">
        <v>17.96</v>
      </c>
      <c r="Q98" s="2">
        <v>26</v>
      </c>
      <c r="R98" s="2">
        <v>0</v>
      </c>
      <c r="S98" s="2">
        <v>0.02</v>
      </c>
      <c r="T98" s="2">
        <v>1.1000000000000001</v>
      </c>
      <c r="U98" s="2">
        <v>108.55</v>
      </c>
      <c r="V98" s="2">
        <v>109.71</v>
      </c>
      <c r="W98" s="3">
        <f t="shared" si="42"/>
        <v>26</v>
      </c>
    </row>
    <row r="99" spans="1:23" x14ac:dyDescent="0.25">
      <c r="A99" t="s">
        <v>96</v>
      </c>
      <c r="B99">
        <v>30</v>
      </c>
      <c r="C99">
        <v>217</v>
      </c>
      <c r="D99">
        <v>10</v>
      </c>
      <c r="E99">
        <v>1</v>
      </c>
      <c r="F99" s="4">
        <v>23</v>
      </c>
      <c r="G99" s="4">
        <v>21</v>
      </c>
      <c r="H99" s="7">
        <v>21</v>
      </c>
      <c r="I99" s="7">
        <v>21</v>
      </c>
      <c r="J99" s="7">
        <v>0</v>
      </c>
      <c r="K99" s="7">
        <v>1.04</v>
      </c>
      <c r="L99" s="7">
        <v>1.79</v>
      </c>
      <c r="M99" s="7">
        <v>254</v>
      </c>
      <c r="N99" s="7">
        <v>1</v>
      </c>
      <c r="O99" s="2">
        <v>8.8699999999999992</v>
      </c>
      <c r="P99" s="2">
        <v>10.199999999999999</v>
      </c>
      <c r="Q99" s="2">
        <v>21</v>
      </c>
      <c r="R99" s="2">
        <v>0</v>
      </c>
      <c r="S99" s="2">
        <v>0.02</v>
      </c>
      <c r="T99" s="2">
        <v>1.2</v>
      </c>
      <c r="U99" s="2">
        <v>1.1299999999999999</v>
      </c>
      <c r="V99" s="2">
        <v>2.39</v>
      </c>
      <c r="W99" s="3">
        <f t="shared" si="42"/>
        <v>21</v>
      </c>
    </row>
    <row r="100" spans="1:23" x14ac:dyDescent="0.25">
      <c r="A100" t="s">
        <v>97</v>
      </c>
      <c r="B100">
        <v>30</v>
      </c>
      <c r="C100">
        <v>217</v>
      </c>
      <c r="D100">
        <v>10</v>
      </c>
      <c r="E100">
        <v>2</v>
      </c>
      <c r="F100" s="4">
        <v>26</v>
      </c>
      <c r="G100" s="4">
        <v>20</v>
      </c>
      <c r="H100" s="7">
        <v>20</v>
      </c>
      <c r="I100" s="7">
        <v>20</v>
      </c>
      <c r="J100" s="7">
        <v>0</v>
      </c>
      <c r="K100" s="7">
        <v>1.43</v>
      </c>
      <c r="L100" s="7">
        <v>2.33</v>
      </c>
      <c r="M100" s="7">
        <v>171</v>
      </c>
      <c r="N100" s="7">
        <v>1</v>
      </c>
      <c r="O100" s="2">
        <v>11.96</v>
      </c>
      <c r="P100" s="2">
        <v>12.77</v>
      </c>
      <c r="Q100" s="2">
        <v>20</v>
      </c>
      <c r="R100" s="2">
        <v>0</v>
      </c>
      <c r="S100" s="2">
        <v>0.03</v>
      </c>
      <c r="T100" s="2">
        <v>1.1200000000000001</v>
      </c>
      <c r="U100" s="2">
        <v>7.65</v>
      </c>
      <c r="V100" s="2">
        <v>8.82</v>
      </c>
      <c r="W100" s="3">
        <f t="shared" si="42"/>
        <v>20</v>
      </c>
    </row>
    <row r="101" spans="1:23" x14ac:dyDescent="0.25">
      <c r="A101" t="s">
        <v>98</v>
      </c>
      <c r="B101">
        <v>30</v>
      </c>
      <c r="C101">
        <v>217</v>
      </c>
      <c r="D101">
        <v>10</v>
      </c>
      <c r="E101">
        <v>3</v>
      </c>
      <c r="F101" s="4">
        <v>12</v>
      </c>
      <c r="G101" s="4">
        <v>11</v>
      </c>
      <c r="H101" s="7">
        <v>11</v>
      </c>
      <c r="I101" s="7">
        <v>11</v>
      </c>
      <c r="J101" s="7">
        <v>0</v>
      </c>
      <c r="K101" s="7">
        <v>1.1499999999999999</v>
      </c>
      <c r="L101" s="7">
        <v>1.27</v>
      </c>
      <c r="M101" s="7">
        <v>143</v>
      </c>
      <c r="N101" s="7">
        <v>1</v>
      </c>
      <c r="O101" s="2">
        <v>6.35</v>
      </c>
      <c r="P101" s="2">
        <v>7.3</v>
      </c>
      <c r="Q101" s="2">
        <v>11</v>
      </c>
      <c r="R101" s="2">
        <v>0</v>
      </c>
      <c r="S101" s="2">
        <v>0.03</v>
      </c>
      <c r="T101" s="2">
        <v>1.33</v>
      </c>
      <c r="U101" s="2">
        <v>0.19</v>
      </c>
      <c r="V101" s="2">
        <v>1.59</v>
      </c>
      <c r="W101" s="3">
        <f t="shared" si="42"/>
        <v>11</v>
      </c>
    </row>
    <row r="102" spans="1:23" x14ac:dyDescent="0.25">
      <c r="A102" t="s">
        <v>99</v>
      </c>
      <c r="B102">
        <v>30</v>
      </c>
      <c r="C102">
        <v>217</v>
      </c>
      <c r="D102">
        <v>10</v>
      </c>
      <c r="E102">
        <v>4</v>
      </c>
      <c r="F102" s="4">
        <v>34</v>
      </c>
      <c r="G102" s="4">
        <v>27</v>
      </c>
      <c r="H102" s="7">
        <v>27</v>
      </c>
      <c r="I102" s="7">
        <v>27</v>
      </c>
      <c r="J102" s="7">
        <v>0</v>
      </c>
      <c r="K102" s="7">
        <v>1.3</v>
      </c>
      <c r="L102" s="7">
        <v>4.71</v>
      </c>
      <c r="M102" s="7">
        <v>392</v>
      </c>
      <c r="N102" s="7">
        <v>1</v>
      </c>
      <c r="O102" s="2">
        <v>14.9</v>
      </c>
      <c r="P102" s="2">
        <v>17.16</v>
      </c>
      <c r="Q102" s="2">
        <v>27</v>
      </c>
      <c r="R102" s="2">
        <v>0</v>
      </c>
      <c r="S102" s="2">
        <v>0.02</v>
      </c>
      <c r="T102" s="2">
        <v>1.52</v>
      </c>
      <c r="U102" s="2">
        <v>1.33</v>
      </c>
      <c r="V102" s="2">
        <v>2.9</v>
      </c>
      <c r="W102" s="3">
        <f t="shared" si="42"/>
        <v>27</v>
      </c>
    </row>
    <row r="103" spans="1:23" x14ac:dyDescent="0.25">
      <c r="A103" t="s">
        <v>206</v>
      </c>
      <c r="B103">
        <v>40</v>
      </c>
      <c r="C103">
        <v>78</v>
      </c>
      <c r="D103">
        <v>2</v>
      </c>
      <c r="E103">
        <v>1</v>
      </c>
      <c r="F103" s="4">
        <v>486</v>
      </c>
      <c r="G103" s="4">
        <v>486</v>
      </c>
      <c r="H103" s="7">
        <v>486</v>
      </c>
      <c r="I103" s="7">
        <v>486</v>
      </c>
      <c r="J103" s="7">
        <v>0</v>
      </c>
      <c r="K103" s="7">
        <v>3.85</v>
      </c>
      <c r="L103" s="7">
        <v>161.21</v>
      </c>
      <c r="M103" s="7">
        <v>33244</v>
      </c>
      <c r="N103" s="7">
        <v>1</v>
      </c>
      <c r="O103" s="2">
        <v>474.75</v>
      </c>
      <c r="P103" s="2">
        <v>477.57</v>
      </c>
      <c r="Q103" s="2">
        <v>486</v>
      </c>
      <c r="R103" s="2">
        <v>0</v>
      </c>
      <c r="S103" s="2">
        <v>0.01</v>
      </c>
      <c r="T103" s="2">
        <v>1.01</v>
      </c>
      <c r="U103" s="2">
        <v>0.38</v>
      </c>
      <c r="V103" s="2">
        <v>1.4</v>
      </c>
      <c r="W103" s="3">
        <f t="shared" ref="W103:W166" si="43">MAX(Q103,I103)</f>
        <v>486</v>
      </c>
    </row>
    <row r="104" spans="1:23" x14ac:dyDescent="0.25">
      <c r="A104" t="s">
        <v>207</v>
      </c>
      <c r="B104">
        <v>40</v>
      </c>
      <c r="C104">
        <v>78</v>
      </c>
      <c r="D104">
        <v>2</v>
      </c>
      <c r="E104">
        <v>2</v>
      </c>
      <c r="F104" s="4">
        <v>441</v>
      </c>
      <c r="G104" s="4">
        <v>414</v>
      </c>
      <c r="H104" s="7">
        <v>414</v>
      </c>
      <c r="I104" s="7">
        <v>414</v>
      </c>
      <c r="J104" s="7">
        <v>0</v>
      </c>
      <c r="K104" s="7">
        <v>4.2300000000000004</v>
      </c>
      <c r="L104" s="7">
        <v>117.89</v>
      </c>
      <c r="M104" s="7">
        <v>33012</v>
      </c>
      <c r="N104" s="7">
        <v>1</v>
      </c>
      <c r="O104" s="2">
        <v>399.64</v>
      </c>
      <c r="P104" s="2">
        <v>401.44</v>
      </c>
      <c r="Q104" s="2">
        <v>414</v>
      </c>
      <c r="R104" s="2">
        <v>0</v>
      </c>
      <c r="S104" s="2">
        <v>0.01</v>
      </c>
      <c r="T104" s="2">
        <v>1.01</v>
      </c>
      <c r="U104" s="2">
        <v>1.18</v>
      </c>
      <c r="V104" s="2">
        <v>2.2200000000000002</v>
      </c>
      <c r="W104" s="3">
        <f t="shared" si="43"/>
        <v>414</v>
      </c>
    </row>
    <row r="105" spans="1:23" x14ac:dyDescent="0.25">
      <c r="A105" t="s">
        <v>208</v>
      </c>
      <c r="B105">
        <v>40</v>
      </c>
      <c r="C105">
        <v>78</v>
      </c>
      <c r="D105">
        <v>2</v>
      </c>
      <c r="E105">
        <v>3</v>
      </c>
      <c r="F105" s="4">
        <v>687</v>
      </c>
      <c r="G105" s="4">
        <v>489</v>
      </c>
      <c r="H105" s="7">
        <v>489</v>
      </c>
      <c r="I105" s="7">
        <v>489</v>
      </c>
      <c r="J105" s="7">
        <v>0</v>
      </c>
      <c r="K105" s="7">
        <v>6.47</v>
      </c>
      <c r="L105" s="7">
        <v>153.59</v>
      </c>
      <c r="M105" s="7">
        <v>33024</v>
      </c>
      <c r="N105" s="7">
        <v>1</v>
      </c>
      <c r="O105" s="2">
        <v>460.11</v>
      </c>
      <c r="P105" s="2">
        <v>470.81</v>
      </c>
      <c r="Q105" s="2">
        <v>489</v>
      </c>
      <c r="R105" s="2">
        <v>0</v>
      </c>
      <c r="S105" s="2">
        <v>0.01</v>
      </c>
      <c r="T105" s="2">
        <v>1.01</v>
      </c>
      <c r="U105" s="2">
        <v>8.9600000000000009</v>
      </c>
      <c r="V105" s="2">
        <v>9.98</v>
      </c>
      <c r="W105" s="3">
        <f t="shared" si="43"/>
        <v>489</v>
      </c>
    </row>
    <row r="106" spans="1:23" x14ac:dyDescent="0.25">
      <c r="A106" t="s">
        <v>209</v>
      </c>
      <c r="B106">
        <v>40</v>
      </c>
      <c r="C106">
        <v>78</v>
      </c>
      <c r="D106">
        <v>2</v>
      </c>
      <c r="E106">
        <v>4</v>
      </c>
      <c r="F106" s="4">
        <v>693</v>
      </c>
      <c r="G106" s="4">
        <v>670</v>
      </c>
      <c r="H106" s="7">
        <v>670</v>
      </c>
      <c r="I106" s="7">
        <v>670</v>
      </c>
      <c r="J106" s="7">
        <v>0</v>
      </c>
      <c r="K106" s="7">
        <v>4.3600000000000003</v>
      </c>
      <c r="L106" s="7">
        <v>93.74</v>
      </c>
      <c r="M106" s="7">
        <v>33149</v>
      </c>
      <c r="N106" s="7">
        <v>1</v>
      </c>
      <c r="O106" s="2">
        <v>651.57000000000005</v>
      </c>
      <c r="P106" s="2">
        <v>655.89</v>
      </c>
      <c r="Q106" s="2">
        <v>670</v>
      </c>
      <c r="R106" s="2">
        <v>0</v>
      </c>
      <c r="S106" s="2">
        <v>0.01</v>
      </c>
      <c r="T106" s="2">
        <v>1.01</v>
      </c>
      <c r="U106" s="2">
        <v>5.48</v>
      </c>
      <c r="V106" s="2">
        <v>6.51</v>
      </c>
      <c r="W106" s="3">
        <f t="shared" si="43"/>
        <v>670</v>
      </c>
    </row>
    <row r="107" spans="1:23" x14ac:dyDescent="0.25">
      <c r="A107" t="s">
        <v>210</v>
      </c>
      <c r="B107">
        <v>40</v>
      </c>
      <c r="C107">
        <v>78</v>
      </c>
      <c r="D107">
        <v>4</v>
      </c>
      <c r="E107">
        <v>1</v>
      </c>
      <c r="F107" s="4">
        <v>420</v>
      </c>
      <c r="G107" s="4">
        <v>311</v>
      </c>
      <c r="H107" s="7">
        <v>309.73</v>
      </c>
      <c r="I107" s="7">
        <v>311</v>
      </c>
      <c r="J107" s="7">
        <v>0</v>
      </c>
      <c r="K107" s="7">
        <v>9.1</v>
      </c>
      <c r="L107" s="7">
        <v>384.56</v>
      </c>
      <c r="M107" s="7">
        <v>15212</v>
      </c>
      <c r="N107" s="7">
        <v>3</v>
      </c>
      <c r="O107" s="2">
        <v>271.33</v>
      </c>
      <c r="P107" s="2">
        <v>280.39</v>
      </c>
      <c r="Q107" s="2">
        <v>311</v>
      </c>
      <c r="R107" s="2">
        <v>0</v>
      </c>
      <c r="S107" s="2">
        <v>0.01</v>
      </c>
      <c r="T107" s="2">
        <v>1.1399999999999999</v>
      </c>
      <c r="U107" s="2">
        <v>1013.54</v>
      </c>
      <c r="V107" s="2">
        <v>1014.7</v>
      </c>
      <c r="W107" s="3">
        <f t="shared" si="43"/>
        <v>311</v>
      </c>
    </row>
    <row r="108" spans="1:23" x14ac:dyDescent="0.25">
      <c r="A108" t="s">
        <v>211</v>
      </c>
      <c r="B108">
        <v>40</v>
      </c>
      <c r="C108">
        <v>78</v>
      </c>
      <c r="D108">
        <v>4</v>
      </c>
      <c r="E108">
        <v>2</v>
      </c>
      <c r="F108" s="4">
        <v>260</v>
      </c>
      <c r="G108" s="4">
        <v>247</v>
      </c>
      <c r="H108" s="7">
        <v>238.68</v>
      </c>
      <c r="I108" s="7">
        <v>247</v>
      </c>
      <c r="J108" s="7">
        <v>0</v>
      </c>
      <c r="K108" s="7">
        <v>9.02</v>
      </c>
      <c r="L108" s="7">
        <v>7393.44</v>
      </c>
      <c r="M108" s="7">
        <v>16781</v>
      </c>
      <c r="N108" s="7">
        <v>11</v>
      </c>
      <c r="O108" s="2">
        <v>206.02</v>
      </c>
      <c r="P108" s="2">
        <v>212.44</v>
      </c>
      <c r="Q108" s="2">
        <v>247</v>
      </c>
      <c r="R108" s="2">
        <v>0</v>
      </c>
      <c r="S108" s="2">
        <v>0.01</v>
      </c>
      <c r="T108" s="2">
        <v>1.08</v>
      </c>
      <c r="U108" s="2">
        <v>106.75</v>
      </c>
      <c r="V108" s="2">
        <v>107.84</v>
      </c>
      <c r="W108" s="3">
        <f t="shared" si="43"/>
        <v>247</v>
      </c>
    </row>
    <row r="109" spans="1:23" x14ac:dyDescent="0.25">
      <c r="A109" t="s">
        <v>212</v>
      </c>
      <c r="B109">
        <v>40</v>
      </c>
      <c r="C109">
        <v>78</v>
      </c>
      <c r="D109">
        <v>4</v>
      </c>
      <c r="E109">
        <v>3</v>
      </c>
      <c r="F109" s="4">
        <v>297</v>
      </c>
      <c r="G109" s="4">
        <v>262</v>
      </c>
      <c r="H109" s="7">
        <v>260</v>
      </c>
      <c r="I109" s="7">
        <v>262</v>
      </c>
      <c r="J109" s="7">
        <v>0</v>
      </c>
      <c r="K109" s="7">
        <v>9.09</v>
      </c>
      <c r="L109" s="7">
        <v>435.51</v>
      </c>
      <c r="M109" s="7">
        <v>16645</v>
      </c>
      <c r="N109" s="7">
        <v>3</v>
      </c>
      <c r="O109" s="2">
        <v>237.74</v>
      </c>
      <c r="P109" s="2">
        <v>243.29</v>
      </c>
      <c r="Q109" s="2">
        <v>262</v>
      </c>
      <c r="R109" s="2">
        <v>0</v>
      </c>
      <c r="S109" s="2">
        <v>0.01</v>
      </c>
      <c r="T109" s="2">
        <v>1.1000000000000001</v>
      </c>
      <c r="U109" s="2">
        <v>78.650000000000006</v>
      </c>
      <c r="V109" s="2">
        <v>79.77</v>
      </c>
      <c r="W109" s="3">
        <f t="shared" si="43"/>
        <v>262</v>
      </c>
    </row>
    <row r="110" spans="1:23" x14ac:dyDescent="0.25">
      <c r="A110" t="s">
        <v>213</v>
      </c>
      <c r="B110">
        <v>40</v>
      </c>
      <c r="C110">
        <v>78</v>
      </c>
      <c r="D110">
        <v>4</v>
      </c>
      <c r="E110">
        <v>4</v>
      </c>
      <c r="F110" s="4">
        <v>296</v>
      </c>
      <c r="G110" s="4">
        <v>294</v>
      </c>
      <c r="H110" s="7">
        <v>294</v>
      </c>
      <c r="I110" s="7">
        <v>294</v>
      </c>
      <c r="J110" s="7">
        <v>0</v>
      </c>
      <c r="K110" s="7">
        <v>9.07</v>
      </c>
      <c r="L110" s="7">
        <v>63.78</v>
      </c>
      <c r="M110" s="7">
        <v>16439</v>
      </c>
      <c r="N110" s="7">
        <v>1</v>
      </c>
      <c r="O110" s="2">
        <v>268.61</v>
      </c>
      <c r="P110" s="2">
        <v>269.83</v>
      </c>
      <c r="Q110" s="2">
        <v>294</v>
      </c>
      <c r="R110" s="2">
        <v>0</v>
      </c>
      <c r="S110" s="2">
        <v>0.01</v>
      </c>
      <c r="T110" s="2">
        <v>1.05</v>
      </c>
      <c r="U110" s="2">
        <v>591.76</v>
      </c>
      <c r="V110" s="2">
        <v>592.83000000000004</v>
      </c>
      <c r="W110" s="3">
        <f t="shared" si="43"/>
        <v>294</v>
      </c>
    </row>
    <row r="111" spans="1:23" x14ac:dyDescent="0.25">
      <c r="A111" t="s">
        <v>214</v>
      </c>
      <c r="B111">
        <v>40</v>
      </c>
      <c r="C111">
        <v>78</v>
      </c>
      <c r="D111">
        <v>6</v>
      </c>
      <c r="E111">
        <v>1</v>
      </c>
      <c r="F111" s="4">
        <v>200</v>
      </c>
      <c r="G111" s="4">
        <v>184</v>
      </c>
      <c r="H111" s="7">
        <v>184</v>
      </c>
      <c r="I111" s="7">
        <v>184</v>
      </c>
      <c r="J111" s="7">
        <v>0</v>
      </c>
      <c r="K111" s="7">
        <v>9.25</v>
      </c>
      <c r="L111" s="7">
        <v>114.36</v>
      </c>
      <c r="M111" s="7">
        <v>6993</v>
      </c>
      <c r="N111" s="7">
        <v>1</v>
      </c>
      <c r="O111" s="2">
        <v>145.93</v>
      </c>
      <c r="P111" s="2">
        <v>147.53</v>
      </c>
      <c r="Q111" s="2">
        <v>184</v>
      </c>
      <c r="R111" s="2">
        <v>0.01</v>
      </c>
      <c r="S111" s="2">
        <v>0.01</v>
      </c>
      <c r="T111" s="2">
        <v>1.03</v>
      </c>
      <c r="U111" s="2">
        <v>10800.53</v>
      </c>
      <c r="V111" s="2">
        <v>10801.58</v>
      </c>
      <c r="W111" s="3">
        <f t="shared" si="43"/>
        <v>184</v>
      </c>
    </row>
    <row r="112" spans="1:23" x14ac:dyDescent="0.25">
      <c r="A112" t="s">
        <v>215</v>
      </c>
      <c r="B112">
        <v>40</v>
      </c>
      <c r="C112">
        <v>78</v>
      </c>
      <c r="D112">
        <v>6</v>
      </c>
      <c r="E112">
        <v>2</v>
      </c>
      <c r="F112" s="4">
        <v>165</v>
      </c>
      <c r="G112" s="4">
        <v>156</v>
      </c>
      <c r="H112" s="7">
        <v>141.63999999999999</v>
      </c>
      <c r="I112" s="7">
        <v>156</v>
      </c>
      <c r="J112" s="7">
        <v>0</v>
      </c>
      <c r="K112" s="7">
        <v>9.2799999999999994</v>
      </c>
      <c r="L112" s="7">
        <v>494.45</v>
      </c>
      <c r="M112" s="7">
        <v>7638</v>
      </c>
      <c r="N112" s="7">
        <v>3</v>
      </c>
      <c r="O112" s="2">
        <v>117.64</v>
      </c>
      <c r="P112" s="2">
        <v>120.59</v>
      </c>
      <c r="Q112" s="2">
        <v>156</v>
      </c>
      <c r="R112" s="2">
        <v>0</v>
      </c>
      <c r="S112" s="2">
        <v>0.01</v>
      </c>
      <c r="T112" s="2">
        <v>1.34</v>
      </c>
      <c r="U112" s="2">
        <v>774.54</v>
      </c>
      <c r="V112" s="2">
        <v>775.91</v>
      </c>
      <c r="W112" s="3">
        <f t="shared" si="43"/>
        <v>156</v>
      </c>
    </row>
    <row r="113" spans="1:23" x14ac:dyDescent="0.25">
      <c r="A113" t="s">
        <v>216</v>
      </c>
      <c r="B113">
        <v>40</v>
      </c>
      <c r="C113">
        <v>78</v>
      </c>
      <c r="D113">
        <v>6</v>
      </c>
      <c r="E113">
        <v>3</v>
      </c>
      <c r="F113" s="4">
        <v>271</v>
      </c>
      <c r="G113" s="4">
        <v>184</v>
      </c>
      <c r="H113" s="7">
        <v>182.36</v>
      </c>
      <c r="I113" s="7">
        <v>184</v>
      </c>
      <c r="J113" s="7">
        <v>0</v>
      </c>
      <c r="K113" s="7">
        <v>9.1300000000000008</v>
      </c>
      <c r="L113" s="7">
        <v>657.66</v>
      </c>
      <c r="M113" s="7">
        <v>6818</v>
      </c>
      <c r="N113" s="7">
        <v>7</v>
      </c>
      <c r="O113" s="2">
        <v>150.55000000000001</v>
      </c>
      <c r="P113" s="2">
        <v>154.19</v>
      </c>
      <c r="Q113" s="2">
        <v>184</v>
      </c>
      <c r="R113" s="2">
        <v>0</v>
      </c>
      <c r="S113" s="2">
        <v>0.01</v>
      </c>
      <c r="T113" s="2">
        <v>1.31</v>
      </c>
      <c r="U113" s="2">
        <v>4433.87</v>
      </c>
      <c r="V113" s="2">
        <v>4435.2</v>
      </c>
      <c r="W113" s="3">
        <f t="shared" si="43"/>
        <v>184</v>
      </c>
    </row>
    <row r="114" spans="1:23" x14ac:dyDescent="0.25">
      <c r="A114" t="s">
        <v>217</v>
      </c>
      <c r="B114">
        <v>40</v>
      </c>
      <c r="C114">
        <v>78</v>
      </c>
      <c r="D114">
        <v>6</v>
      </c>
      <c r="E114">
        <v>4</v>
      </c>
      <c r="F114" s="4">
        <v>212</v>
      </c>
      <c r="G114" s="4">
        <v>168</v>
      </c>
      <c r="H114" s="7">
        <v>168</v>
      </c>
      <c r="I114" s="7">
        <v>168</v>
      </c>
      <c r="J114" s="7">
        <v>0</v>
      </c>
      <c r="K114" s="7">
        <v>9.0399999999999991</v>
      </c>
      <c r="L114" s="7">
        <v>207.31</v>
      </c>
      <c r="M114" s="7">
        <v>7045</v>
      </c>
      <c r="N114" s="7">
        <v>1</v>
      </c>
      <c r="O114" s="2">
        <v>139.63999999999999</v>
      </c>
      <c r="P114" s="2">
        <v>144.49</v>
      </c>
      <c r="Q114" s="2">
        <v>168</v>
      </c>
      <c r="R114" s="2">
        <v>0</v>
      </c>
      <c r="S114" s="2">
        <v>0.01</v>
      </c>
      <c r="T114" s="2">
        <v>1.1000000000000001</v>
      </c>
      <c r="U114" s="2">
        <v>3500.78</v>
      </c>
      <c r="V114" s="2">
        <v>3501.9</v>
      </c>
      <c r="W114" s="3">
        <f t="shared" si="43"/>
        <v>168</v>
      </c>
    </row>
    <row r="115" spans="1:23" x14ac:dyDescent="0.25">
      <c r="A115" t="s">
        <v>218</v>
      </c>
      <c r="B115">
        <v>40</v>
      </c>
      <c r="C115">
        <v>78</v>
      </c>
      <c r="D115">
        <v>8</v>
      </c>
      <c r="E115">
        <v>1</v>
      </c>
      <c r="F115" s="4">
        <v>184</v>
      </c>
      <c r="G115" s="4">
        <v>171</v>
      </c>
      <c r="H115" s="7">
        <v>161.83000000000001</v>
      </c>
      <c r="I115" s="7">
        <v>171</v>
      </c>
      <c r="J115" s="7">
        <v>0</v>
      </c>
      <c r="K115" s="7">
        <v>9.3800000000000008</v>
      </c>
      <c r="L115" s="7">
        <v>176.13</v>
      </c>
      <c r="M115" s="7">
        <v>3347</v>
      </c>
      <c r="N115" s="7">
        <v>3</v>
      </c>
      <c r="O115" s="2">
        <v>125.63</v>
      </c>
      <c r="P115" s="2">
        <v>129.65</v>
      </c>
      <c r="Q115" s="2">
        <v>171</v>
      </c>
      <c r="R115" s="2">
        <v>0</v>
      </c>
      <c r="S115" s="2">
        <v>0.01</v>
      </c>
      <c r="T115" s="2">
        <v>1.29</v>
      </c>
      <c r="U115" s="2">
        <v>10228.99</v>
      </c>
      <c r="V115" s="2">
        <v>10230.299999999999</v>
      </c>
      <c r="W115" s="3">
        <f t="shared" si="43"/>
        <v>171</v>
      </c>
    </row>
    <row r="116" spans="1:23" x14ac:dyDescent="0.25">
      <c r="A116" t="s">
        <v>219</v>
      </c>
      <c r="B116">
        <v>40</v>
      </c>
      <c r="C116">
        <v>78</v>
      </c>
      <c r="D116">
        <v>8</v>
      </c>
      <c r="E116">
        <v>2</v>
      </c>
      <c r="F116" s="4">
        <v>155</v>
      </c>
      <c r="G116" s="4">
        <v>126</v>
      </c>
      <c r="H116" s="7">
        <v>126</v>
      </c>
      <c r="I116" s="7">
        <v>126</v>
      </c>
      <c r="J116" s="7">
        <v>0</v>
      </c>
      <c r="K116" s="7">
        <v>9.2200000000000006</v>
      </c>
      <c r="L116" s="7">
        <v>24.42</v>
      </c>
      <c r="M116" s="7">
        <v>4102</v>
      </c>
      <c r="N116" s="7">
        <v>1</v>
      </c>
      <c r="O116" s="2">
        <v>84.84</v>
      </c>
      <c r="P116" s="2">
        <v>89.46</v>
      </c>
      <c r="Q116" s="2">
        <v>126</v>
      </c>
      <c r="R116" s="2">
        <v>0</v>
      </c>
      <c r="S116" s="2">
        <v>0.01</v>
      </c>
      <c r="T116" s="2">
        <v>1.18</v>
      </c>
      <c r="U116" s="2">
        <v>136.04</v>
      </c>
      <c r="V116" s="2">
        <v>137.25</v>
      </c>
      <c r="W116" s="3">
        <f t="shared" si="43"/>
        <v>126</v>
      </c>
    </row>
    <row r="117" spans="1:23" x14ac:dyDescent="0.25">
      <c r="A117" t="s">
        <v>220</v>
      </c>
      <c r="B117">
        <v>40</v>
      </c>
      <c r="C117">
        <v>78</v>
      </c>
      <c r="D117">
        <v>8</v>
      </c>
      <c r="E117">
        <v>3</v>
      </c>
      <c r="F117" s="4">
        <v>149</v>
      </c>
      <c r="G117" s="4">
        <v>126</v>
      </c>
      <c r="H117" s="7">
        <v>119.47</v>
      </c>
      <c r="I117" s="7">
        <v>126</v>
      </c>
      <c r="J117" s="7">
        <v>0</v>
      </c>
      <c r="K117" s="7">
        <v>9.27</v>
      </c>
      <c r="L117" s="7">
        <v>39.020000000000003</v>
      </c>
      <c r="M117" s="7">
        <v>3106</v>
      </c>
      <c r="N117" s="7">
        <v>3</v>
      </c>
      <c r="O117" s="2">
        <v>90.8</v>
      </c>
      <c r="P117" s="2">
        <v>94.25</v>
      </c>
      <c r="Q117" s="2">
        <v>126</v>
      </c>
      <c r="R117" s="2">
        <v>0</v>
      </c>
      <c r="S117" s="2">
        <v>0.01</v>
      </c>
      <c r="T117" s="2">
        <v>1.48</v>
      </c>
      <c r="U117" s="2">
        <v>4753.09</v>
      </c>
      <c r="V117" s="2">
        <v>4754.59</v>
      </c>
      <c r="W117" s="3">
        <f t="shared" si="43"/>
        <v>126</v>
      </c>
    </row>
    <row r="118" spans="1:23" x14ac:dyDescent="0.25">
      <c r="A118" t="s">
        <v>221</v>
      </c>
      <c r="B118">
        <v>40</v>
      </c>
      <c r="C118">
        <v>78</v>
      </c>
      <c r="D118">
        <v>8</v>
      </c>
      <c r="E118">
        <v>4</v>
      </c>
      <c r="F118" s="4">
        <v>124</v>
      </c>
      <c r="G118" s="4">
        <v>115</v>
      </c>
      <c r="H118" s="7">
        <v>115</v>
      </c>
      <c r="I118" s="7">
        <v>115</v>
      </c>
      <c r="J118" s="7">
        <v>0</v>
      </c>
      <c r="K118" s="7">
        <v>9.0399999999999991</v>
      </c>
      <c r="L118" s="7">
        <v>23.14</v>
      </c>
      <c r="M118" s="7">
        <v>3981</v>
      </c>
      <c r="N118" s="7">
        <v>1</v>
      </c>
      <c r="O118" s="2">
        <v>73.66</v>
      </c>
      <c r="P118" s="2">
        <v>76.16</v>
      </c>
      <c r="Q118" s="2">
        <v>115</v>
      </c>
      <c r="R118" s="2">
        <v>0</v>
      </c>
      <c r="S118" s="2">
        <v>0.01</v>
      </c>
      <c r="T118" s="2">
        <v>1.47</v>
      </c>
      <c r="U118" s="2">
        <v>855.65</v>
      </c>
      <c r="V118" s="2">
        <v>857.14</v>
      </c>
      <c r="W118" s="3">
        <f t="shared" si="43"/>
        <v>115</v>
      </c>
    </row>
    <row r="119" spans="1:23" x14ac:dyDescent="0.25">
      <c r="A119" t="s">
        <v>222</v>
      </c>
      <c r="B119">
        <v>40</v>
      </c>
      <c r="C119">
        <v>78</v>
      </c>
      <c r="D119">
        <v>10</v>
      </c>
      <c r="E119">
        <v>1</v>
      </c>
      <c r="F119" s="4">
        <v>108</v>
      </c>
      <c r="G119" s="4">
        <v>81</v>
      </c>
      <c r="H119" s="7">
        <v>76.569999999999993</v>
      </c>
      <c r="I119" s="7">
        <v>81</v>
      </c>
      <c r="J119" s="7">
        <v>0</v>
      </c>
      <c r="K119" s="7">
        <v>9.11</v>
      </c>
      <c r="L119" s="7">
        <v>55.78</v>
      </c>
      <c r="M119" s="7">
        <v>1208</v>
      </c>
      <c r="N119" s="7">
        <v>3</v>
      </c>
      <c r="O119" s="2">
        <v>54.42</v>
      </c>
      <c r="P119" s="2">
        <v>58.85</v>
      </c>
      <c r="Q119" s="2">
        <v>81</v>
      </c>
      <c r="R119" s="2">
        <v>0</v>
      </c>
      <c r="S119" s="2">
        <v>0.01</v>
      </c>
      <c r="T119" s="2">
        <v>1.33</v>
      </c>
      <c r="U119" s="2">
        <v>429.86</v>
      </c>
      <c r="V119" s="2">
        <v>431.22</v>
      </c>
      <c r="W119" s="3">
        <f t="shared" si="43"/>
        <v>81</v>
      </c>
    </row>
    <row r="120" spans="1:23" x14ac:dyDescent="0.25">
      <c r="A120" t="s">
        <v>223</v>
      </c>
      <c r="B120">
        <v>40</v>
      </c>
      <c r="C120">
        <v>78</v>
      </c>
      <c r="D120">
        <v>10</v>
      </c>
      <c r="E120">
        <v>2</v>
      </c>
      <c r="F120" s="4">
        <v>133</v>
      </c>
      <c r="G120" s="4">
        <v>114</v>
      </c>
      <c r="H120" s="7">
        <v>101.52</v>
      </c>
      <c r="I120" s="7">
        <v>114</v>
      </c>
      <c r="J120" s="7">
        <v>0</v>
      </c>
      <c r="K120" s="7">
        <v>9.57</v>
      </c>
      <c r="L120" s="7">
        <v>165.84</v>
      </c>
      <c r="M120" s="7">
        <v>659</v>
      </c>
      <c r="N120" s="7">
        <v>9</v>
      </c>
      <c r="O120" s="2">
        <v>73.650000000000006</v>
      </c>
      <c r="P120" s="2">
        <v>77.92</v>
      </c>
      <c r="Q120" s="2">
        <v>114</v>
      </c>
      <c r="R120" s="2">
        <v>0</v>
      </c>
      <c r="S120" s="2">
        <v>0.01</v>
      </c>
      <c r="T120" s="2">
        <v>1.1599999999999999</v>
      </c>
      <c r="U120" s="2">
        <v>1222.6199999999999</v>
      </c>
      <c r="V120" s="2">
        <v>1223.8</v>
      </c>
      <c r="W120" s="3">
        <f t="shared" si="43"/>
        <v>114</v>
      </c>
    </row>
    <row r="121" spans="1:23" x14ac:dyDescent="0.25">
      <c r="A121" t="s">
        <v>224</v>
      </c>
      <c r="B121">
        <v>40</v>
      </c>
      <c r="C121">
        <v>78</v>
      </c>
      <c r="D121">
        <v>10</v>
      </c>
      <c r="E121">
        <v>3</v>
      </c>
      <c r="F121" s="4">
        <v>110</v>
      </c>
      <c r="G121" s="4">
        <v>91</v>
      </c>
      <c r="H121" s="7">
        <v>79.86</v>
      </c>
      <c r="I121" s="7">
        <v>91</v>
      </c>
      <c r="J121" s="7">
        <v>0</v>
      </c>
      <c r="K121" s="7">
        <v>9.1</v>
      </c>
      <c r="L121" s="7">
        <v>28.98</v>
      </c>
      <c r="M121" s="7">
        <v>1770</v>
      </c>
      <c r="N121" s="7">
        <v>3</v>
      </c>
      <c r="O121" s="2">
        <v>54.49</v>
      </c>
      <c r="P121" s="2">
        <v>60.05</v>
      </c>
      <c r="Q121" s="2">
        <v>91</v>
      </c>
      <c r="R121" s="2">
        <v>0</v>
      </c>
      <c r="S121" s="2">
        <v>0.01</v>
      </c>
      <c r="T121" s="2">
        <v>1.28</v>
      </c>
      <c r="U121" s="2">
        <v>78.17</v>
      </c>
      <c r="V121" s="2">
        <v>79.47</v>
      </c>
      <c r="W121" s="3">
        <f t="shared" si="43"/>
        <v>91</v>
      </c>
    </row>
    <row r="122" spans="1:23" x14ac:dyDescent="0.25">
      <c r="A122" t="s">
        <v>225</v>
      </c>
      <c r="B122">
        <v>40</v>
      </c>
      <c r="C122">
        <v>78</v>
      </c>
      <c r="D122">
        <v>10</v>
      </c>
      <c r="E122">
        <v>4</v>
      </c>
      <c r="F122" s="4">
        <v>77</v>
      </c>
      <c r="G122" s="4">
        <v>66</v>
      </c>
      <c r="H122" s="7">
        <v>66</v>
      </c>
      <c r="I122" s="7">
        <v>66</v>
      </c>
      <c r="J122" s="7">
        <v>0</v>
      </c>
      <c r="K122" s="7">
        <v>9.39</v>
      </c>
      <c r="L122" s="7">
        <v>13.04</v>
      </c>
      <c r="M122" s="7">
        <v>1036</v>
      </c>
      <c r="N122" s="7">
        <v>1</v>
      </c>
      <c r="O122" s="2">
        <v>42.31</v>
      </c>
      <c r="P122" s="2">
        <v>48.93</v>
      </c>
      <c r="Q122" s="2">
        <v>66</v>
      </c>
      <c r="R122" s="2">
        <v>0</v>
      </c>
      <c r="S122" s="2">
        <v>0.01</v>
      </c>
      <c r="T122" s="2">
        <v>1.1499999999999999</v>
      </c>
      <c r="U122" s="2">
        <v>3.04</v>
      </c>
      <c r="V122" s="2">
        <v>4.21</v>
      </c>
      <c r="W122" s="3">
        <f t="shared" si="43"/>
        <v>66</v>
      </c>
    </row>
    <row r="123" spans="1:23" x14ac:dyDescent="0.25">
      <c r="A123" t="s">
        <v>226</v>
      </c>
      <c r="B123">
        <v>40</v>
      </c>
      <c r="C123">
        <v>156</v>
      </c>
      <c r="D123">
        <v>2</v>
      </c>
      <c r="E123">
        <v>1</v>
      </c>
      <c r="F123" s="4">
        <v>435</v>
      </c>
      <c r="G123" s="4">
        <v>354</v>
      </c>
      <c r="H123" s="7">
        <v>354</v>
      </c>
      <c r="I123" s="7">
        <v>354</v>
      </c>
      <c r="J123" s="7">
        <v>0</v>
      </c>
      <c r="K123" s="7">
        <v>9.01</v>
      </c>
      <c r="L123" s="7">
        <v>1624.84</v>
      </c>
      <c r="M123" s="7">
        <v>33866</v>
      </c>
      <c r="N123" s="7">
        <v>1</v>
      </c>
      <c r="O123" s="2">
        <v>345.66</v>
      </c>
      <c r="P123" s="2">
        <v>347.18</v>
      </c>
      <c r="Q123" s="2">
        <v>354</v>
      </c>
      <c r="R123" s="2">
        <v>0</v>
      </c>
      <c r="S123" s="2">
        <v>0.01</v>
      </c>
      <c r="T123" s="2">
        <v>1.02</v>
      </c>
      <c r="U123" s="2">
        <v>3.65</v>
      </c>
      <c r="V123" s="2">
        <v>4.7</v>
      </c>
      <c r="W123" s="3">
        <f t="shared" si="43"/>
        <v>354</v>
      </c>
    </row>
    <row r="124" spans="1:23" x14ac:dyDescent="0.25">
      <c r="A124" s="1" t="s">
        <v>227</v>
      </c>
      <c r="B124" s="1">
        <v>40</v>
      </c>
      <c r="C124" s="1">
        <v>156</v>
      </c>
      <c r="D124" s="1">
        <v>2</v>
      </c>
      <c r="E124" s="1">
        <v>2</v>
      </c>
      <c r="F124" s="4">
        <v>435</v>
      </c>
      <c r="G124" s="4">
        <v>359</v>
      </c>
      <c r="H124" s="7">
        <v>0</v>
      </c>
      <c r="I124" s="7">
        <v>359</v>
      </c>
      <c r="J124" s="7">
        <v>1</v>
      </c>
      <c r="K124" s="7">
        <v>4.16</v>
      </c>
      <c r="L124" s="7">
        <v>10800</v>
      </c>
      <c r="M124" s="7">
        <v>36469</v>
      </c>
      <c r="N124" s="7">
        <v>1</v>
      </c>
      <c r="O124" s="2">
        <v>343.55</v>
      </c>
      <c r="P124" s="2">
        <v>350.38</v>
      </c>
      <c r="Q124" s="2">
        <v>359</v>
      </c>
      <c r="R124" s="2">
        <v>0</v>
      </c>
      <c r="S124" s="2">
        <v>0.01</v>
      </c>
      <c r="T124" s="2">
        <v>1.01</v>
      </c>
      <c r="U124" s="2">
        <v>10.14</v>
      </c>
      <c r="V124" s="2">
        <v>11.19</v>
      </c>
      <c r="W124" s="3">
        <f t="shared" si="43"/>
        <v>359</v>
      </c>
    </row>
    <row r="125" spans="1:23" x14ac:dyDescent="0.25">
      <c r="A125" t="s">
        <v>228</v>
      </c>
      <c r="B125">
        <v>40</v>
      </c>
      <c r="C125">
        <v>156</v>
      </c>
      <c r="D125">
        <v>2</v>
      </c>
      <c r="E125">
        <v>3</v>
      </c>
      <c r="F125" s="4">
        <v>337</v>
      </c>
      <c r="G125" s="4">
        <v>294</v>
      </c>
      <c r="H125" s="7">
        <v>294</v>
      </c>
      <c r="I125" s="7">
        <v>294</v>
      </c>
      <c r="J125" s="7">
        <v>0</v>
      </c>
      <c r="K125" s="7">
        <v>9.01</v>
      </c>
      <c r="L125" s="7">
        <v>222.77</v>
      </c>
      <c r="M125" s="7">
        <v>32861</v>
      </c>
      <c r="N125" s="7">
        <v>1</v>
      </c>
      <c r="O125" s="2">
        <v>283.64</v>
      </c>
      <c r="P125" s="2">
        <v>284.32</v>
      </c>
      <c r="Q125" s="2">
        <v>294</v>
      </c>
      <c r="R125" s="2">
        <v>0</v>
      </c>
      <c r="S125" s="2">
        <v>0.02</v>
      </c>
      <c r="T125" s="2">
        <v>1.03</v>
      </c>
      <c r="U125" s="2">
        <v>5.84</v>
      </c>
      <c r="V125" s="2">
        <v>6.91</v>
      </c>
      <c r="W125" s="3">
        <f t="shared" si="43"/>
        <v>294</v>
      </c>
    </row>
    <row r="126" spans="1:23" x14ac:dyDescent="0.25">
      <c r="A126" t="s">
        <v>229</v>
      </c>
      <c r="B126">
        <v>40</v>
      </c>
      <c r="C126">
        <v>156</v>
      </c>
      <c r="D126">
        <v>2</v>
      </c>
      <c r="E126">
        <v>4</v>
      </c>
      <c r="F126" s="4">
        <v>338</v>
      </c>
      <c r="G126" s="4">
        <v>261</v>
      </c>
      <c r="H126" s="7">
        <v>261</v>
      </c>
      <c r="I126" s="7">
        <v>261</v>
      </c>
      <c r="J126" s="7">
        <v>0</v>
      </c>
      <c r="K126" s="7">
        <v>7.86</v>
      </c>
      <c r="L126" s="7">
        <v>3443.35</v>
      </c>
      <c r="M126" s="7">
        <v>35020</v>
      </c>
      <c r="N126" s="7">
        <v>1</v>
      </c>
      <c r="O126" s="2">
        <v>252.59</v>
      </c>
      <c r="P126" s="2">
        <v>254.94</v>
      </c>
      <c r="Q126" s="2">
        <v>261</v>
      </c>
      <c r="R126" s="2">
        <v>0</v>
      </c>
      <c r="S126" s="2">
        <v>0.01</v>
      </c>
      <c r="T126" s="2">
        <v>1.02</v>
      </c>
      <c r="U126" s="2">
        <v>1.38</v>
      </c>
      <c r="V126" s="2">
        <v>2.4300000000000002</v>
      </c>
      <c r="W126" s="3">
        <f t="shared" si="43"/>
        <v>261</v>
      </c>
    </row>
    <row r="127" spans="1:23" x14ac:dyDescent="0.25">
      <c r="A127" t="s">
        <v>230</v>
      </c>
      <c r="B127">
        <v>40</v>
      </c>
      <c r="C127">
        <v>156</v>
      </c>
      <c r="D127">
        <v>4</v>
      </c>
      <c r="E127">
        <v>1</v>
      </c>
      <c r="F127" s="4">
        <v>155</v>
      </c>
      <c r="G127" s="4">
        <v>142</v>
      </c>
      <c r="H127" s="7">
        <v>137.61000000000001</v>
      </c>
      <c r="I127" s="7">
        <v>142</v>
      </c>
      <c r="J127" s="7">
        <v>0</v>
      </c>
      <c r="K127" s="7">
        <v>9.14</v>
      </c>
      <c r="L127" s="7">
        <v>1017.81</v>
      </c>
      <c r="M127" s="7">
        <v>16625</v>
      </c>
      <c r="N127" s="7">
        <v>9</v>
      </c>
      <c r="O127" s="2">
        <v>125.95</v>
      </c>
      <c r="P127" s="2">
        <v>129.1</v>
      </c>
      <c r="Q127" s="2">
        <v>142</v>
      </c>
      <c r="R127" s="2">
        <v>0</v>
      </c>
      <c r="S127" s="2">
        <v>0.02</v>
      </c>
      <c r="T127" s="2">
        <v>1.17</v>
      </c>
      <c r="U127" s="2">
        <v>7472.98</v>
      </c>
      <c r="V127" s="2">
        <v>7474.19</v>
      </c>
      <c r="W127" s="3">
        <f t="shared" si="43"/>
        <v>142</v>
      </c>
    </row>
    <row r="128" spans="1:23" x14ac:dyDescent="0.25">
      <c r="A128" t="s">
        <v>231</v>
      </c>
      <c r="B128">
        <v>40</v>
      </c>
      <c r="C128">
        <v>156</v>
      </c>
      <c r="D128">
        <v>4</v>
      </c>
      <c r="E128">
        <v>2</v>
      </c>
      <c r="F128" s="4">
        <v>177</v>
      </c>
      <c r="G128" s="4">
        <v>160</v>
      </c>
      <c r="H128" s="7">
        <v>160</v>
      </c>
      <c r="I128" s="7">
        <v>160</v>
      </c>
      <c r="J128" s="7">
        <v>0</v>
      </c>
      <c r="K128" s="7">
        <v>9.07</v>
      </c>
      <c r="L128" s="7">
        <v>383.31</v>
      </c>
      <c r="M128" s="7">
        <v>15643</v>
      </c>
      <c r="N128" s="7">
        <v>1</v>
      </c>
      <c r="O128" s="2">
        <v>143.61000000000001</v>
      </c>
      <c r="P128" s="2">
        <v>148.91999999999999</v>
      </c>
      <c r="Q128" s="2">
        <v>160</v>
      </c>
      <c r="R128" s="2">
        <v>0</v>
      </c>
      <c r="S128" s="2">
        <v>0.02</v>
      </c>
      <c r="T128" s="2">
        <v>1.33</v>
      </c>
      <c r="U128" s="2">
        <v>1302.33</v>
      </c>
      <c r="V128" s="2">
        <v>1303.92</v>
      </c>
      <c r="W128" s="3">
        <f t="shared" si="43"/>
        <v>160</v>
      </c>
    </row>
    <row r="129" spans="1:23" x14ac:dyDescent="0.25">
      <c r="A129" t="s">
        <v>232</v>
      </c>
      <c r="B129">
        <v>40</v>
      </c>
      <c r="C129">
        <v>156</v>
      </c>
      <c r="D129">
        <v>4</v>
      </c>
      <c r="E129">
        <v>3</v>
      </c>
      <c r="F129" s="4">
        <v>180</v>
      </c>
      <c r="G129" s="4">
        <v>149</v>
      </c>
      <c r="H129" s="7">
        <v>149</v>
      </c>
      <c r="I129" s="7">
        <v>149</v>
      </c>
      <c r="J129" s="7">
        <v>0</v>
      </c>
      <c r="K129" s="7">
        <v>9.23</v>
      </c>
      <c r="L129" s="7">
        <v>146.84</v>
      </c>
      <c r="M129" s="7">
        <v>16512</v>
      </c>
      <c r="N129" s="7">
        <v>1</v>
      </c>
      <c r="O129" s="2">
        <v>140.80000000000001</v>
      </c>
      <c r="P129" s="2">
        <v>141.5</v>
      </c>
      <c r="Q129" s="2">
        <v>149</v>
      </c>
      <c r="R129" s="2">
        <v>0</v>
      </c>
      <c r="S129" s="2">
        <v>0.01</v>
      </c>
      <c r="T129" s="2">
        <v>1.06</v>
      </c>
      <c r="U129" s="2">
        <v>128.77000000000001</v>
      </c>
      <c r="V129" s="2">
        <v>129.9</v>
      </c>
      <c r="W129" s="3">
        <f t="shared" si="43"/>
        <v>149</v>
      </c>
    </row>
    <row r="130" spans="1:23" x14ac:dyDescent="0.25">
      <c r="A130" t="s">
        <v>233</v>
      </c>
      <c r="B130">
        <v>40</v>
      </c>
      <c r="C130">
        <v>156</v>
      </c>
      <c r="D130">
        <v>4</v>
      </c>
      <c r="E130">
        <v>4</v>
      </c>
      <c r="F130" s="4">
        <v>119</v>
      </c>
      <c r="G130" s="4">
        <v>103</v>
      </c>
      <c r="H130" s="7">
        <v>103</v>
      </c>
      <c r="I130" s="7">
        <v>103</v>
      </c>
      <c r="J130" s="7">
        <v>0</v>
      </c>
      <c r="K130" s="7">
        <v>9.09</v>
      </c>
      <c r="L130" s="7">
        <v>80.36</v>
      </c>
      <c r="M130" s="7">
        <v>16481</v>
      </c>
      <c r="N130" s="7">
        <v>1</v>
      </c>
      <c r="O130" s="2">
        <v>85.25</v>
      </c>
      <c r="P130" s="2">
        <v>89.54</v>
      </c>
      <c r="Q130" s="2">
        <v>103</v>
      </c>
      <c r="R130" s="2">
        <v>0</v>
      </c>
      <c r="S130" s="2">
        <v>0.01</v>
      </c>
      <c r="T130" s="2">
        <v>1.02</v>
      </c>
      <c r="U130" s="2">
        <v>72.819999999999993</v>
      </c>
      <c r="V130" s="2">
        <v>73.88</v>
      </c>
      <c r="W130" s="3">
        <f t="shared" si="43"/>
        <v>103</v>
      </c>
    </row>
    <row r="131" spans="1:23" x14ac:dyDescent="0.25">
      <c r="A131" t="s">
        <v>234</v>
      </c>
      <c r="B131">
        <v>40</v>
      </c>
      <c r="C131">
        <v>156</v>
      </c>
      <c r="D131">
        <v>6</v>
      </c>
      <c r="E131">
        <v>1</v>
      </c>
      <c r="F131" s="4">
        <v>141</v>
      </c>
      <c r="G131" s="4">
        <v>113</v>
      </c>
      <c r="H131" s="7">
        <v>109.42</v>
      </c>
      <c r="I131" s="7">
        <v>113</v>
      </c>
      <c r="J131" s="7">
        <v>0</v>
      </c>
      <c r="K131" s="7">
        <v>9.11</v>
      </c>
      <c r="L131" s="7">
        <v>1678.47</v>
      </c>
      <c r="M131" s="7">
        <v>8082</v>
      </c>
      <c r="N131" s="7">
        <v>11</v>
      </c>
      <c r="O131" s="2">
        <v>92.5</v>
      </c>
      <c r="P131" s="2">
        <v>94.48</v>
      </c>
      <c r="Q131" s="2">
        <v>113</v>
      </c>
      <c r="R131" s="2">
        <v>0.05</v>
      </c>
      <c r="S131" s="2">
        <v>0.01</v>
      </c>
      <c r="T131" s="2">
        <v>1.22</v>
      </c>
      <c r="U131" s="2">
        <v>10810.31</v>
      </c>
      <c r="V131" s="2">
        <v>10811.56</v>
      </c>
      <c r="W131" s="3">
        <f t="shared" si="43"/>
        <v>113</v>
      </c>
    </row>
    <row r="132" spans="1:23" x14ac:dyDescent="0.25">
      <c r="A132" t="s">
        <v>235</v>
      </c>
      <c r="B132">
        <v>40</v>
      </c>
      <c r="C132">
        <v>156</v>
      </c>
      <c r="D132">
        <v>6</v>
      </c>
      <c r="E132">
        <v>2</v>
      </c>
      <c r="F132" s="4">
        <v>107</v>
      </c>
      <c r="G132" s="4">
        <v>84</v>
      </c>
      <c r="H132" s="7">
        <v>78.489999999999995</v>
      </c>
      <c r="I132" s="7">
        <v>84</v>
      </c>
      <c r="J132" s="7">
        <v>0</v>
      </c>
      <c r="K132" s="7">
        <v>9.33</v>
      </c>
      <c r="L132" s="7">
        <v>1441.86</v>
      </c>
      <c r="M132" s="7">
        <v>7375</v>
      </c>
      <c r="N132" s="7">
        <v>15</v>
      </c>
      <c r="O132" s="2">
        <v>68.430000000000007</v>
      </c>
      <c r="P132" s="2">
        <v>69.56</v>
      </c>
      <c r="Q132" s="2">
        <v>84</v>
      </c>
      <c r="R132" s="2">
        <v>0.06</v>
      </c>
      <c r="S132" s="2">
        <v>0.02</v>
      </c>
      <c r="T132" s="2">
        <v>1.2</v>
      </c>
      <c r="U132" s="2">
        <v>10816.97</v>
      </c>
      <c r="V132" s="2">
        <v>10818.19</v>
      </c>
      <c r="W132" s="3">
        <f t="shared" si="43"/>
        <v>84</v>
      </c>
    </row>
    <row r="133" spans="1:23" x14ac:dyDescent="0.25">
      <c r="A133" t="s">
        <v>236</v>
      </c>
      <c r="B133">
        <v>40</v>
      </c>
      <c r="C133">
        <v>156</v>
      </c>
      <c r="D133">
        <v>6</v>
      </c>
      <c r="E133">
        <v>3</v>
      </c>
      <c r="F133" s="4">
        <v>106</v>
      </c>
      <c r="G133" s="4">
        <v>95</v>
      </c>
      <c r="H133" s="7">
        <v>94</v>
      </c>
      <c r="I133" s="7">
        <v>95</v>
      </c>
      <c r="J133" s="7">
        <v>0</v>
      </c>
      <c r="K133" s="7">
        <v>9.2899999999999991</v>
      </c>
      <c r="L133" s="7">
        <v>27.62</v>
      </c>
      <c r="M133" s="7">
        <v>8200</v>
      </c>
      <c r="N133" s="7">
        <v>1</v>
      </c>
      <c r="O133" s="2">
        <v>74.61</v>
      </c>
      <c r="P133" s="2">
        <v>75.88</v>
      </c>
      <c r="Q133" s="2">
        <v>95</v>
      </c>
      <c r="R133" s="2">
        <v>0</v>
      </c>
      <c r="S133" s="2">
        <v>0.02</v>
      </c>
      <c r="T133" s="2">
        <v>1.2</v>
      </c>
      <c r="U133" s="2">
        <v>2885.08</v>
      </c>
      <c r="V133" s="2">
        <v>2886.54</v>
      </c>
      <c r="W133" s="3">
        <f t="shared" si="43"/>
        <v>95</v>
      </c>
    </row>
    <row r="134" spans="1:23" x14ac:dyDescent="0.25">
      <c r="A134" t="s">
        <v>237</v>
      </c>
      <c r="B134">
        <v>40</v>
      </c>
      <c r="C134">
        <v>156</v>
      </c>
      <c r="D134">
        <v>6</v>
      </c>
      <c r="E134">
        <v>4</v>
      </c>
      <c r="F134" s="4">
        <v>137</v>
      </c>
      <c r="G134" s="4">
        <v>106</v>
      </c>
      <c r="H134" s="7">
        <v>102.14</v>
      </c>
      <c r="I134" s="7">
        <v>106</v>
      </c>
      <c r="J134" s="7">
        <v>0</v>
      </c>
      <c r="K134" s="7">
        <v>9.16</v>
      </c>
      <c r="L134" s="7">
        <v>2374.83</v>
      </c>
      <c r="M134" s="7">
        <v>7187</v>
      </c>
      <c r="N134" s="7">
        <v>7</v>
      </c>
      <c r="O134" s="2">
        <v>82.89</v>
      </c>
      <c r="P134" s="2">
        <v>86.23</v>
      </c>
      <c r="Q134" s="2">
        <v>106</v>
      </c>
      <c r="R134" s="2">
        <v>0</v>
      </c>
      <c r="S134" s="2">
        <v>0.01</v>
      </c>
      <c r="T134" s="2">
        <v>1.37</v>
      </c>
      <c r="U134" s="2">
        <v>3460.56</v>
      </c>
      <c r="V134" s="2">
        <v>3461.96</v>
      </c>
      <c r="W134" s="3">
        <f t="shared" si="43"/>
        <v>106</v>
      </c>
    </row>
    <row r="135" spans="1:23" x14ac:dyDescent="0.25">
      <c r="A135" t="s">
        <v>238</v>
      </c>
      <c r="B135">
        <v>40</v>
      </c>
      <c r="C135">
        <v>156</v>
      </c>
      <c r="D135">
        <v>8</v>
      </c>
      <c r="E135">
        <v>1</v>
      </c>
      <c r="F135" s="4">
        <v>78</v>
      </c>
      <c r="G135" s="4">
        <v>63</v>
      </c>
      <c r="H135" s="7">
        <v>60.89</v>
      </c>
      <c r="I135" s="7">
        <v>63</v>
      </c>
      <c r="J135" s="7">
        <v>0</v>
      </c>
      <c r="K135" s="7">
        <v>9.0500000000000007</v>
      </c>
      <c r="L135" s="7">
        <v>181.94</v>
      </c>
      <c r="M135" s="7">
        <v>3333</v>
      </c>
      <c r="N135" s="7">
        <v>3</v>
      </c>
      <c r="O135" s="2">
        <v>41.25</v>
      </c>
      <c r="P135" s="2">
        <v>42.64</v>
      </c>
      <c r="Q135" s="2">
        <v>63</v>
      </c>
      <c r="R135" s="2">
        <v>0.05</v>
      </c>
      <c r="S135" s="2">
        <v>0.02</v>
      </c>
      <c r="T135" s="2">
        <v>1.68</v>
      </c>
      <c r="U135" s="2">
        <v>10804.1</v>
      </c>
      <c r="V135" s="2">
        <v>10805.82</v>
      </c>
      <c r="W135" s="3">
        <f t="shared" si="43"/>
        <v>63</v>
      </c>
    </row>
    <row r="136" spans="1:23" x14ac:dyDescent="0.25">
      <c r="A136" t="s">
        <v>239</v>
      </c>
      <c r="B136">
        <v>40</v>
      </c>
      <c r="C136">
        <v>156</v>
      </c>
      <c r="D136">
        <v>8</v>
      </c>
      <c r="E136">
        <v>2</v>
      </c>
      <c r="F136" s="4">
        <v>81</v>
      </c>
      <c r="G136" s="4">
        <v>62</v>
      </c>
      <c r="H136" s="7">
        <v>58.82</v>
      </c>
      <c r="I136" s="7">
        <v>62</v>
      </c>
      <c r="J136" s="7">
        <v>0</v>
      </c>
      <c r="K136" s="7">
        <v>9.5500000000000007</v>
      </c>
      <c r="L136" s="7">
        <v>191.02</v>
      </c>
      <c r="M136" s="7">
        <v>3504</v>
      </c>
      <c r="N136" s="7">
        <v>3</v>
      </c>
      <c r="O136" s="2">
        <v>36.67</v>
      </c>
      <c r="P136" s="2">
        <v>37.340000000000003</v>
      </c>
      <c r="Q136" s="2">
        <v>62</v>
      </c>
      <c r="R136" s="2">
        <v>0.06</v>
      </c>
      <c r="S136" s="2">
        <v>0.02</v>
      </c>
      <c r="T136" s="2">
        <v>1.1399999999999999</v>
      </c>
      <c r="U136" s="2">
        <v>10809.23</v>
      </c>
      <c r="V136" s="2">
        <v>10810.64</v>
      </c>
      <c r="W136" s="3">
        <f t="shared" si="43"/>
        <v>62</v>
      </c>
    </row>
    <row r="137" spans="1:23" x14ac:dyDescent="0.25">
      <c r="A137" t="s">
        <v>240</v>
      </c>
      <c r="B137">
        <v>40</v>
      </c>
      <c r="C137">
        <v>156</v>
      </c>
      <c r="D137">
        <v>8</v>
      </c>
      <c r="E137">
        <v>3</v>
      </c>
      <c r="F137" s="4">
        <v>94</v>
      </c>
      <c r="G137" s="4">
        <v>75</v>
      </c>
      <c r="H137" s="7">
        <v>71.16</v>
      </c>
      <c r="I137" s="7">
        <v>75</v>
      </c>
      <c r="J137" s="7">
        <v>0</v>
      </c>
      <c r="K137" s="7">
        <v>9.69</v>
      </c>
      <c r="L137" s="7">
        <v>116.74</v>
      </c>
      <c r="M137" s="7">
        <v>2426</v>
      </c>
      <c r="N137" s="7">
        <v>3</v>
      </c>
      <c r="O137" s="2">
        <v>56.83</v>
      </c>
      <c r="P137" s="2">
        <v>58.92</v>
      </c>
      <c r="Q137" s="2">
        <v>75</v>
      </c>
      <c r="R137" s="2">
        <v>0</v>
      </c>
      <c r="S137" s="2">
        <v>0.02</v>
      </c>
      <c r="T137" s="2">
        <v>1.21</v>
      </c>
      <c r="U137" s="2">
        <v>6028.62</v>
      </c>
      <c r="V137" s="2">
        <v>6030.09</v>
      </c>
      <c r="W137" s="3">
        <f t="shared" si="43"/>
        <v>75</v>
      </c>
    </row>
    <row r="138" spans="1:23" x14ac:dyDescent="0.25">
      <c r="A138" t="s">
        <v>241</v>
      </c>
      <c r="B138">
        <v>40</v>
      </c>
      <c r="C138">
        <v>156</v>
      </c>
      <c r="D138">
        <v>8</v>
      </c>
      <c r="E138">
        <v>4</v>
      </c>
      <c r="F138" s="4">
        <v>86</v>
      </c>
      <c r="G138" s="4">
        <v>71</v>
      </c>
      <c r="H138" s="7">
        <v>65.2</v>
      </c>
      <c r="I138" s="7">
        <v>71</v>
      </c>
      <c r="J138" s="7">
        <v>0</v>
      </c>
      <c r="K138" s="7">
        <v>9.68</v>
      </c>
      <c r="L138" s="7">
        <v>133.66</v>
      </c>
      <c r="M138" s="7">
        <v>2645</v>
      </c>
      <c r="N138" s="7">
        <v>3</v>
      </c>
      <c r="O138" s="2">
        <v>54.83</v>
      </c>
      <c r="P138" s="2">
        <v>56.17</v>
      </c>
      <c r="Q138" s="2">
        <v>71</v>
      </c>
      <c r="R138" s="2">
        <v>0.11</v>
      </c>
      <c r="S138" s="2">
        <v>0.02</v>
      </c>
      <c r="T138" s="2">
        <v>1.1200000000000001</v>
      </c>
      <c r="U138" s="2">
        <v>10821.13</v>
      </c>
      <c r="V138" s="2">
        <v>10822.29</v>
      </c>
      <c r="W138" s="3">
        <f t="shared" si="43"/>
        <v>71</v>
      </c>
    </row>
    <row r="139" spans="1:23" x14ac:dyDescent="0.25">
      <c r="A139" t="s">
        <v>242</v>
      </c>
      <c r="B139">
        <v>40</v>
      </c>
      <c r="C139">
        <v>156</v>
      </c>
      <c r="D139">
        <v>10</v>
      </c>
      <c r="E139">
        <v>1</v>
      </c>
      <c r="F139" s="4">
        <v>50</v>
      </c>
      <c r="G139" s="4">
        <v>50</v>
      </c>
      <c r="H139" s="7">
        <v>41.64</v>
      </c>
      <c r="I139" s="7">
        <v>50</v>
      </c>
      <c r="J139" s="7">
        <v>0</v>
      </c>
      <c r="K139" s="7">
        <v>9.6300000000000008</v>
      </c>
      <c r="L139" s="7">
        <v>3385.23</v>
      </c>
      <c r="M139" s="7">
        <v>2109</v>
      </c>
      <c r="N139" s="7">
        <v>39</v>
      </c>
      <c r="O139" s="2">
        <v>28.64</v>
      </c>
      <c r="P139" s="2">
        <v>31.6</v>
      </c>
      <c r="Q139" s="2">
        <v>50</v>
      </c>
      <c r="R139" s="2">
        <v>0</v>
      </c>
      <c r="S139" s="2">
        <v>0.02</v>
      </c>
      <c r="T139" s="2">
        <v>1.42</v>
      </c>
      <c r="U139" s="2">
        <v>1820.92</v>
      </c>
      <c r="V139" s="2">
        <v>1826.82</v>
      </c>
      <c r="W139" s="3">
        <f t="shared" si="43"/>
        <v>50</v>
      </c>
    </row>
    <row r="140" spans="1:23" x14ac:dyDescent="0.25">
      <c r="A140" t="s">
        <v>243</v>
      </c>
      <c r="B140">
        <v>40</v>
      </c>
      <c r="C140">
        <v>156</v>
      </c>
      <c r="D140">
        <v>10</v>
      </c>
      <c r="E140">
        <v>2</v>
      </c>
      <c r="F140" s="4">
        <v>83</v>
      </c>
      <c r="G140" s="4">
        <v>66</v>
      </c>
      <c r="H140" s="7">
        <v>55.83</v>
      </c>
      <c r="I140" s="7">
        <v>66</v>
      </c>
      <c r="J140" s="7">
        <v>0</v>
      </c>
      <c r="K140" s="7">
        <v>9.56</v>
      </c>
      <c r="L140" s="7">
        <v>219.55</v>
      </c>
      <c r="M140" s="7">
        <v>706</v>
      </c>
      <c r="N140" s="7">
        <v>7</v>
      </c>
      <c r="O140" s="2">
        <v>42.15</v>
      </c>
      <c r="P140" s="2">
        <v>43.27</v>
      </c>
      <c r="Q140" s="2">
        <v>66</v>
      </c>
      <c r="R140" s="2">
        <v>0</v>
      </c>
      <c r="S140" s="2">
        <v>0.02</v>
      </c>
      <c r="T140" s="2">
        <v>1.31</v>
      </c>
      <c r="U140" s="2">
        <v>8677.89</v>
      </c>
      <c r="V140" s="2">
        <v>8679.24</v>
      </c>
      <c r="W140" s="3">
        <f t="shared" si="43"/>
        <v>66</v>
      </c>
    </row>
    <row r="141" spans="1:23" x14ac:dyDescent="0.25">
      <c r="A141" t="s">
        <v>244</v>
      </c>
      <c r="B141">
        <v>40</v>
      </c>
      <c r="C141">
        <v>156</v>
      </c>
      <c r="D141">
        <v>10</v>
      </c>
      <c r="E141">
        <v>3</v>
      </c>
      <c r="F141" s="4">
        <v>60</v>
      </c>
      <c r="G141" s="4">
        <v>56</v>
      </c>
      <c r="H141" s="7">
        <v>49.01</v>
      </c>
      <c r="I141" s="7">
        <v>56</v>
      </c>
      <c r="J141" s="7">
        <v>0</v>
      </c>
      <c r="K141" s="7">
        <v>9.69</v>
      </c>
      <c r="L141" s="7">
        <v>96.32</v>
      </c>
      <c r="M141" s="7">
        <v>1172</v>
      </c>
      <c r="N141" s="7">
        <v>13</v>
      </c>
      <c r="O141" s="2">
        <v>36.5</v>
      </c>
      <c r="P141" s="2">
        <v>38.17</v>
      </c>
      <c r="Q141" s="2">
        <v>56</v>
      </c>
      <c r="R141" s="2">
        <v>0</v>
      </c>
      <c r="S141" s="2">
        <v>0.02</v>
      </c>
      <c r="T141" s="2">
        <v>1.59</v>
      </c>
      <c r="U141" s="2">
        <v>7193.73</v>
      </c>
      <c r="V141" s="2">
        <v>7195.58</v>
      </c>
      <c r="W141" s="3">
        <f t="shared" si="43"/>
        <v>56</v>
      </c>
    </row>
    <row r="142" spans="1:23" x14ac:dyDescent="0.25">
      <c r="A142" t="s">
        <v>245</v>
      </c>
      <c r="B142">
        <v>40</v>
      </c>
      <c r="C142">
        <v>156</v>
      </c>
      <c r="D142">
        <v>10</v>
      </c>
      <c r="E142">
        <v>4</v>
      </c>
      <c r="F142" s="4">
        <v>65</v>
      </c>
      <c r="G142" s="4">
        <v>59</v>
      </c>
      <c r="H142" s="7">
        <v>53.69</v>
      </c>
      <c r="I142" s="7">
        <v>59</v>
      </c>
      <c r="J142" s="7">
        <v>0</v>
      </c>
      <c r="K142" s="7">
        <v>9.43</v>
      </c>
      <c r="L142" s="7">
        <v>416.82</v>
      </c>
      <c r="M142" s="7">
        <v>2015</v>
      </c>
      <c r="N142" s="7">
        <v>11</v>
      </c>
      <c r="O142" s="2">
        <v>33.46</v>
      </c>
      <c r="P142" s="2">
        <v>35.380000000000003</v>
      </c>
      <c r="Q142" s="2">
        <v>59</v>
      </c>
      <c r="R142" s="2">
        <v>0</v>
      </c>
      <c r="S142" s="2">
        <v>0.02</v>
      </c>
      <c r="T142" s="2">
        <v>1.61</v>
      </c>
      <c r="U142" s="2">
        <v>6959.11</v>
      </c>
      <c r="V142" s="2">
        <v>6960.77</v>
      </c>
      <c r="W142" s="3">
        <f t="shared" si="43"/>
        <v>59</v>
      </c>
    </row>
    <row r="143" spans="1:23" x14ac:dyDescent="0.25">
      <c r="A143" t="s">
        <v>246</v>
      </c>
      <c r="B143">
        <v>40</v>
      </c>
      <c r="C143">
        <v>234</v>
      </c>
      <c r="D143">
        <v>2</v>
      </c>
      <c r="E143">
        <v>1</v>
      </c>
      <c r="F143" s="4">
        <v>152</v>
      </c>
      <c r="G143" s="4">
        <v>152</v>
      </c>
      <c r="H143" s="7">
        <v>152</v>
      </c>
      <c r="I143" s="7">
        <v>152</v>
      </c>
      <c r="J143" s="7">
        <v>0</v>
      </c>
      <c r="K143" s="7">
        <v>1.27</v>
      </c>
      <c r="L143" s="7">
        <v>898.82</v>
      </c>
      <c r="M143" s="7">
        <v>34763</v>
      </c>
      <c r="N143" s="7">
        <v>1</v>
      </c>
      <c r="O143" s="2">
        <v>148.37</v>
      </c>
      <c r="P143" s="2">
        <v>149.4</v>
      </c>
      <c r="Q143" s="2">
        <v>152</v>
      </c>
      <c r="R143" s="2">
        <v>0</v>
      </c>
      <c r="S143" s="2">
        <v>0.03</v>
      </c>
      <c r="T143" s="2">
        <v>1</v>
      </c>
      <c r="U143" s="2">
        <v>0.3</v>
      </c>
      <c r="V143" s="2">
        <v>1.35</v>
      </c>
      <c r="W143" s="3">
        <f t="shared" si="43"/>
        <v>152</v>
      </c>
    </row>
    <row r="144" spans="1:23" x14ac:dyDescent="0.25">
      <c r="A144" t="s">
        <v>247</v>
      </c>
      <c r="B144">
        <v>40</v>
      </c>
      <c r="C144">
        <v>234</v>
      </c>
      <c r="D144">
        <v>2</v>
      </c>
      <c r="E144">
        <v>2</v>
      </c>
      <c r="F144" s="4">
        <v>234</v>
      </c>
      <c r="G144" s="4">
        <v>183</v>
      </c>
      <c r="H144" s="7">
        <v>183</v>
      </c>
      <c r="I144" s="7">
        <v>183</v>
      </c>
      <c r="J144" s="7">
        <v>0</v>
      </c>
      <c r="K144" s="7">
        <v>9.02</v>
      </c>
      <c r="L144" s="7">
        <v>854.35</v>
      </c>
      <c r="M144" s="7">
        <v>33940</v>
      </c>
      <c r="N144" s="7">
        <v>1</v>
      </c>
      <c r="O144" s="2">
        <v>177.98</v>
      </c>
      <c r="P144" s="2">
        <v>178.61</v>
      </c>
      <c r="Q144" s="2">
        <v>183</v>
      </c>
      <c r="R144" s="2">
        <v>0</v>
      </c>
      <c r="S144" s="2">
        <v>0.02</v>
      </c>
      <c r="T144" s="2">
        <v>1.03</v>
      </c>
      <c r="U144" s="2">
        <v>3.42</v>
      </c>
      <c r="V144" s="2">
        <v>4.4800000000000004</v>
      </c>
      <c r="W144" s="3">
        <f t="shared" si="43"/>
        <v>183</v>
      </c>
    </row>
    <row r="145" spans="1:23" x14ac:dyDescent="0.25">
      <c r="A145" s="1" t="s">
        <v>248</v>
      </c>
      <c r="B145" s="1">
        <v>40</v>
      </c>
      <c r="C145" s="1">
        <v>234</v>
      </c>
      <c r="D145" s="1">
        <v>2</v>
      </c>
      <c r="E145" s="1">
        <v>3</v>
      </c>
      <c r="F145" s="4">
        <v>197</v>
      </c>
      <c r="G145" s="4">
        <v>197</v>
      </c>
      <c r="H145" s="7">
        <v>0</v>
      </c>
      <c r="I145" s="7">
        <v>197</v>
      </c>
      <c r="J145" s="7">
        <v>1</v>
      </c>
      <c r="K145" s="7">
        <v>9.01</v>
      </c>
      <c r="L145" s="7">
        <v>10800</v>
      </c>
      <c r="M145" s="7">
        <v>34301</v>
      </c>
      <c r="N145" s="7">
        <v>1</v>
      </c>
      <c r="O145" s="2">
        <v>190</v>
      </c>
      <c r="P145" s="2">
        <v>191.5</v>
      </c>
      <c r="Q145" s="2">
        <v>196</v>
      </c>
      <c r="R145" s="2">
        <v>0</v>
      </c>
      <c r="S145" s="2">
        <v>0.02</v>
      </c>
      <c r="T145" s="2">
        <v>1.03</v>
      </c>
      <c r="U145" s="2">
        <v>8.7899999999999991</v>
      </c>
      <c r="V145" s="2">
        <v>9.8699999999999992</v>
      </c>
      <c r="W145" s="3">
        <f t="shared" si="43"/>
        <v>197</v>
      </c>
    </row>
    <row r="146" spans="1:23" x14ac:dyDescent="0.25">
      <c r="A146" t="s">
        <v>249</v>
      </c>
      <c r="B146">
        <v>40</v>
      </c>
      <c r="C146">
        <v>234</v>
      </c>
      <c r="D146">
        <v>2</v>
      </c>
      <c r="E146">
        <v>4</v>
      </c>
      <c r="F146" s="4">
        <v>303</v>
      </c>
      <c r="G146" s="4">
        <v>241</v>
      </c>
      <c r="H146" s="7">
        <v>241</v>
      </c>
      <c r="I146" s="7">
        <v>241</v>
      </c>
      <c r="J146" s="7">
        <v>0</v>
      </c>
      <c r="K146" s="7">
        <v>9.0299999999999994</v>
      </c>
      <c r="L146" s="7">
        <v>1794.08</v>
      </c>
      <c r="M146" s="7">
        <v>33635</v>
      </c>
      <c r="N146" s="7">
        <v>1</v>
      </c>
      <c r="O146" s="2">
        <v>234.11</v>
      </c>
      <c r="P146" s="2">
        <v>236.03</v>
      </c>
      <c r="Q146" s="2">
        <v>241</v>
      </c>
      <c r="R146" s="2">
        <v>0</v>
      </c>
      <c r="S146" s="2">
        <v>0.02</v>
      </c>
      <c r="T146" s="2">
        <v>1.02</v>
      </c>
      <c r="U146" s="2">
        <v>9.52</v>
      </c>
      <c r="V146" s="2">
        <v>10.57</v>
      </c>
      <c r="W146" s="3">
        <f t="shared" si="43"/>
        <v>241</v>
      </c>
    </row>
    <row r="147" spans="1:23" x14ac:dyDescent="0.25">
      <c r="A147" t="s">
        <v>250</v>
      </c>
      <c r="B147">
        <v>40</v>
      </c>
      <c r="C147">
        <v>234</v>
      </c>
      <c r="D147">
        <v>4</v>
      </c>
      <c r="E147">
        <v>1</v>
      </c>
      <c r="F147" s="4">
        <v>122</v>
      </c>
      <c r="G147" s="4">
        <v>110</v>
      </c>
      <c r="H147" s="7">
        <v>107</v>
      </c>
      <c r="I147" s="7">
        <v>110</v>
      </c>
      <c r="J147" s="7">
        <v>0</v>
      </c>
      <c r="K147" s="7">
        <v>9.18</v>
      </c>
      <c r="L147" s="7">
        <v>3623.22</v>
      </c>
      <c r="M147" s="7">
        <v>15921</v>
      </c>
      <c r="N147" s="7">
        <v>7</v>
      </c>
      <c r="O147" s="2">
        <v>95.32</v>
      </c>
      <c r="P147" s="2">
        <v>96.09</v>
      </c>
      <c r="Q147" s="2">
        <v>110</v>
      </c>
      <c r="R147" s="2">
        <v>0</v>
      </c>
      <c r="S147" s="2">
        <v>0.02</v>
      </c>
      <c r="T147" s="2">
        <v>1.1499999999999999</v>
      </c>
      <c r="U147" s="2">
        <v>7989.86</v>
      </c>
      <c r="V147" s="2">
        <v>7991.05</v>
      </c>
      <c r="W147" s="3">
        <f t="shared" si="43"/>
        <v>110</v>
      </c>
    </row>
    <row r="148" spans="1:23" x14ac:dyDescent="0.25">
      <c r="A148" t="s">
        <v>251</v>
      </c>
      <c r="B148">
        <v>40</v>
      </c>
      <c r="C148">
        <v>234</v>
      </c>
      <c r="D148">
        <v>4</v>
      </c>
      <c r="E148">
        <v>2</v>
      </c>
      <c r="F148" s="4">
        <v>152</v>
      </c>
      <c r="G148" s="4">
        <v>112</v>
      </c>
      <c r="H148" s="7">
        <v>112</v>
      </c>
      <c r="I148" s="7">
        <v>112</v>
      </c>
      <c r="J148" s="7">
        <v>0</v>
      </c>
      <c r="K148" s="7">
        <v>9.16</v>
      </c>
      <c r="L148" s="7">
        <v>432.89</v>
      </c>
      <c r="M148" s="7">
        <v>14920</v>
      </c>
      <c r="N148" s="7">
        <v>1</v>
      </c>
      <c r="O148" s="2">
        <v>100.28</v>
      </c>
      <c r="P148" s="2">
        <v>104.12</v>
      </c>
      <c r="Q148" s="2">
        <v>112</v>
      </c>
      <c r="R148" s="2">
        <v>0</v>
      </c>
      <c r="S148" s="2">
        <v>0.02</v>
      </c>
      <c r="T148" s="2">
        <v>1.52</v>
      </c>
      <c r="U148" s="2">
        <v>1825.81</v>
      </c>
      <c r="V148" s="2">
        <v>1827.37</v>
      </c>
      <c r="W148" s="3">
        <f t="shared" si="43"/>
        <v>112</v>
      </c>
    </row>
    <row r="149" spans="1:23" x14ac:dyDescent="0.25">
      <c r="A149" t="s">
        <v>252</v>
      </c>
      <c r="B149">
        <v>40</v>
      </c>
      <c r="C149">
        <v>234</v>
      </c>
      <c r="D149">
        <v>4</v>
      </c>
      <c r="E149">
        <v>3</v>
      </c>
      <c r="F149" s="4">
        <v>96</v>
      </c>
      <c r="G149" s="4">
        <v>88</v>
      </c>
      <c r="H149" s="7">
        <v>88</v>
      </c>
      <c r="I149" s="7">
        <v>88</v>
      </c>
      <c r="J149" s="7">
        <v>0</v>
      </c>
      <c r="K149" s="7">
        <v>9.19</v>
      </c>
      <c r="L149" s="7">
        <v>273.55</v>
      </c>
      <c r="M149" s="7">
        <v>13857</v>
      </c>
      <c r="N149" s="7">
        <v>1</v>
      </c>
      <c r="O149" s="2">
        <v>78.62</v>
      </c>
      <c r="P149" s="2">
        <v>79.87</v>
      </c>
      <c r="Q149" s="2">
        <v>88</v>
      </c>
      <c r="R149" s="2">
        <v>0</v>
      </c>
      <c r="S149" s="2">
        <v>0.03</v>
      </c>
      <c r="T149" s="2">
        <v>1.23</v>
      </c>
      <c r="U149" s="2">
        <v>1032.1500000000001</v>
      </c>
      <c r="V149" s="2">
        <v>1033.43</v>
      </c>
      <c r="W149" s="3">
        <f t="shared" si="43"/>
        <v>88</v>
      </c>
    </row>
    <row r="150" spans="1:23" x14ac:dyDescent="0.25">
      <c r="A150" s="1" t="s">
        <v>253</v>
      </c>
      <c r="B150" s="1">
        <v>40</v>
      </c>
      <c r="C150" s="1">
        <v>234</v>
      </c>
      <c r="D150" s="1">
        <v>4</v>
      </c>
      <c r="E150" s="1">
        <v>4</v>
      </c>
      <c r="F150" s="4">
        <v>141</v>
      </c>
      <c r="G150" s="4">
        <v>125</v>
      </c>
      <c r="H150" s="7">
        <v>0</v>
      </c>
      <c r="I150" s="7">
        <v>125</v>
      </c>
      <c r="J150" s="7">
        <v>1</v>
      </c>
      <c r="K150" s="7">
        <v>9.39</v>
      </c>
      <c r="L150" s="7">
        <v>10800</v>
      </c>
      <c r="M150" s="7">
        <v>18108</v>
      </c>
      <c r="N150" s="7">
        <v>1</v>
      </c>
      <c r="O150" s="2">
        <v>106.45</v>
      </c>
      <c r="P150" s="2">
        <v>109.55</v>
      </c>
      <c r="Q150" s="2">
        <v>125</v>
      </c>
      <c r="R150" s="2">
        <v>0</v>
      </c>
      <c r="S150" s="2">
        <v>0.02</v>
      </c>
      <c r="T150" s="2">
        <v>1.17</v>
      </c>
      <c r="U150" s="2">
        <v>9592.5300000000007</v>
      </c>
      <c r="V150" s="2">
        <v>9593.74</v>
      </c>
      <c r="W150" s="3">
        <f t="shared" si="43"/>
        <v>125</v>
      </c>
    </row>
    <row r="151" spans="1:23" x14ac:dyDescent="0.25">
      <c r="A151" t="s">
        <v>254</v>
      </c>
      <c r="B151">
        <v>40</v>
      </c>
      <c r="C151">
        <v>234</v>
      </c>
      <c r="D151">
        <v>6</v>
      </c>
      <c r="E151">
        <v>1</v>
      </c>
      <c r="F151" s="4">
        <v>77</v>
      </c>
      <c r="G151" s="4">
        <v>62</v>
      </c>
      <c r="H151" s="7">
        <v>61.5</v>
      </c>
      <c r="I151" s="7">
        <v>62</v>
      </c>
      <c r="J151" s="7">
        <v>0</v>
      </c>
      <c r="K151" s="7">
        <v>9.2799999999999994</v>
      </c>
      <c r="L151" s="7">
        <v>132.22</v>
      </c>
      <c r="M151" s="7">
        <v>6839</v>
      </c>
      <c r="N151" s="7">
        <v>1</v>
      </c>
      <c r="O151" s="2">
        <v>48.45</v>
      </c>
      <c r="P151" s="2">
        <v>50.72</v>
      </c>
      <c r="Q151" s="2">
        <v>62</v>
      </c>
      <c r="R151" s="2">
        <v>0</v>
      </c>
      <c r="S151" s="2">
        <v>0.03</v>
      </c>
      <c r="T151" s="2">
        <v>1.86</v>
      </c>
      <c r="U151" s="2">
        <v>2831.89</v>
      </c>
      <c r="V151" s="2">
        <v>2833.8</v>
      </c>
      <c r="W151" s="3">
        <f t="shared" si="43"/>
        <v>62</v>
      </c>
    </row>
    <row r="152" spans="1:23" x14ac:dyDescent="0.25">
      <c r="A152" t="s">
        <v>255</v>
      </c>
      <c r="B152">
        <v>40</v>
      </c>
      <c r="C152">
        <v>234</v>
      </c>
      <c r="D152">
        <v>6</v>
      </c>
      <c r="E152">
        <v>2</v>
      </c>
      <c r="F152" s="4">
        <v>91</v>
      </c>
      <c r="G152" s="4">
        <v>69</v>
      </c>
      <c r="H152" s="7">
        <v>69</v>
      </c>
      <c r="I152" s="7">
        <v>69</v>
      </c>
      <c r="J152" s="7">
        <v>0</v>
      </c>
      <c r="K152" s="7">
        <v>9.57</v>
      </c>
      <c r="L152" s="7">
        <v>224.64</v>
      </c>
      <c r="M152" s="7">
        <v>7217</v>
      </c>
      <c r="N152" s="7">
        <v>1</v>
      </c>
      <c r="O152" s="2">
        <v>59.12</v>
      </c>
      <c r="P152" s="2">
        <v>59.86</v>
      </c>
      <c r="Q152" s="2">
        <v>69</v>
      </c>
      <c r="R152" s="2">
        <v>0.06</v>
      </c>
      <c r="S152" s="2">
        <v>0.03</v>
      </c>
      <c r="T152" s="2">
        <v>1.88</v>
      </c>
      <c r="U152" s="2">
        <v>10818.35</v>
      </c>
      <c r="V152" s="2">
        <v>10820.27</v>
      </c>
      <c r="W152" s="3">
        <f t="shared" si="43"/>
        <v>69</v>
      </c>
    </row>
    <row r="153" spans="1:23" x14ac:dyDescent="0.25">
      <c r="A153" t="s">
        <v>256</v>
      </c>
      <c r="B153">
        <v>40</v>
      </c>
      <c r="C153">
        <v>234</v>
      </c>
      <c r="D153">
        <v>6</v>
      </c>
      <c r="E153">
        <v>3</v>
      </c>
      <c r="F153" s="4">
        <v>83</v>
      </c>
      <c r="G153" s="4">
        <v>66</v>
      </c>
      <c r="H153" s="7">
        <v>65.11</v>
      </c>
      <c r="I153" s="7">
        <v>66</v>
      </c>
      <c r="J153" s="7">
        <v>0</v>
      </c>
      <c r="K153" s="7">
        <v>9.94</v>
      </c>
      <c r="L153" s="7">
        <v>175.76</v>
      </c>
      <c r="M153" s="7">
        <v>6224</v>
      </c>
      <c r="N153" s="7">
        <v>1</v>
      </c>
      <c r="O153" s="2">
        <v>52.67</v>
      </c>
      <c r="P153" s="2">
        <v>54.1</v>
      </c>
      <c r="Q153" s="2">
        <v>66</v>
      </c>
      <c r="R153" s="2">
        <v>0.08</v>
      </c>
      <c r="S153" s="2">
        <v>0.04</v>
      </c>
      <c r="T153" s="2">
        <v>1.1100000000000001</v>
      </c>
      <c r="U153" s="2">
        <v>10825.72</v>
      </c>
      <c r="V153" s="2">
        <v>10827.11</v>
      </c>
      <c r="W153" s="3">
        <f t="shared" si="43"/>
        <v>66</v>
      </c>
    </row>
    <row r="154" spans="1:23" x14ac:dyDescent="0.25">
      <c r="A154" t="s">
        <v>257</v>
      </c>
      <c r="B154">
        <v>40</v>
      </c>
      <c r="C154">
        <v>234</v>
      </c>
      <c r="D154">
        <v>6</v>
      </c>
      <c r="E154">
        <v>4</v>
      </c>
      <c r="F154" s="4">
        <v>89</v>
      </c>
      <c r="G154" s="4">
        <v>71</v>
      </c>
      <c r="H154" s="7">
        <v>69.5</v>
      </c>
      <c r="I154" s="7">
        <v>71</v>
      </c>
      <c r="J154" s="7">
        <v>0</v>
      </c>
      <c r="K154" s="7">
        <v>9.86</v>
      </c>
      <c r="L154" s="7">
        <v>414.46</v>
      </c>
      <c r="M154" s="7">
        <v>6985</v>
      </c>
      <c r="N154" s="7">
        <v>3</v>
      </c>
      <c r="O154" s="2">
        <v>53.43</v>
      </c>
      <c r="P154" s="2">
        <v>54.51</v>
      </c>
      <c r="Q154" s="2">
        <v>71</v>
      </c>
      <c r="R154" s="2">
        <v>0.03</v>
      </c>
      <c r="S154" s="2">
        <v>0.03</v>
      </c>
      <c r="T154" s="2">
        <v>1.1100000000000001</v>
      </c>
      <c r="U154" s="2">
        <v>10844.02</v>
      </c>
      <c r="V154" s="2">
        <v>10845.18</v>
      </c>
      <c r="W154" s="3">
        <f t="shared" si="43"/>
        <v>71</v>
      </c>
    </row>
    <row r="155" spans="1:23" x14ac:dyDescent="0.25">
      <c r="A155" t="s">
        <v>258</v>
      </c>
      <c r="B155">
        <v>40</v>
      </c>
      <c r="C155">
        <v>234</v>
      </c>
      <c r="D155">
        <v>8</v>
      </c>
      <c r="E155">
        <v>1</v>
      </c>
      <c r="F155" s="4">
        <v>69</v>
      </c>
      <c r="G155" s="4">
        <v>50</v>
      </c>
      <c r="H155" s="7">
        <v>45.56</v>
      </c>
      <c r="I155" s="7">
        <v>50</v>
      </c>
      <c r="J155" s="7">
        <v>0</v>
      </c>
      <c r="K155" s="7">
        <v>10.45</v>
      </c>
      <c r="L155" s="7">
        <v>88.05</v>
      </c>
      <c r="M155" s="7">
        <v>2454</v>
      </c>
      <c r="N155" s="7">
        <v>3</v>
      </c>
      <c r="O155" s="2">
        <v>35.28</v>
      </c>
      <c r="P155" s="2">
        <v>35.979999999999997</v>
      </c>
      <c r="Q155" s="2">
        <v>50</v>
      </c>
      <c r="R155" s="2">
        <v>0.11</v>
      </c>
      <c r="S155" s="2">
        <v>0.03</v>
      </c>
      <c r="T155" s="2">
        <v>1.44</v>
      </c>
      <c r="U155" s="2">
        <v>10817.77</v>
      </c>
      <c r="V155" s="2">
        <v>10819.26</v>
      </c>
      <c r="W155" s="3">
        <f t="shared" si="43"/>
        <v>50</v>
      </c>
    </row>
    <row r="156" spans="1:23" x14ac:dyDescent="0.25">
      <c r="A156" t="s">
        <v>259</v>
      </c>
      <c r="B156">
        <v>40</v>
      </c>
      <c r="C156">
        <v>234</v>
      </c>
      <c r="D156">
        <v>8</v>
      </c>
      <c r="E156">
        <v>2</v>
      </c>
      <c r="F156" s="4">
        <v>70</v>
      </c>
      <c r="G156" s="4">
        <v>57</v>
      </c>
      <c r="H156" s="7">
        <v>54.71</v>
      </c>
      <c r="I156" s="7">
        <v>57</v>
      </c>
      <c r="J156" s="7">
        <v>0</v>
      </c>
      <c r="K156" s="7">
        <v>9.8699999999999992</v>
      </c>
      <c r="L156" s="7">
        <v>405.64</v>
      </c>
      <c r="M156" s="7">
        <v>3446</v>
      </c>
      <c r="N156" s="7">
        <v>5</v>
      </c>
      <c r="O156" s="2">
        <v>40.549999999999997</v>
      </c>
      <c r="P156" s="2">
        <v>41.99</v>
      </c>
      <c r="Q156" s="2">
        <v>57</v>
      </c>
      <c r="R156" s="2">
        <v>0.03</v>
      </c>
      <c r="S156" s="2">
        <v>0.04</v>
      </c>
      <c r="T156" s="2">
        <v>2.12</v>
      </c>
      <c r="U156" s="2">
        <v>10803.75</v>
      </c>
      <c r="V156" s="2">
        <v>10805.94</v>
      </c>
      <c r="W156" s="3">
        <f t="shared" si="43"/>
        <v>57</v>
      </c>
    </row>
    <row r="157" spans="1:23" x14ac:dyDescent="0.25">
      <c r="A157" t="s">
        <v>260</v>
      </c>
      <c r="B157">
        <v>40</v>
      </c>
      <c r="C157">
        <v>234</v>
      </c>
      <c r="D157">
        <v>8</v>
      </c>
      <c r="E157">
        <v>3</v>
      </c>
      <c r="F157" s="4">
        <v>56</v>
      </c>
      <c r="G157" s="4">
        <v>41</v>
      </c>
      <c r="H157" s="7">
        <v>41</v>
      </c>
      <c r="I157" s="7">
        <v>41</v>
      </c>
      <c r="J157" s="7">
        <v>0</v>
      </c>
      <c r="K157" s="7">
        <v>9.7100000000000009</v>
      </c>
      <c r="L157" s="7">
        <v>18.739999999999998</v>
      </c>
      <c r="M157" s="7">
        <v>1309</v>
      </c>
      <c r="N157" s="7">
        <v>1</v>
      </c>
      <c r="O157" s="2">
        <v>33.82</v>
      </c>
      <c r="P157" s="2">
        <v>34.4</v>
      </c>
      <c r="Q157" s="2">
        <v>41</v>
      </c>
      <c r="R157" s="2">
        <v>0</v>
      </c>
      <c r="S157" s="2">
        <v>0.04</v>
      </c>
      <c r="T157" s="2">
        <v>1.5</v>
      </c>
      <c r="U157" s="2">
        <v>1811.58</v>
      </c>
      <c r="V157" s="2">
        <v>1813.14</v>
      </c>
      <c r="W157" s="3">
        <f t="shared" si="43"/>
        <v>41</v>
      </c>
    </row>
    <row r="158" spans="1:23" x14ac:dyDescent="0.25">
      <c r="A158" t="s">
        <v>261</v>
      </c>
      <c r="B158">
        <v>40</v>
      </c>
      <c r="C158">
        <v>234</v>
      </c>
      <c r="D158">
        <v>8</v>
      </c>
      <c r="E158">
        <v>4</v>
      </c>
      <c r="F158" s="4">
        <v>69</v>
      </c>
      <c r="G158" s="4">
        <v>51</v>
      </c>
      <c r="H158" s="7">
        <v>46.94</v>
      </c>
      <c r="I158" s="7">
        <v>51</v>
      </c>
      <c r="J158" s="7">
        <v>0</v>
      </c>
      <c r="K158" s="7">
        <v>9.61</v>
      </c>
      <c r="L158" s="7">
        <v>104.63</v>
      </c>
      <c r="M158" s="7">
        <v>2441</v>
      </c>
      <c r="N158" s="7">
        <v>3</v>
      </c>
      <c r="O158" s="2">
        <v>36.549999999999997</v>
      </c>
      <c r="P158" s="2">
        <v>37.049999999999997</v>
      </c>
      <c r="Q158" s="2">
        <v>51</v>
      </c>
      <c r="R158" s="2">
        <v>0.12</v>
      </c>
      <c r="S158" s="2">
        <v>0.03</v>
      </c>
      <c r="T158" s="2">
        <v>1.44</v>
      </c>
      <c r="U158" s="2">
        <v>10829.57</v>
      </c>
      <c r="V158" s="2">
        <v>10831.06</v>
      </c>
      <c r="W158" s="3">
        <f t="shared" si="43"/>
        <v>51</v>
      </c>
    </row>
    <row r="159" spans="1:23" x14ac:dyDescent="0.25">
      <c r="A159" t="s">
        <v>262</v>
      </c>
      <c r="B159">
        <v>40</v>
      </c>
      <c r="C159">
        <v>234</v>
      </c>
      <c r="D159">
        <v>10</v>
      </c>
      <c r="E159">
        <v>1</v>
      </c>
      <c r="F159" s="4">
        <v>44</v>
      </c>
      <c r="G159" s="4">
        <v>38</v>
      </c>
      <c r="H159" s="7">
        <v>34.229999999999997</v>
      </c>
      <c r="I159" s="7">
        <v>38</v>
      </c>
      <c r="J159" s="7">
        <v>0</v>
      </c>
      <c r="K159" s="7">
        <v>10.8</v>
      </c>
      <c r="L159" s="7">
        <v>65.72</v>
      </c>
      <c r="M159" s="7">
        <v>1860</v>
      </c>
      <c r="N159" s="7">
        <v>3</v>
      </c>
      <c r="O159" s="2">
        <v>25.87</v>
      </c>
      <c r="P159" s="2">
        <v>27.95</v>
      </c>
      <c r="Q159" s="2">
        <v>38</v>
      </c>
      <c r="R159" s="2">
        <v>0</v>
      </c>
      <c r="S159" s="2">
        <v>0.04</v>
      </c>
      <c r="T159" s="2">
        <v>2.0499999999999998</v>
      </c>
      <c r="U159" s="2">
        <v>1331.21</v>
      </c>
      <c r="V159" s="2">
        <v>1337.76</v>
      </c>
      <c r="W159" s="3">
        <f t="shared" si="43"/>
        <v>38</v>
      </c>
    </row>
    <row r="160" spans="1:23" x14ac:dyDescent="0.25">
      <c r="A160" t="s">
        <v>263</v>
      </c>
      <c r="B160">
        <v>40</v>
      </c>
      <c r="C160">
        <v>234</v>
      </c>
      <c r="D160">
        <v>10</v>
      </c>
      <c r="E160">
        <v>2</v>
      </c>
      <c r="F160" s="4">
        <v>51</v>
      </c>
      <c r="G160" s="4">
        <v>41</v>
      </c>
      <c r="H160" s="7">
        <v>40</v>
      </c>
      <c r="I160" s="7">
        <v>41</v>
      </c>
      <c r="J160" s="7">
        <v>0</v>
      </c>
      <c r="K160" s="7">
        <v>9.77</v>
      </c>
      <c r="L160" s="7">
        <v>24.68</v>
      </c>
      <c r="M160" s="7">
        <v>2054</v>
      </c>
      <c r="N160" s="7">
        <v>1</v>
      </c>
      <c r="O160" s="2">
        <v>20.91</v>
      </c>
      <c r="P160" s="2">
        <v>21.69</v>
      </c>
      <c r="Q160" s="2">
        <v>41</v>
      </c>
      <c r="R160" s="2">
        <v>0.11</v>
      </c>
      <c r="S160" s="2">
        <v>0.04</v>
      </c>
      <c r="T160" s="2">
        <v>2.29</v>
      </c>
      <c r="U160" s="2">
        <v>10866.85</v>
      </c>
      <c r="V160" s="2">
        <v>10869.19</v>
      </c>
      <c r="W160" s="3">
        <f t="shared" si="43"/>
        <v>41</v>
      </c>
    </row>
    <row r="161" spans="1:23" x14ac:dyDescent="0.25">
      <c r="A161" t="s">
        <v>264</v>
      </c>
      <c r="B161">
        <v>40</v>
      </c>
      <c r="C161">
        <v>234</v>
      </c>
      <c r="D161">
        <v>10</v>
      </c>
      <c r="E161">
        <v>3</v>
      </c>
      <c r="F161" s="4">
        <v>50</v>
      </c>
      <c r="G161" s="4">
        <v>44</v>
      </c>
      <c r="H161" s="7">
        <v>38.46</v>
      </c>
      <c r="I161" s="7">
        <v>44</v>
      </c>
      <c r="J161" s="7">
        <v>7.0000000000000007E-2</v>
      </c>
      <c r="K161" s="7">
        <v>9.7200000000000006</v>
      </c>
      <c r="L161" s="7">
        <v>10800</v>
      </c>
      <c r="M161" s="7">
        <v>1778</v>
      </c>
      <c r="N161" s="7">
        <v>71</v>
      </c>
      <c r="O161" s="2">
        <v>26.68</v>
      </c>
      <c r="P161" s="2">
        <v>27.53</v>
      </c>
      <c r="Q161" s="2">
        <v>44</v>
      </c>
      <c r="R161" s="2">
        <v>0.13</v>
      </c>
      <c r="S161" s="2">
        <v>0.03</v>
      </c>
      <c r="T161" s="2">
        <v>2.0499999999999998</v>
      </c>
      <c r="U161" s="2">
        <v>10810</v>
      </c>
      <c r="V161" s="2">
        <v>10816.51</v>
      </c>
      <c r="W161" s="3">
        <f t="shared" si="43"/>
        <v>44</v>
      </c>
    </row>
    <row r="162" spans="1:23" x14ac:dyDescent="0.25">
      <c r="A162" t="s">
        <v>265</v>
      </c>
      <c r="B162">
        <v>40</v>
      </c>
      <c r="C162">
        <v>234</v>
      </c>
      <c r="D162">
        <v>10</v>
      </c>
      <c r="E162">
        <v>4</v>
      </c>
      <c r="F162" s="4">
        <v>53</v>
      </c>
      <c r="G162" s="4">
        <v>47</v>
      </c>
      <c r="H162" s="7">
        <v>41.81</v>
      </c>
      <c r="I162" s="7">
        <v>47</v>
      </c>
      <c r="J162" s="7">
        <v>0</v>
      </c>
      <c r="K162" s="7">
        <v>9.4700000000000006</v>
      </c>
      <c r="L162" s="7">
        <v>981.27</v>
      </c>
      <c r="M162" s="7">
        <v>1790</v>
      </c>
      <c r="N162" s="7">
        <v>21</v>
      </c>
      <c r="O162" s="2">
        <v>29.22</v>
      </c>
      <c r="P162" s="2">
        <v>31.2</v>
      </c>
      <c r="Q162" s="2">
        <v>47</v>
      </c>
      <c r="R162" s="2">
        <v>0</v>
      </c>
      <c r="S162" s="2">
        <v>0.03</v>
      </c>
      <c r="T162" s="2">
        <v>1.52</v>
      </c>
      <c r="U162" s="2">
        <v>1674.33</v>
      </c>
      <c r="V162" s="2">
        <v>1680.38</v>
      </c>
      <c r="W162" s="3">
        <f t="shared" si="43"/>
        <v>47</v>
      </c>
    </row>
    <row r="163" spans="1:23" x14ac:dyDescent="0.25">
      <c r="A163" t="s">
        <v>266</v>
      </c>
      <c r="B163">
        <v>40</v>
      </c>
      <c r="C163">
        <v>312</v>
      </c>
      <c r="D163">
        <v>2</v>
      </c>
      <c r="E163">
        <v>1</v>
      </c>
      <c r="F163" s="4">
        <v>180</v>
      </c>
      <c r="G163" s="4">
        <v>159</v>
      </c>
      <c r="H163" s="7">
        <v>159</v>
      </c>
      <c r="I163" s="7">
        <v>159</v>
      </c>
      <c r="J163" s="7">
        <v>0</v>
      </c>
      <c r="K163" s="7">
        <v>9.0399999999999991</v>
      </c>
      <c r="L163" s="7">
        <v>1691.84</v>
      </c>
      <c r="M163" s="7">
        <v>34545</v>
      </c>
      <c r="N163" s="7">
        <v>1</v>
      </c>
      <c r="O163" s="2">
        <v>149.15</v>
      </c>
      <c r="P163" s="2">
        <v>154.47</v>
      </c>
      <c r="Q163" s="2">
        <v>159</v>
      </c>
      <c r="R163" s="2">
        <v>0</v>
      </c>
      <c r="S163" s="2">
        <v>0.03</v>
      </c>
      <c r="T163" s="2">
        <v>1.03</v>
      </c>
      <c r="U163" s="2">
        <v>8.86</v>
      </c>
      <c r="V163" s="2">
        <v>9.92</v>
      </c>
      <c r="W163" s="3">
        <f t="shared" si="43"/>
        <v>159</v>
      </c>
    </row>
    <row r="164" spans="1:23" x14ac:dyDescent="0.25">
      <c r="A164" t="s">
        <v>267</v>
      </c>
      <c r="B164">
        <v>40</v>
      </c>
      <c r="C164">
        <v>312</v>
      </c>
      <c r="D164">
        <v>2</v>
      </c>
      <c r="E164">
        <v>2</v>
      </c>
      <c r="F164" s="4">
        <v>173</v>
      </c>
      <c r="G164" s="4">
        <v>165</v>
      </c>
      <c r="H164" s="7">
        <v>165</v>
      </c>
      <c r="I164" s="7">
        <v>165</v>
      </c>
      <c r="J164" s="7">
        <v>0</v>
      </c>
      <c r="K164" s="7">
        <v>9.01</v>
      </c>
      <c r="L164" s="7">
        <v>1115.3900000000001</v>
      </c>
      <c r="M164" s="7">
        <v>33306</v>
      </c>
      <c r="N164" s="7">
        <v>1</v>
      </c>
      <c r="O164" s="2">
        <v>160.26</v>
      </c>
      <c r="P164" s="2">
        <v>161.31</v>
      </c>
      <c r="Q164" s="2">
        <v>165</v>
      </c>
      <c r="R164" s="2">
        <v>0</v>
      </c>
      <c r="S164" s="2">
        <v>0.04</v>
      </c>
      <c r="T164" s="2">
        <v>1.05</v>
      </c>
      <c r="U164" s="2">
        <v>6.13</v>
      </c>
      <c r="V164" s="2">
        <v>7.22</v>
      </c>
      <c r="W164" s="3">
        <f t="shared" si="43"/>
        <v>165</v>
      </c>
    </row>
    <row r="165" spans="1:23" x14ac:dyDescent="0.25">
      <c r="A165" t="s">
        <v>268</v>
      </c>
      <c r="B165">
        <v>40</v>
      </c>
      <c r="C165">
        <v>312</v>
      </c>
      <c r="D165">
        <v>2</v>
      </c>
      <c r="E165">
        <v>3</v>
      </c>
      <c r="F165" s="4">
        <v>163</v>
      </c>
      <c r="G165" s="4">
        <v>153</v>
      </c>
      <c r="H165" s="7">
        <v>153</v>
      </c>
      <c r="I165" s="7">
        <v>153</v>
      </c>
      <c r="J165" s="7">
        <v>0</v>
      </c>
      <c r="K165" s="7">
        <v>9.0299999999999994</v>
      </c>
      <c r="L165" s="7">
        <v>374.51</v>
      </c>
      <c r="M165" s="7">
        <v>33768</v>
      </c>
      <c r="N165" s="7">
        <v>1</v>
      </c>
      <c r="O165" s="2">
        <v>149.76</v>
      </c>
      <c r="P165" s="2">
        <v>150.69</v>
      </c>
      <c r="Q165" s="2">
        <v>153</v>
      </c>
      <c r="R165" s="2">
        <v>0</v>
      </c>
      <c r="S165" s="2">
        <v>0.03</v>
      </c>
      <c r="T165" s="2">
        <v>1.04</v>
      </c>
      <c r="U165" s="2">
        <v>2.38</v>
      </c>
      <c r="V165" s="2">
        <v>3.46</v>
      </c>
      <c r="W165" s="3">
        <f t="shared" si="43"/>
        <v>153</v>
      </c>
    </row>
    <row r="166" spans="1:23" x14ac:dyDescent="0.25">
      <c r="A166" t="s">
        <v>269</v>
      </c>
      <c r="B166">
        <v>40</v>
      </c>
      <c r="C166">
        <v>312</v>
      </c>
      <c r="D166">
        <v>2</v>
      </c>
      <c r="E166">
        <v>4</v>
      </c>
      <c r="F166" s="4">
        <v>185</v>
      </c>
      <c r="G166" s="4">
        <v>146</v>
      </c>
      <c r="H166" s="7">
        <v>146</v>
      </c>
      <c r="I166" s="7">
        <v>146</v>
      </c>
      <c r="J166" s="7">
        <v>0</v>
      </c>
      <c r="K166" s="7">
        <v>9.0399999999999991</v>
      </c>
      <c r="L166" s="7">
        <v>242.5</v>
      </c>
      <c r="M166" s="7">
        <v>32897</v>
      </c>
      <c r="N166" s="7">
        <v>1</v>
      </c>
      <c r="O166" s="2">
        <v>138.82</v>
      </c>
      <c r="P166" s="2">
        <v>140.58000000000001</v>
      </c>
      <c r="Q166" s="2">
        <v>146</v>
      </c>
      <c r="R166" s="2">
        <v>0</v>
      </c>
      <c r="S166" s="2">
        <v>0.03</v>
      </c>
      <c r="T166" s="2">
        <v>1.03</v>
      </c>
      <c r="U166" s="2">
        <v>6.48</v>
      </c>
      <c r="V166" s="2">
        <v>7.55</v>
      </c>
      <c r="W166" s="3">
        <f t="shared" si="43"/>
        <v>146</v>
      </c>
    </row>
    <row r="167" spans="1:23" x14ac:dyDescent="0.25">
      <c r="A167" t="s">
        <v>270</v>
      </c>
      <c r="B167">
        <v>40</v>
      </c>
      <c r="C167">
        <v>312</v>
      </c>
      <c r="D167">
        <v>4</v>
      </c>
      <c r="E167">
        <v>1</v>
      </c>
      <c r="F167" s="4">
        <v>64</v>
      </c>
      <c r="G167" s="4">
        <v>62</v>
      </c>
      <c r="H167" s="7">
        <v>62</v>
      </c>
      <c r="I167" s="7">
        <v>62</v>
      </c>
      <c r="J167" s="7">
        <v>0</v>
      </c>
      <c r="K167" s="7">
        <v>9.3000000000000007</v>
      </c>
      <c r="L167" s="7">
        <v>131.55000000000001</v>
      </c>
      <c r="M167" s="7">
        <v>16532</v>
      </c>
      <c r="N167" s="7">
        <v>1</v>
      </c>
      <c r="O167" s="2">
        <v>53.08</v>
      </c>
      <c r="P167" s="2">
        <v>54.32</v>
      </c>
      <c r="Q167" s="2">
        <v>62</v>
      </c>
      <c r="R167" s="2">
        <v>0</v>
      </c>
      <c r="S167" s="2">
        <v>0.04</v>
      </c>
      <c r="T167" s="2">
        <v>1.07</v>
      </c>
      <c r="U167" s="2">
        <v>84.87</v>
      </c>
      <c r="V167" s="2">
        <v>86</v>
      </c>
      <c r="W167" s="3">
        <f t="shared" ref="W167:W230" si="44">MAX(Q167,I167)</f>
        <v>62</v>
      </c>
    </row>
    <row r="168" spans="1:23" x14ac:dyDescent="0.25">
      <c r="A168" t="s">
        <v>271</v>
      </c>
      <c r="B168">
        <v>40</v>
      </c>
      <c r="C168">
        <v>312</v>
      </c>
      <c r="D168">
        <v>4</v>
      </c>
      <c r="E168">
        <v>2</v>
      </c>
      <c r="F168" s="4">
        <v>85</v>
      </c>
      <c r="G168" s="4">
        <v>70</v>
      </c>
      <c r="H168" s="7">
        <v>69.56</v>
      </c>
      <c r="I168" s="7">
        <v>70</v>
      </c>
      <c r="J168" s="7">
        <v>0</v>
      </c>
      <c r="K168" s="7">
        <v>9.43</v>
      </c>
      <c r="L168" s="7">
        <v>697.33</v>
      </c>
      <c r="M168" s="7">
        <v>16544</v>
      </c>
      <c r="N168" s="7">
        <v>1</v>
      </c>
      <c r="O168" s="2">
        <v>64.760000000000005</v>
      </c>
      <c r="P168" s="2">
        <v>65.400000000000006</v>
      </c>
      <c r="Q168" s="2">
        <v>70</v>
      </c>
      <c r="R168" s="2">
        <v>0</v>
      </c>
      <c r="S168" s="2">
        <v>0.04</v>
      </c>
      <c r="T168" s="2">
        <v>1.43</v>
      </c>
      <c r="U168" s="2">
        <v>1402.12</v>
      </c>
      <c r="V168" s="2">
        <v>1403.6</v>
      </c>
      <c r="W168" s="3">
        <f t="shared" si="44"/>
        <v>70</v>
      </c>
    </row>
    <row r="169" spans="1:23" x14ac:dyDescent="0.25">
      <c r="A169" t="s">
        <v>272</v>
      </c>
      <c r="B169">
        <v>40</v>
      </c>
      <c r="C169">
        <v>312</v>
      </c>
      <c r="D169">
        <v>4</v>
      </c>
      <c r="E169">
        <v>3</v>
      </c>
      <c r="F169" s="4">
        <v>80</v>
      </c>
      <c r="G169" s="4">
        <v>71</v>
      </c>
      <c r="H169" s="7">
        <v>68.930000000000007</v>
      </c>
      <c r="I169" s="7">
        <v>71</v>
      </c>
      <c r="J169" s="7">
        <v>0</v>
      </c>
      <c r="K169" s="7">
        <v>9.39</v>
      </c>
      <c r="L169" s="7">
        <v>2064.5500000000002</v>
      </c>
      <c r="M169" s="7">
        <v>16075</v>
      </c>
      <c r="N169" s="7">
        <v>5</v>
      </c>
      <c r="O169" s="2">
        <v>60.67</v>
      </c>
      <c r="P169" s="2">
        <v>62.35</v>
      </c>
      <c r="Q169" s="2">
        <v>71</v>
      </c>
      <c r="R169" s="2">
        <v>0</v>
      </c>
      <c r="S169" s="2">
        <v>0.04</v>
      </c>
      <c r="T169" s="2">
        <v>1.1399999999999999</v>
      </c>
      <c r="U169" s="2">
        <v>7776.71</v>
      </c>
      <c r="V169" s="2">
        <v>7777.91</v>
      </c>
      <c r="W169" s="3">
        <f t="shared" si="44"/>
        <v>71</v>
      </c>
    </row>
    <row r="170" spans="1:23" x14ac:dyDescent="0.25">
      <c r="A170" t="s">
        <v>273</v>
      </c>
      <c r="B170">
        <v>40</v>
      </c>
      <c r="C170">
        <v>312</v>
      </c>
      <c r="D170">
        <v>4</v>
      </c>
      <c r="E170">
        <v>4</v>
      </c>
      <c r="F170" s="4">
        <v>111</v>
      </c>
      <c r="G170" s="4">
        <v>81</v>
      </c>
      <c r="H170" s="7">
        <v>81</v>
      </c>
      <c r="I170" s="7">
        <v>81</v>
      </c>
      <c r="J170" s="7">
        <v>0</v>
      </c>
      <c r="K170" s="7">
        <v>9.4600000000000009</v>
      </c>
      <c r="L170" s="7">
        <v>379.87</v>
      </c>
      <c r="M170" s="7">
        <v>15690</v>
      </c>
      <c r="N170" s="7">
        <v>1</v>
      </c>
      <c r="O170" s="2">
        <v>70.69</v>
      </c>
      <c r="P170" s="2">
        <v>73.64</v>
      </c>
      <c r="Q170" s="2">
        <v>81</v>
      </c>
      <c r="R170" s="2">
        <v>0</v>
      </c>
      <c r="S170" s="2">
        <v>0.04</v>
      </c>
      <c r="T170" s="2">
        <v>1.31</v>
      </c>
      <c r="U170" s="2">
        <v>1572.3</v>
      </c>
      <c r="V170" s="2">
        <v>1573.67</v>
      </c>
      <c r="W170" s="3">
        <f t="shared" si="44"/>
        <v>81</v>
      </c>
    </row>
    <row r="171" spans="1:23" x14ac:dyDescent="0.25">
      <c r="A171" t="s">
        <v>274</v>
      </c>
      <c r="B171">
        <v>40</v>
      </c>
      <c r="C171">
        <v>312</v>
      </c>
      <c r="D171">
        <v>6</v>
      </c>
      <c r="E171">
        <v>1</v>
      </c>
      <c r="F171" s="4">
        <v>57</v>
      </c>
      <c r="G171" s="4">
        <v>48</v>
      </c>
      <c r="H171" s="7">
        <v>47.2</v>
      </c>
      <c r="I171" s="7">
        <v>48</v>
      </c>
      <c r="J171" s="7">
        <v>0</v>
      </c>
      <c r="K171" s="7">
        <v>9.59</v>
      </c>
      <c r="L171" s="7">
        <v>1096.46</v>
      </c>
      <c r="M171" s="7">
        <v>7697</v>
      </c>
      <c r="N171" s="7">
        <v>3</v>
      </c>
      <c r="O171" s="2">
        <v>37.51</v>
      </c>
      <c r="P171" s="2">
        <v>38.909999999999997</v>
      </c>
      <c r="Q171" s="2">
        <v>48</v>
      </c>
      <c r="R171" s="2">
        <v>0</v>
      </c>
      <c r="S171" s="2">
        <v>0.04</v>
      </c>
      <c r="T171" s="2">
        <v>1.17</v>
      </c>
      <c r="U171" s="2">
        <v>1024.72</v>
      </c>
      <c r="V171" s="2">
        <v>1025.95</v>
      </c>
      <c r="W171" s="3">
        <f t="shared" si="44"/>
        <v>48</v>
      </c>
    </row>
    <row r="172" spans="1:23" x14ac:dyDescent="0.25">
      <c r="A172" t="s">
        <v>275</v>
      </c>
      <c r="B172">
        <v>40</v>
      </c>
      <c r="C172">
        <v>312</v>
      </c>
      <c r="D172">
        <v>6</v>
      </c>
      <c r="E172">
        <v>2</v>
      </c>
      <c r="F172" s="4">
        <v>47</v>
      </c>
      <c r="G172" s="4">
        <v>39</v>
      </c>
      <c r="H172" s="7">
        <v>37.54</v>
      </c>
      <c r="I172" s="7">
        <v>39</v>
      </c>
      <c r="J172" s="7">
        <v>0</v>
      </c>
      <c r="K172" s="7">
        <v>9.24</v>
      </c>
      <c r="L172" s="7">
        <v>4250.43</v>
      </c>
      <c r="M172" s="7">
        <v>7306</v>
      </c>
      <c r="N172" s="7">
        <v>9</v>
      </c>
      <c r="O172" s="2">
        <v>31.36</v>
      </c>
      <c r="P172" s="2">
        <v>31.86</v>
      </c>
      <c r="Q172" s="2">
        <v>39</v>
      </c>
      <c r="R172" s="2">
        <v>0.06</v>
      </c>
      <c r="S172" s="2">
        <v>0.04</v>
      </c>
      <c r="T172" s="2">
        <v>1.29</v>
      </c>
      <c r="U172" s="2">
        <v>10819.86</v>
      </c>
      <c r="V172" s="2">
        <v>10821.42</v>
      </c>
      <c r="W172" s="3">
        <f t="shared" si="44"/>
        <v>39</v>
      </c>
    </row>
    <row r="173" spans="1:23" x14ac:dyDescent="0.25">
      <c r="A173" t="s">
        <v>276</v>
      </c>
      <c r="B173">
        <v>40</v>
      </c>
      <c r="C173">
        <v>312</v>
      </c>
      <c r="D173">
        <v>6</v>
      </c>
      <c r="E173">
        <v>3</v>
      </c>
      <c r="F173" s="4">
        <v>58</v>
      </c>
      <c r="G173" s="4">
        <v>52</v>
      </c>
      <c r="H173" s="7">
        <v>51.15</v>
      </c>
      <c r="I173" s="7">
        <v>52</v>
      </c>
      <c r="J173" s="7">
        <v>0</v>
      </c>
      <c r="K173" s="7">
        <v>9.6999999999999993</v>
      </c>
      <c r="L173" s="7">
        <v>230.8</v>
      </c>
      <c r="M173" s="7">
        <v>7894</v>
      </c>
      <c r="N173" s="7">
        <v>1</v>
      </c>
      <c r="O173" s="2">
        <v>44.87</v>
      </c>
      <c r="P173" s="2">
        <v>45.41</v>
      </c>
      <c r="Q173" s="2">
        <v>52</v>
      </c>
      <c r="R173" s="2">
        <v>0</v>
      </c>
      <c r="S173" s="2">
        <v>0.04</v>
      </c>
      <c r="T173" s="2">
        <v>1.05</v>
      </c>
      <c r="U173" s="2">
        <v>2379.09</v>
      </c>
      <c r="V173" s="2">
        <v>2380.1999999999998</v>
      </c>
      <c r="W173" s="3">
        <f t="shared" si="44"/>
        <v>52</v>
      </c>
    </row>
    <row r="174" spans="1:23" x14ac:dyDescent="0.25">
      <c r="A174" t="s">
        <v>277</v>
      </c>
      <c r="B174">
        <v>40</v>
      </c>
      <c r="C174">
        <v>312</v>
      </c>
      <c r="D174">
        <v>6</v>
      </c>
      <c r="E174">
        <v>4</v>
      </c>
      <c r="F174" s="4">
        <v>47</v>
      </c>
      <c r="G174" s="4">
        <v>37</v>
      </c>
      <c r="H174" s="7">
        <v>36.5</v>
      </c>
      <c r="I174" s="7">
        <v>37</v>
      </c>
      <c r="J174" s="7">
        <v>0</v>
      </c>
      <c r="K174" s="7">
        <v>9.42</v>
      </c>
      <c r="L174" s="7">
        <v>35.26</v>
      </c>
      <c r="M174" s="7">
        <v>5810</v>
      </c>
      <c r="N174" s="7">
        <v>1</v>
      </c>
      <c r="O174" s="2">
        <v>31.06</v>
      </c>
      <c r="P174" s="2">
        <v>31.42</v>
      </c>
      <c r="Q174" s="2">
        <v>37</v>
      </c>
      <c r="R174" s="2">
        <v>0</v>
      </c>
      <c r="S174" s="2">
        <v>0.05</v>
      </c>
      <c r="T174" s="2">
        <v>1.1599999999999999</v>
      </c>
      <c r="U174" s="2">
        <v>1465.69</v>
      </c>
      <c r="V174" s="2">
        <v>1471.37</v>
      </c>
      <c r="W174" s="3">
        <f t="shared" si="44"/>
        <v>37</v>
      </c>
    </row>
    <row r="175" spans="1:23" x14ac:dyDescent="0.25">
      <c r="A175" t="s">
        <v>278</v>
      </c>
      <c r="B175">
        <v>40</v>
      </c>
      <c r="C175">
        <v>312</v>
      </c>
      <c r="D175">
        <v>8</v>
      </c>
      <c r="E175">
        <v>1</v>
      </c>
      <c r="F175" s="4">
        <v>54</v>
      </c>
      <c r="G175" s="4">
        <v>48</v>
      </c>
      <c r="H175" s="7">
        <v>46.47</v>
      </c>
      <c r="I175" s="7">
        <v>48</v>
      </c>
      <c r="J175" s="7">
        <v>0</v>
      </c>
      <c r="K175" s="7">
        <v>9.93</v>
      </c>
      <c r="L175" s="7">
        <v>232.43</v>
      </c>
      <c r="M175" s="7">
        <v>3774</v>
      </c>
      <c r="N175" s="7">
        <v>3</v>
      </c>
      <c r="O175" s="2">
        <v>33.75</v>
      </c>
      <c r="P175" s="2">
        <v>34.49</v>
      </c>
      <c r="Q175" s="2">
        <v>48</v>
      </c>
      <c r="R175" s="2">
        <v>0.1</v>
      </c>
      <c r="S175" s="2">
        <v>0.03</v>
      </c>
      <c r="T175" s="2">
        <v>1.43</v>
      </c>
      <c r="U175" s="2">
        <v>10863.41</v>
      </c>
      <c r="V175" s="2">
        <v>10869.55</v>
      </c>
      <c r="W175" s="3">
        <f t="shared" si="44"/>
        <v>48</v>
      </c>
    </row>
    <row r="176" spans="1:23" x14ac:dyDescent="0.25">
      <c r="A176" t="s">
        <v>279</v>
      </c>
      <c r="B176">
        <v>40</v>
      </c>
      <c r="C176">
        <v>312</v>
      </c>
      <c r="D176">
        <v>8</v>
      </c>
      <c r="E176">
        <v>2</v>
      </c>
      <c r="F176" s="4">
        <v>39</v>
      </c>
      <c r="G176" s="4">
        <v>33</v>
      </c>
      <c r="H176" s="7">
        <v>29.76</v>
      </c>
      <c r="I176" s="7">
        <v>33</v>
      </c>
      <c r="J176" s="7">
        <v>0</v>
      </c>
      <c r="K176" s="7">
        <v>10.52</v>
      </c>
      <c r="L176" s="7">
        <v>1409.39</v>
      </c>
      <c r="M176" s="7">
        <v>3809</v>
      </c>
      <c r="N176" s="7">
        <v>13</v>
      </c>
      <c r="O176" s="2">
        <v>21.16</v>
      </c>
      <c r="P176" s="2">
        <v>21.67</v>
      </c>
      <c r="Q176" s="2">
        <v>33</v>
      </c>
      <c r="R176" s="2">
        <v>0.03</v>
      </c>
      <c r="S176" s="2">
        <v>0.05</v>
      </c>
      <c r="T176" s="2">
        <v>1.55</v>
      </c>
      <c r="U176" s="2">
        <v>10803.76</v>
      </c>
      <c r="V176" s="2">
        <v>10805.61</v>
      </c>
      <c r="W176" s="3">
        <f t="shared" si="44"/>
        <v>33</v>
      </c>
    </row>
    <row r="177" spans="1:23" x14ac:dyDescent="0.25">
      <c r="A177" t="s">
        <v>280</v>
      </c>
      <c r="B177">
        <v>40</v>
      </c>
      <c r="C177">
        <v>312</v>
      </c>
      <c r="D177">
        <v>8</v>
      </c>
      <c r="E177">
        <v>3</v>
      </c>
      <c r="F177" s="4">
        <v>35</v>
      </c>
      <c r="G177" s="4">
        <v>28</v>
      </c>
      <c r="H177" s="7">
        <v>26.74</v>
      </c>
      <c r="I177" s="7">
        <v>28</v>
      </c>
      <c r="J177" s="7">
        <v>0</v>
      </c>
      <c r="K177" s="7">
        <v>10.1</v>
      </c>
      <c r="L177" s="7">
        <v>71.94</v>
      </c>
      <c r="M177" s="7">
        <v>3514</v>
      </c>
      <c r="N177" s="7">
        <v>3</v>
      </c>
      <c r="O177" s="2">
        <v>20.58</v>
      </c>
      <c r="P177" s="2">
        <v>21.18</v>
      </c>
      <c r="Q177" s="2">
        <v>28</v>
      </c>
      <c r="R177" s="2">
        <v>0</v>
      </c>
      <c r="S177" s="2">
        <v>0.04</v>
      </c>
      <c r="T177" s="2">
        <v>2.0299999999999998</v>
      </c>
      <c r="U177" s="2">
        <v>1320.07</v>
      </c>
      <c r="V177" s="2">
        <v>1322.15</v>
      </c>
      <c r="W177" s="3">
        <f t="shared" si="44"/>
        <v>28</v>
      </c>
    </row>
    <row r="178" spans="1:23" x14ac:dyDescent="0.25">
      <c r="A178" t="s">
        <v>281</v>
      </c>
      <c r="B178">
        <v>40</v>
      </c>
      <c r="C178">
        <v>312</v>
      </c>
      <c r="D178">
        <v>8</v>
      </c>
      <c r="E178">
        <v>4</v>
      </c>
      <c r="F178" s="4">
        <v>52</v>
      </c>
      <c r="G178" s="4">
        <v>42</v>
      </c>
      <c r="H178" s="7">
        <v>41.06</v>
      </c>
      <c r="I178" s="7">
        <v>42</v>
      </c>
      <c r="J178" s="7">
        <v>0</v>
      </c>
      <c r="K178" s="7">
        <v>9.39</v>
      </c>
      <c r="L178" s="7">
        <v>131.71</v>
      </c>
      <c r="M178" s="7">
        <v>3278</v>
      </c>
      <c r="N178" s="7">
        <v>1</v>
      </c>
      <c r="O178" s="2">
        <v>27.38</v>
      </c>
      <c r="P178" s="2">
        <v>28.25</v>
      </c>
      <c r="Q178" s="2">
        <v>42</v>
      </c>
      <c r="R178" s="2">
        <v>0.14000000000000001</v>
      </c>
      <c r="S178" s="2">
        <v>0.04</v>
      </c>
      <c r="T178" s="2">
        <v>1.79</v>
      </c>
      <c r="U178" s="2">
        <v>10811.88</v>
      </c>
      <c r="V178" s="2">
        <v>10813.74</v>
      </c>
      <c r="W178" s="3">
        <f t="shared" si="44"/>
        <v>42</v>
      </c>
    </row>
    <row r="179" spans="1:23" x14ac:dyDescent="0.25">
      <c r="A179" t="s">
        <v>282</v>
      </c>
      <c r="B179">
        <v>40</v>
      </c>
      <c r="C179">
        <v>312</v>
      </c>
      <c r="D179">
        <v>10</v>
      </c>
      <c r="E179">
        <v>1</v>
      </c>
      <c r="F179" s="4">
        <v>34</v>
      </c>
      <c r="G179" s="4">
        <v>27</v>
      </c>
      <c r="H179" s="7">
        <v>24.04</v>
      </c>
      <c r="I179" s="7">
        <v>27</v>
      </c>
      <c r="J179" s="7">
        <v>0.04</v>
      </c>
      <c r="K179" s="7">
        <v>11.19</v>
      </c>
      <c r="L179" s="7">
        <v>10800</v>
      </c>
      <c r="M179" s="7">
        <v>2705</v>
      </c>
      <c r="N179" s="7">
        <v>4</v>
      </c>
      <c r="O179" s="2">
        <v>14.65</v>
      </c>
      <c r="P179" s="2">
        <v>15.05</v>
      </c>
      <c r="Q179" s="2">
        <v>27</v>
      </c>
      <c r="R179" s="2">
        <v>0.13</v>
      </c>
      <c r="S179" s="2">
        <v>7.0000000000000007E-2</v>
      </c>
      <c r="T179" s="2">
        <v>3.49</v>
      </c>
      <c r="U179" s="2">
        <v>10812.92</v>
      </c>
      <c r="V179" s="2">
        <v>10816.5</v>
      </c>
      <c r="W179" s="3">
        <f t="shared" si="44"/>
        <v>27</v>
      </c>
    </row>
    <row r="180" spans="1:23" x14ac:dyDescent="0.25">
      <c r="A180" t="s">
        <v>283</v>
      </c>
      <c r="B180">
        <v>40</v>
      </c>
      <c r="C180">
        <v>312</v>
      </c>
      <c r="D180">
        <v>10</v>
      </c>
      <c r="E180">
        <v>2</v>
      </c>
      <c r="F180" s="4">
        <v>33</v>
      </c>
      <c r="G180" s="4">
        <v>25</v>
      </c>
      <c r="H180" s="7">
        <v>21.89</v>
      </c>
      <c r="I180" s="7">
        <v>25</v>
      </c>
      <c r="J180" s="7">
        <v>0</v>
      </c>
      <c r="K180" s="7">
        <v>9.14</v>
      </c>
      <c r="L180" s="7">
        <v>67.45</v>
      </c>
      <c r="M180" s="7">
        <v>1385</v>
      </c>
      <c r="N180" s="7">
        <v>3</v>
      </c>
      <c r="O180" s="2">
        <v>14.43</v>
      </c>
      <c r="P180" s="2">
        <v>15.37</v>
      </c>
      <c r="Q180" s="2">
        <v>25</v>
      </c>
      <c r="R180" s="2">
        <v>0</v>
      </c>
      <c r="S180" s="2">
        <v>0.04</v>
      </c>
      <c r="T180" s="2">
        <v>2.73</v>
      </c>
      <c r="U180" s="2">
        <v>354.83</v>
      </c>
      <c r="V180" s="2">
        <v>357.64</v>
      </c>
      <c r="W180" s="3">
        <f t="shared" si="44"/>
        <v>25</v>
      </c>
    </row>
    <row r="181" spans="1:23" x14ac:dyDescent="0.25">
      <c r="A181" t="s">
        <v>284</v>
      </c>
      <c r="B181">
        <v>40</v>
      </c>
      <c r="C181">
        <v>312</v>
      </c>
      <c r="D181">
        <v>10</v>
      </c>
      <c r="E181">
        <v>3</v>
      </c>
      <c r="F181" s="4">
        <v>45</v>
      </c>
      <c r="G181" s="4">
        <v>34</v>
      </c>
      <c r="H181" s="7">
        <v>30.79</v>
      </c>
      <c r="I181" s="7">
        <v>34</v>
      </c>
      <c r="J181" s="7">
        <v>0</v>
      </c>
      <c r="K181" s="7">
        <v>11.31</v>
      </c>
      <c r="L181" s="7">
        <v>108.23</v>
      </c>
      <c r="M181" s="7">
        <v>849</v>
      </c>
      <c r="N181" s="7">
        <v>3</v>
      </c>
      <c r="O181" s="2">
        <v>24.02</v>
      </c>
      <c r="P181" s="2">
        <v>24.68</v>
      </c>
      <c r="Q181" s="2">
        <v>34</v>
      </c>
      <c r="R181" s="2">
        <v>0.12</v>
      </c>
      <c r="S181" s="2">
        <v>0.04</v>
      </c>
      <c r="T181" s="2">
        <v>2.67</v>
      </c>
      <c r="U181" s="2">
        <v>10814.81</v>
      </c>
      <c r="V181" s="2">
        <v>10817.54</v>
      </c>
      <c r="W181" s="3">
        <f t="shared" si="44"/>
        <v>34</v>
      </c>
    </row>
    <row r="182" spans="1:23" x14ac:dyDescent="0.25">
      <c r="A182" t="s">
        <v>285</v>
      </c>
      <c r="B182">
        <v>40</v>
      </c>
      <c r="C182">
        <v>312</v>
      </c>
      <c r="D182">
        <v>10</v>
      </c>
      <c r="E182">
        <v>4</v>
      </c>
      <c r="F182" s="4">
        <v>36</v>
      </c>
      <c r="G182" s="4">
        <v>32</v>
      </c>
      <c r="H182" s="7">
        <v>27.7</v>
      </c>
      <c r="I182" s="7">
        <v>32</v>
      </c>
      <c r="J182" s="7">
        <v>0</v>
      </c>
      <c r="K182" s="7">
        <v>10.09</v>
      </c>
      <c r="L182" s="7">
        <v>1944.05</v>
      </c>
      <c r="M182" s="7">
        <v>1653</v>
      </c>
      <c r="N182" s="7">
        <v>49</v>
      </c>
      <c r="O182" s="2">
        <v>19.399999999999999</v>
      </c>
      <c r="P182" s="2">
        <v>20.48</v>
      </c>
      <c r="Q182" s="2">
        <v>32</v>
      </c>
      <c r="R182" s="2">
        <v>0.16</v>
      </c>
      <c r="S182" s="2">
        <v>0.05</v>
      </c>
      <c r="T182" s="2">
        <v>3.1</v>
      </c>
      <c r="U182" s="2">
        <v>10808.85</v>
      </c>
      <c r="V182" s="2">
        <v>10815.42</v>
      </c>
      <c r="W182" s="3">
        <f t="shared" si="44"/>
        <v>32</v>
      </c>
    </row>
    <row r="183" spans="1:23" x14ac:dyDescent="0.25">
      <c r="A183" t="s">
        <v>286</v>
      </c>
      <c r="B183">
        <v>40</v>
      </c>
      <c r="C183">
        <v>390</v>
      </c>
      <c r="D183">
        <v>2</v>
      </c>
      <c r="E183">
        <v>1</v>
      </c>
      <c r="F183" s="4">
        <v>176</v>
      </c>
      <c r="G183" s="4">
        <v>149</v>
      </c>
      <c r="H183" s="7">
        <v>149</v>
      </c>
      <c r="I183" s="7">
        <v>149</v>
      </c>
      <c r="J183" s="7">
        <v>0</v>
      </c>
      <c r="K183" s="7">
        <v>9.0399999999999991</v>
      </c>
      <c r="L183" s="7">
        <v>887</v>
      </c>
      <c r="M183" s="7">
        <v>33022</v>
      </c>
      <c r="N183" s="7">
        <v>1</v>
      </c>
      <c r="O183" s="2">
        <v>140.44999999999999</v>
      </c>
      <c r="P183" s="2">
        <v>141.32</v>
      </c>
      <c r="Q183" s="2">
        <v>149</v>
      </c>
      <c r="R183" s="2">
        <v>0</v>
      </c>
      <c r="S183" s="2">
        <v>0.05</v>
      </c>
      <c r="T183" s="2">
        <v>1.03</v>
      </c>
      <c r="U183" s="2">
        <v>10.89</v>
      </c>
      <c r="V183" s="2">
        <v>11.99</v>
      </c>
      <c r="W183" s="3">
        <f t="shared" si="44"/>
        <v>149</v>
      </c>
    </row>
    <row r="184" spans="1:23" x14ac:dyDescent="0.25">
      <c r="A184" t="s">
        <v>287</v>
      </c>
      <c r="B184">
        <v>40</v>
      </c>
      <c r="C184">
        <v>390</v>
      </c>
      <c r="D184">
        <v>2</v>
      </c>
      <c r="E184">
        <v>2</v>
      </c>
      <c r="F184" s="4">
        <v>118</v>
      </c>
      <c r="G184" s="4">
        <v>114</v>
      </c>
      <c r="H184" s="7">
        <v>114</v>
      </c>
      <c r="I184" s="7">
        <v>114</v>
      </c>
      <c r="J184" s="7">
        <v>0</v>
      </c>
      <c r="K184" s="7">
        <v>8.01</v>
      </c>
      <c r="L184" s="7">
        <v>128.66</v>
      </c>
      <c r="M184" s="7">
        <v>32912</v>
      </c>
      <c r="N184" s="7">
        <v>1</v>
      </c>
      <c r="O184" s="2">
        <v>111.89</v>
      </c>
      <c r="P184" s="2">
        <v>112.09</v>
      </c>
      <c r="Q184" s="2">
        <v>114</v>
      </c>
      <c r="R184" s="2">
        <v>0</v>
      </c>
      <c r="S184" s="2">
        <v>0.05</v>
      </c>
      <c r="T184" s="2">
        <v>1</v>
      </c>
      <c r="U184" s="2">
        <v>1.79</v>
      </c>
      <c r="V184" s="2">
        <v>2.86</v>
      </c>
      <c r="W184" s="3">
        <f t="shared" si="44"/>
        <v>114</v>
      </c>
    </row>
    <row r="185" spans="1:23" x14ac:dyDescent="0.25">
      <c r="A185" t="s">
        <v>288</v>
      </c>
      <c r="B185">
        <v>40</v>
      </c>
      <c r="C185">
        <v>390</v>
      </c>
      <c r="D185">
        <v>2</v>
      </c>
      <c r="E185">
        <v>3</v>
      </c>
      <c r="F185" s="4">
        <v>162</v>
      </c>
      <c r="G185" s="4">
        <v>135</v>
      </c>
      <c r="H185" s="7">
        <v>135</v>
      </c>
      <c r="I185" s="7">
        <v>135</v>
      </c>
      <c r="J185" s="7">
        <v>0</v>
      </c>
      <c r="K185" s="7">
        <v>9.0500000000000007</v>
      </c>
      <c r="L185" s="7">
        <v>1347.72</v>
      </c>
      <c r="M185" s="7">
        <v>33397</v>
      </c>
      <c r="N185" s="7">
        <v>1</v>
      </c>
      <c r="O185" s="2">
        <v>131.16999999999999</v>
      </c>
      <c r="P185" s="2">
        <v>132.56</v>
      </c>
      <c r="Q185" s="2">
        <v>135</v>
      </c>
      <c r="R185" s="2">
        <v>0</v>
      </c>
      <c r="S185" s="2">
        <v>0.04</v>
      </c>
      <c r="T185" s="2">
        <v>1.05</v>
      </c>
      <c r="U185" s="2">
        <v>3.43</v>
      </c>
      <c r="V185" s="2">
        <v>4.53</v>
      </c>
      <c r="W185" s="3">
        <f t="shared" si="44"/>
        <v>135</v>
      </c>
    </row>
    <row r="186" spans="1:23" x14ac:dyDescent="0.25">
      <c r="A186" t="s">
        <v>289</v>
      </c>
      <c r="B186">
        <v>40</v>
      </c>
      <c r="C186">
        <v>390</v>
      </c>
      <c r="D186">
        <v>2</v>
      </c>
      <c r="E186">
        <v>4</v>
      </c>
      <c r="F186" s="4">
        <v>157</v>
      </c>
      <c r="G186" s="4">
        <v>149</v>
      </c>
      <c r="H186" s="7">
        <v>148.22999999999999</v>
      </c>
      <c r="I186" s="7">
        <v>149</v>
      </c>
      <c r="J186" s="7">
        <v>0</v>
      </c>
      <c r="K186" s="7">
        <v>9.01</v>
      </c>
      <c r="L186" s="7">
        <v>220.67</v>
      </c>
      <c r="M186" s="7">
        <v>33063</v>
      </c>
      <c r="N186" s="7">
        <v>1</v>
      </c>
      <c r="O186" s="2">
        <v>144.56</v>
      </c>
      <c r="P186" s="2">
        <v>145.49</v>
      </c>
      <c r="Q186" s="2">
        <v>149</v>
      </c>
      <c r="R186" s="2">
        <v>0</v>
      </c>
      <c r="S186" s="2">
        <v>0.04</v>
      </c>
      <c r="T186" s="2">
        <v>1.01</v>
      </c>
      <c r="U186" s="2">
        <v>19.600000000000001</v>
      </c>
      <c r="V186" s="2">
        <v>20.66</v>
      </c>
      <c r="W186" s="3">
        <f t="shared" si="44"/>
        <v>149</v>
      </c>
    </row>
    <row r="187" spans="1:23" x14ac:dyDescent="0.25">
      <c r="A187" t="s">
        <v>290</v>
      </c>
      <c r="B187">
        <v>40</v>
      </c>
      <c r="C187">
        <v>390</v>
      </c>
      <c r="D187">
        <v>4</v>
      </c>
      <c r="E187">
        <v>1</v>
      </c>
      <c r="F187" s="4">
        <v>49</v>
      </c>
      <c r="G187" s="4">
        <v>39</v>
      </c>
      <c r="H187" s="7">
        <v>37.94</v>
      </c>
      <c r="I187" s="7">
        <v>39</v>
      </c>
      <c r="J187" s="7">
        <v>0</v>
      </c>
      <c r="K187" s="7">
        <v>9.56</v>
      </c>
      <c r="L187" s="7">
        <v>2455.25</v>
      </c>
      <c r="M187" s="7">
        <v>16728</v>
      </c>
      <c r="N187" s="7">
        <v>3</v>
      </c>
      <c r="O187" s="2">
        <v>33.340000000000003</v>
      </c>
      <c r="P187" s="2">
        <v>35.340000000000003</v>
      </c>
      <c r="Q187" s="2">
        <v>39</v>
      </c>
      <c r="R187" s="2">
        <v>0</v>
      </c>
      <c r="S187" s="2">
        <v>0.05</v>
      </c>
      <c r="T187" s="2">
        <v>1.37</v>
      </c>
      <c r="U187" s="2">
        <v>1801.66</v>
      </c>
      <c r="V187" s="2">
        <v>1803.09</v>
      </c>
      <c r="W187" s="3">
        <f t="shared" si="44"/>
        <v>39</v>
      </c>
    </row>
    <row r="188" spans="1:23" x14ac:dyDescent="0.25">
      <c r="A188" t="s">
        <v>291</v>
      </c>
      <c r="B188">
        <v>40</v>
      </c>
      <c r="C188">
        <v>390</v>
      </c>
      <c r="D188">
        <v>4</v>
      </c>
      <c r="E188">
        <v>2</v>
      </c>
      <c r="F188" s="4">
        <v>61</v>
      </c>
      <c r="G188" s="4">
        <v>53</v>
      </c>
      <c r="H188" s="7">
        <v>50.94</v>
      </c>
      <c r="I188" s="7">
        <v>53</v>
      </c>
      <c r="J188" s="7">
        <v>0.02</v>
      </c>
      <c r="K188" s="7">
        <v>9.4</v>
      </c>
      <c r="L188" s="7">
        <v>10800</v>
      </c>
      <c r="M188" s="7">
        <v>16116</v>
      </c>
      <c r="N188" s="7">
        <v>14</v>
      </c>
      <c r="O188" s="2">
        <v>45.86</v>
      </c>
      <c r="P188" s="2">
        <v>46.49</v>
      </c>
      <c r="Q188" s="2">
        <v>53</v>
      </c>
      <c r="R188" s="2">
        <v>0</v>
      </c>
      <c r="S188" s="2">
        <v>0.05</v>
      </c>
      <c r="T188" s="2">
        <v>1.06</v>
      </c>
      <c r="U188" s="2">
        <v>10487.34</v>
      </c>
      <c r="V188" s="2">
        <v>10488.46</v>
      </c>
      <c r="W188" s="3">
        <f t="shared" si="44"/>
        <v>53</v>
      </c>
    </row>
    <row r="189" spans="1:23" x14ac:dyDescent="0.25">
      <c r="A189" t="s">
        <v>292</v>
      </c>
      <c r="B189">
        <v>40</v>
      </c>
      <c r="C189">
        <v>390</v>
      </c>
      <c r="D189">
        <v>4</v>
      </c>
      <c r="E189">
        <v>3</v>
      </c>
      <c r="F189" s="4">
        <v>61</v>
      </c>
      <c r="G189" s="4">
        <v>58</v>
      </c>
      <c r="H189" s="7">
        <v>55.31</v>
      </c>
      <c r="I189" s="7">
        <v>58</v>
      </c>
      <c r="J189" s="7">
        <v>0.02</v>
      </c>
      <c r="K189" s="7">
        <v>9.4700000000000006</v>
      </c>
      <c r="L189" s="7">
        <v>10800</v>
      </c>
      <c r="M189" s="7">
        <v>16941</v>
      </c>
      <c r="N189" s="7">
        <v>13</v>
      </c>
      <c r="O189" s="2">
        <v>50.38</v>
      </c>
      <c r="P189" s="2">
        <v>51.68</v>
      </c>
      <c r="Q189" s="2">
        <v>58</v>
      </c>
      <c r="R189" s="2">
        <v>0</v>
      </c>
      <c r="S189" s="2">
        <v>7.0000000000000007E-2</v>
      </c>
      <c r="T189" s="2">
        <v>1.1499999999999999</v>
      </c>
      <c r="U189" s="2">
        <v>2836.46</v>
      </c>
      <c r="V189" s="2">
        <v>2837.71</v>
      </c>
      <c r="W189" s="3">
        <f t="shared" si="44"/>
        <v>58</v>
      </c>
    </row>
    <row r="190" spans="1:23" x14ac:dyDescent="0.25">
      <c r="A190" t="s">
        <v>293</v>
      </c>
      <c r="B190">
        <v>40</v>
      </c>
      <c r="C190">
        <v>390</v>
      </c>
      <c r="D190">
        <v>4</v>
      </c>
      <c r="E190">
        <v>4</v>
      </c>
      <c r="F190" s="4">
        <v>66</v>
      </c>
      <c r="G190" s="4">
        <v>56</v>
      </c>
      <c r="H190" s="7">
        <v>56</v>
      </c>
      <c r="I190" s="7">
        <v>56</v>
      </c>
      <c r="J190" s="7">
        <v>0</v>
      </c>
      <c r="K190" s="7">
        <v>9.11</v>
      </c>
      <c r="L190" s="7">
        <v>389.77</v>
      </c>
      <c r="M190" s="7">
        <v>15304</v>
      </c>
      <c r="N190" s="7">
        <v>1</v>
      </c>
      <c r="O190" s="2">
        <v>47.4</v>
      </c>
      <c r="P190" s="2">
        <v>49.5</v>
      </c>
      <c r="Q190" s="2">
        <v>56</v>
      </c>
      <c r="R190" s="2">
        <v>0</v>
      </c>
      <c r="S190" s="2">
        <v>0.05</v>
      </c>
      <c r="T190" s="2">
        <v>1.1599999999999999</v>
      </c>
      <c r="U190" s="2">
        <v>2182.62</v>
      </c>
      <c r="V190" s="2">
        <v>2183.84</v>
      </c>
      <c r="W190" s="3">
        <f t="shared" si="44"/>
        <v>56</v>
      </c>
    </row>
    <row r="191" spans="1:23" x14ac:dyDescent="0.25">
      <c r="A191" t="s">
        <v>294</v>
      </c>
      <c r="B191">
        <v>40</v>
      </c>
      <c r="C191">
        <v>390</v>
      </c>
      <c r="D191">
        <v>6</v>
      </c>
      <c r="E191">
        <v>1</v>
      </c>
      <c r="F191" s="4">
        <v>45</v>
      </c>
      <c r="G191" s="4">
        <v>40</v>
      </c>
      <c r="H191" s="7">
        <v>40</v>
      </c>
      <c r="I191" s="7">
        <v>40</v>
      </c>
      <c r="J191" s="7">
        <v>0</v>
      </c>
      <c r="K191" s="7">
        <v>9.5399999999999991</v>
      </c>
      <c r="L191" s="7">
        <v>154.81</v>
      </c>
      <c r="M191" s="7">
        <v>6699</v>
      </c>
      <c r="N191" s="7">
        <v>1</v>
      </c>
      <c r="O191" s="2">
        <v>34.700000000000003</v>
      </c>
      <c r="P191" s="2">
        <v>34.950000000000003</v>
      </c>
      <c r="Q191" s="2">
        <v>40</v>
      </c>
      <c r="R191" s="2">
        <v>0</v>
      </c>
      <c r="S191" s="2">
        <v>0.05</v>
      </c>
      <c r="T191" s="2">
        <v>1.05</v>
      </c>
      <c r="U191" s="2">
        <v>1487.53</v>
      </c>
      <c r="V191" s="2">
        <v>1488.64</v>
      </c>
      <c r="W191" s="3">
        <f t="shared" si="44"/>
        <v>40</v>
      </c>
    </row>
    <row r="192" spans="1:23" x14ac:dyDescent="0.25">
      <c r="A192" t="s">
        <v>295</v>
      </c>
      <c r="B192">
        <v>40</v>
      </c>
      <c r="C192">
        <v>390</v>
      </c>
      <c r="D192">
        <v>6</v>
      </c>
      <c r="E192">
        <v>2</v>
      </c>
      <c r="F192" s="4">
        <v>58</v>
      </c>
      <c r="G192" s="4">
        <v>47</v>
      </c>
      <c r="H192" s="7">
        <v>44.86</v>
      </c>
      <c r="I192" s="7">
        <v>47</v>
      </c>
      <c r="J192" s="7">
        <v>0</v>
      </c>
      <c r="K192" s="7">
        <v>9.1999999999999993</v>
      </c>
      <c r="L192" s="7">
        <v>1387.65</v>
      </c>
      <c r="M192" s="7">
        <v>8378</v>
      </c>
      <c r="N192" s="7">
        <v>5</v>
      </c>
      <c r="O192" s="2">
        <v>36.85</v>
      </c>
      <c r="P192" s="2">
        <v>37.770000000000003</v>
      </c>
      <c r="Q192" s="2">
        <v>47</v>
      </c>
      <c r="R192" s="2">
        <v>0.02</v>
      </c>
      <c r="S192" s="2">
        <v>0.06</v>
      </c>
      <c r="T192" s="2">
        <v>1.45</v>
      </c>
      <c r="U192" s="2">
        <v>10801.9</v>
      </c>
      <c r="V192" s="2">
        <v>10803.43</v>
      </c>
      <c r="W192" s="3">
        <f t="shared" si="44"/>
        <v>47</v>
      </c>
    </row>
    <row r="193" spans="1:23" x14ac:dyDescent="0.25">
      <c r="A193" t="s">
        <v>300</v>
      </c>
      <c r="B193">
        <v>40</v>
      </c>
      <c r="C193">
        <v>390</v>
      </c>
      <c r="D193">
        <v>6</v>
      </c>
      <c r="E193">
        <v>3</v>
      </c>
      <c r="F193" s="4">
        <v>51</v>
      </c>
      <c r="G193" s="4">
        <v>43</v>
      </c>
      <c r="H193" s="7">
        <v>40.39</v>
      </c>
      <c r="I193" s="7">
        <v>43</v>
      </c>
      <c r="J193" s="7">
        <v>0.02</v>
      </c>
      <c r="K193" s="7">
        <v>12.21</v>
      </c>
      <c r="L193" s="7">
        <v>10800</v>
      </c>
      <c r="M193" s="7">
        <v>7387</v>
      </c>
      <c r="N193" s="7">
        <v>17</v>
      </c>
      <c r="O193" s="2">
        <v>34.54</v>
      </c>
      <c r="P193" s="2">
        <v>35.119999999999997</v>
      </c>
      <c r="Q193" s="2">
        <v>43</v>
      </c>
      <c r="R193" s="2">
        <v>0.09</v>
      </c>
      <c r="S193" s="2">
        <v>0.06</v>
      </c>
      <c r="T193" s="2">
        <v>1.51</v>
      </c>
      <c r="U193" s="2">
        <v>10816.45</v>
      </c>
      <c r="V193" s="2">
        <v>10818.04</v>
      </c>
      <c r="W193" s="3">
        <f t="shared" si="44"/>
        <v>43</v>
      </c>
    </row>
    <row r="194" spans="1:23" x14ac:dyDescent="0.25">
      <c r="A194" t="s">
        <v>301</v>
      </c>
      <c r="B194">
        <v>40</v>
      </c>
      <c r="C194">
        <v>390</v>
      </c>
      <c r="D194">
        <v>6</v>
      </c>
      <c r="E194">
        <v>4</v>
      </c>
      <c r="F194" s="4">
        <v>62</v>
      </c>
      <c r="G194" s="4">
        <v>44</v>
      </c>
      <c r="H194" s="7">
        <v>43.68</v>
      </c>
      <c r="I194" s="7">
        <v>44</v>
      </c>
      <c r="J194" s="7">
        <v>0</v>
      </c>
      <c r="K194" s="7">
        <v>12.18</v>
      </c>
      <c r="L194" s="7">
        <v>403</v>
      </c>
      <c r="M194" s="7">
        <v>7934</v>
      </c>
      <c r="N194" s="7">
        <v>1</v>
      </c>
      <c r="O194" s="2">
        <v>33.409999999999997</v>
      </c>
      <c r="P194" s="2">
        <v>34.56</v>
      </c>
      <c r="Q194" s="2">
        <v>44</v>
      </c>
      <c r="R194" s="2">
        <v>0.03</v>
      </c>
      <c r="S194" s="2">
        <v>0.05</v>
      </c>
      <c r="T194" s="2">
        <v>1.6</v>
      </c>
      <c r="U194" s="2">
        <v>10802.96</v>
      </c>
      <c r="V194" s="2">
        <v>10804.63</v>
      </c>
      <c r="W194" s="3">
        <f t="shared" si="44"/>
        <v>44</v>
      </c>
    </row>
    <row r="195" spans="1:23" x14ac:dyDescent="0.25">
      <c r="A195" t="s">
        <v>296</v>
      </c>
      <c r="B195">
        <v>40</v>
      </c>
      <c r="C195">
        <v>390</v>
      </c>
      <c r="D195">
        <v>8</v>
      </c>
      <c r="E195">
        <v>1</v>
      </c>
      <c r="F195" s="4">
        <v>42</v>
      </c>
      <c r="G195" s="4">
        <v>35</v>
      </c>
      <c r="H195" s="7">
        <v>33.61</v>
      </c>
      <c r="I195" s="7">
        <v>35</v>
      </c>
      <c r="J195" s="7">
        <v>0</v>
      </c>
      <c r="K195" s="7">
        <v>13.04</v>
      </c>
      <c r="L195" s="7">
        <v>725.53</v>
      </c>
      <c r="M195" s="7">
        <v>3815</v>
      </c>
      <c r="N195" s="7">
        <v>3</v>
      </c>
      <c r="O195" s="2">
        <v>24.5</v>
      </c>
      <c r="P195" s="2">
        <v>25.09</v>
      </c>
      <c r="Q195" s="2">
        <v>35</v>
      </c>
      <c r="R195" s="2">
        <v>0.05</v>
      </c>
      <c r="S195" s="2">
        <v>0.06</v>
      </c>
      <c r="T195" s="2">
        <v>2.65</v>
      </c>
      <c r="U195" s="2">
        <v>10803.12</v>
      </c>
      <c r="V195" s="2">
        <v>10805.85</v>
      </c>
      <c r="W195" s="3">
        <f t="shared" si="44"/>
        <v>35</v>
      </c>
    </row>
    <row r="196" spans="1:23" x14ac:dyDescent="0.25">
      <c r="A196" t="s">
        <v>297</v>
      </c>
      <c r="B196">
        <v>40</v>
      </c>
      <c r="C196">
        <v>390</v>
      </c>
      <c r="D196">
        <v>8</v>
      </c>
      <c r="E196">
        <v>2</v>
      </c>
      <c r="F196" s="4">
        <v>33</v>
      </c>
      <c r="G196" s="4">
        <v>33</v>
      </c>
      <c r="H196" s="7">
        <v>33</v>
      </c>
      <c r="I196" s="7">
        <v>33</v>
      </c>
      <c r="J196" s="7">
        <v>0</v>
      </c>
      <c r="K196" s="7">
        <v>13.48</v>
      </c>
      <c r="L196" s="7">
        <v>25.42</v>
      </c>
      <c r="M196" s="7">
        <v>2335</v>
      </c>
      <c r="N196" s="7">
        <v>1</v>
      </c>
      <c r="O196" s="2">
        <v>24.3</v>
      </c>
      <c r="P196" s="2">
        <v>24.99</v>
      </c>
      <c r="Q196" s="2">
        <v>33</v>
      </c>
      <c r="R196" s="2">
        <v>0.06</v>
      </c>
      <c r="S196" s="2">
        <v>0.09</v>
      </c>
      <c r="T196" s="2">
        <v>2.4300000000000002</v>
      </c>
      <c r="U196" s="2">
        <v>10802.21</v>
      </c>
      <c r="V196" s="2">
        <v>10804.75</v>
      </c>
      <c r="W196" s="3">
        <f t="shared" si="44"/>
        <v>33</v>
      </c>
    </row>
    <row r="197" spans="1:23" x14ac:dyDescent="0.25">
      <c r="A197" t="s">
        <v>298</v>
      </c>
      <c r="B197">
        <v>40</v>
      </c>
      <c r="C197">
        <v>390</v>
      </c>
      <c r="D197">
        <v>8</v>
      </c>
      <c r="E197">
        <v>3</v>
      </c>
      <c r="F197" s="4">
        <v>43</v>
      </c>
      <c r="G197" s="4">
        <v>35</v>
      </c>
      <c r="H197" s="7">
        <v>33.42</v>
      </c>
      <c r="I197" s="7">
        <v>35</v>
      </c>
      <c r="J197" s="7">
        <v>0</v>
      </c>
      <c r="K197" s="7">
        <v>13.11</v>
      </c>
      <c r="L197" s="7">
        <v>133.15</v>
      </c>
      <c r="M197" s="7">
        <v>3654</v>
      </c>
      <c r="N197" s="7">
        <v>3</v>
      </c>
      <c r="O197" s="2">
        <v>26.03</v>
      </c>
      <c r="P197" s="2">
        <v>26.73</v>
      </c>
      <c r="Q197" s="2">
        <v>35</v>
      </c>
      <c r="R197" s="2">
        <v>0.03</v>
      </c>
      <c r="S197" s="2">
        <v>7.0000000000000007E-2</v>
      </c>
      <c r="T197" s="2">
        <v>2.41</v>
      </c>
      <c r="U197" s="2">
        <v>10802.09</v>
      </c>
      <c r="V197" s="2">
        <v>10804.61</v>
      </c>
      <c r="W197" s="3">
        <f t="shared" si="44"/>
        <v>35</v>
      </c>
    </row>
    <row r="198" spans="1:23" x14ac:dyDescent="0.25">
      <c r="A198" t="s">
        <v>299</v>
      </c>
      <c r="B198">
        <v>40</v>
      </c>
      <c r="C198">
        <v>390</v>
      </c>
      <c r="D198">
        <v>8</v>
      </c>
      <c r="E198">
        <v>4</v>
      </c>
      <c r="F198" s="4">
        <v>34</v>
      </c>
      <c r="G198" s="4">
        <v>30</v>
      </c>
      <c r="H198" s="7">
        <v>28.51</v>
      </c>
      <c r="I198" s="7">
        <v>30</v>
      </c>
      <c r="J198" s="7">
        <v>0</v>
      </c>
      <c r="K198" s="7">
        <v>12.45</v>
      </c>
      <c r="L198" s="7">
        <v>535.24</v>
      </c>
      <c r="M198" s="7">
        <v>4123</v>
      </c>
      <c r="N198" s="7">
        <v>7</v>
      </c>
      <c r="O198" s="2">
        <v>21.16</v>
      </c>
      <c r="P198" s="2">
        <v>21.73</v>
      </c>
      <c r="Q198" s="2">
        <v>30</v>
      </c>
      <c r="R198" s="2">
        <v>0.04</v>
      </c>
      <c r="S198" s="2">
        <v>0.06</v>
      </c>
      <c r="T198" s="2">
        <v>1.96</v>
      </c>
      <c r="U198" s="2">
        <v>10802.17</v>
      </c>
      <c r="V198" s="2">
        <v>10804.21</v>
      </c>
      <c r="W198" s="3">
        <f t="shared" si="44"/>
        <v>30</v>
      </c>
    </row>
    <row r="199" spans="1:23" x14ac:dyDescent="0.25">
      <c r="A199" t="s">
        <v>202</v>
      </c>
      <c r="B199">
        <v>40</v>
      </c>
      <c r="C199">
        <v>390</v>
      </c>
      <c r="D199">
        <v>10</v>
      </c>
      <c r="E199">
        <v>1</v>
      </c>
      <c r="F199" s="4">
        <v>27</v>
      </c>
      <c r="G199" s="4">
        <v>21</v>
      </c>
      <c r="H199" s="7">
        <v>18.53</v>
      </c>
      <c r="I199" s="7">
        <v>21</v>
      </c>
      <c r="J199" s="7">
        <v>0</v>
      </c>
      <c r="K199" s="7">
        <v>15.09</v>
      </c>
      <c r="L199" s="7">
        <v>102.16</v>
      </c>
      <c r="M199" s="7">
        <v>1074</v>
      </c>
      <c r="N199" s="7">
        <v>3</v>
      </c>
      <c r="O199" s="2">
        <v>13.19</v>
      </c>
      <c r="P199" s="2">
        <v>13.76</v>
      </c>
      <c r="Q199" s="2">
        <v>21</v>
      </c>
      <c r="R199" s="2">
        <v>0</v>
      </c>
      <c r="S199" s="2">
        <v>7.0000000000000007E-2</v>
      </c>
      <c r="T199" s="2">
        <v>2.79</v>
      </c>
      <c r="U199" s="2">
        <v>10639.99</v>
      </c>
      <c r="V199" s="2">
        <v>10642.88</v>
      </c>
      <c r="W199" s="3">
        <f t="shared" si="44"/>
        <v>21</v>
      </c>
    </row>
    <row r="200" spans="1:23" x14ac:dyDescent="0.25">
      <c r="A200" t="s">
        <v>203</v>
      </c>
      <c r="B200">
        <v>40</v>
      </c>
      <c r="C200">
        <v>390</v>
      </c>
      <c r="D200">
        <v>10</v>
      </c>
      <c r="E200">
        <v>2</v>
      </c>
      <c r="F200" s="4">
        <v>32</v>
      </c>
      <c r="G200" s="4">
        <v>25</v>
      </c>
      <c r="H200" s="7">
        <v>25</v>
      </c>
      <c r="I200" s="7">
        <v>25</v>
      </c>
      <c r="J200" s="7">
        <v>0</v>
      </c>
      <c r="K200" s="7">
        <v>12.69</v>
      </c>
      <c r="L200" s="7">
        <v>28.75</v>
      </c>
      <c r="M200" s="7">
        <v>1260</v>
      </c>
      <c r="N200" s="7">
        <v>1</v>
      </c>
      <c r="O200" s="2">
        <v>16.98</v>
      </c>
      <c r="P200" s="2">
        <v>17.91</v>
      </c>
      <c r="Q200" s="2">
        <v>25</v>
      </c>
      <c r="R200" s="2">
        <v>0</v>
      </c>
      <c r="S200" s="2">
        <v>0.06</v>
      </c>
      <c r="T200" s="2">
        <v>2.61</v>
      </c>
      <c r="U200" s="2">
        <v>399.39</v>
      </c>
      <c r="V200" s="2">
        <v>402.31</v>
      </c>
      <c r="W200" s="3">
        <f t="shared" si="44"/>
        <v>25</v>
      </c>
    </row>
    <row r="201" spans="1:23" x14ac:dyDescent="0.25">
      <c r="A201" t="s">
        <v>204</v>
      </c>
      <c r="B201">
        <v>40</v>
      </c>
      <c r="C201">
        <v>390</v>
      </c>
      <c r="D201">
        <v>10</v>
      </c>
      <c r="E201">
        <v>3</v>
      </c>
      <c r="F201" s="4">
        <v>27</v>
      </c>
      <c r="G201" s="4">
        <v>20</v>
      </c>
      <c r="H201" s="7">
        <v>20</v>
      </c>
      <c r="I201" s="7">
        <v>20</v>
      </c>
      <c r="J201" s="7">
        <v>0</v>
      </c>
      <c r="K201" s="7">
        <v>12.6</v>
      </c>
      <c r="L201" s="7">
        <v>159.63</v>
      </c>
      <c r="M201" s="7">
        <v>2056</v>
      </c>
      <c r="N201" s="7">
        <v>1</v>
      </c>
      <c r="O201" s="2">
        <v>10.28</v>
      </c>
      <c r="P201" s="2">
        <v>11.15</v>
      </c>
      <c r="Q201" s="2">
        <v>20</v>
      </c>
      <c r="R201" s="2">
        <v>0</v>
      </c>
      <c r="S201" s="2">
        <v>0.06</v>
      </c>
      <c r="T201" s="2">
        <v>2.37</v>
      </c>
      <c r="U201" s="2">
        <v>904.47</v>
      </c>
      <c r="V201" s="2">
        <v>907.14</v>
      </c>
      <c r="W201" s="3">
        <f t="shared" si="44"/>
        <v>20</v>
      </c>
    </row>
    <row r="202" spans="1:23" x14ac:dyDescent="0.25">
      <c r="A202" t="s">
        <v>205</v>
      </c>
      <c r="B202">
        <v>40</v>
      </c>
      <c r="C202">
        <v>390</v>
      </c>
      <c r="D202">
        <v>10</v>
      </c>
      <c r="E202">
        <v>4</v>
      </c>
      <c r="F202" s="4">
        <v>38</v>
      </c>
      <c r="G202" s="4">
        <v>27</v>
      </c>
      <c r="H202" s="7">
        <v>25.7</v>
      </c>
      <c r="I202" s="7">
        <v>27</v>
      </c>
      <c r="J202" s="7">
        <v>0</v>
      </c>
      <c r="K202" s="7">
        <v>12.84</v>
      </c>
      <c r="L202" s="7">
        <v>252.22</v>
      </c>
      <c r="M202" s="7">
        <v>1377</v>
      </c>
      <c r="N202" s="7">
        <v>3</v>
      </c>
      <c r="O202" s="2">
        <v>17.88</v>
      </c>
      <c r="P202" s="2">
        <v>18.420000000000002</v>
      </c>
      <c r="Q202" s="2">
        <v>27</v>
      </c>
      <c r="R202" s="2">
        <v>0.05</v>
      </c>
      <c r="S202" s="2">
        <v>7.0000000000000007E-2</v>
      </c>
      <c r="T202" s="2">
        <v>3.33</v>
      </c>
      <c r="U202" s="2">
        <v>10802.6</v>
      </c>
      <c r="V202" s="2">
        <v>10806.24</v>
      </c>
      <c r="W202" s="3">
        <f t="shared" si="44"/>
        <v>27</v>
      </c>
    </row>
    <row r="203" spans="1:23" x14ac:dyDescent="0.25">
      <c r="A203" t="s">
        <v>114</v>
      </c>
      <c r="B203">
        <v>50</v>
      </c>
      <c r="C203">
        <v>122</v>
      </c>
      <c r="D203">
        <v>2</v>
      </c>
      <c r="E203">
        <v>1</v>
      </c>
      <c r="F203" s="4">
        <v>833</v>
      </c>
      <c r="G203" s="4">
        <v>664</v>
      </c>
      <c r="H203" s="7">
        <v>664</v>
      </c>
      <c r="I203" s="7">
        <v>664</v>
      </c>
      <c r="J203" s="7">
        <v>0</v>
      </c>
      <c r="K203" s="7">
        <v>15.61</v>
      </c>
      <c r="L203" s="7">
        <v>2721.75</v>
      </c>
      <c r="M203" s="7">
        <v>66328</v>
      </c>
      <c r="N203" s="7">
        <v>1</v>
      </c>
      <c r="O203" s="2">
        <v>644.5</v>
      </c>
      <c r="P203" s="2">
        <v>651.29999999999995</v>
      </c>
      <c r="Q203" s="2">
        <v>664</v>
      </c>
      <c r="R203" s="2">
        <v>0</v>
      </c>
      <c r="S203" s="2">
        <v>0.01</v>
      </c>
      <c r="T203" s="2">
        <v>1.03</v>
      </c>
      <c r="U203" s="2">
        <v>20.39</v>
      </c>
      <c r="V203" s="2">
        <v>21.43</v>
      </c>
      <c r="W203" s="3">
        <f t="shared" si="44"/>
        <v>664</v>
      </c>
    </row>
    <row r="204" spans="1:23" x14ac:dyDescent="0.25">
      <c r="A204" t="s">
        <v>115</v>
      </c>
      <c r="B204">
        <v>50</v>
      </c>
      <c r="C204">
        <v>122</v>
      </c>
      <c r="D204">
        <v>2</v>
      </c>
      <c r="E204">
        <v>2</v>
      </c>
      <c r="F204" s="4">
        <v>740</v>
      </c>
      <c r="G204" s="4">
        <v>629</v>
      </c>
      <c r="H204" s="7">
        <v>0</v>
      </c>
      <c r="I204" s="7">
        <v>629</v>
      </c>
      <c r="J204" s="7">
        <v>1</v>
      </c>
      <c r="K204" s="7">
        <v>20.93</v>
      </c>
      <c r="L204" s="7">
        <v>10800</v>
      </c>
      <c r="M204" s="7">
        <v>66411</v>
      </c>
      <c r="N204" s="7">
        <v>1</v>
      </c>
      <c r="O204" s="2">
        <v>611.67999999999995</v>
      </c>
      <c r="P204" s="2">
        <v>613.47</v>
      </c>
      <c r="Q204" s="2">
        <v>629</v>
      </c>
      <c r="R204" s="2">
        <v>0</v>
      </c>
      <c r="S204" s="2">
        <v>0.02</v>
      </c>
      <c r="T204" s="2">
        <v>1.03</v>
      </c>
      <c r="U204" s="2">
        <v>64.98</v>
      </c>
      <c r="V204" s="2">
        <v>66.03</v>
      </c>
      <c r="W204" s="3">
        <f t="shared" si="44"/>
        <v>629</v>
      </c>
    </row>
    <row r="205" spans="1:23" x14ac:dyDescent="0.25">
      <c r="A205" t="s">
        <v>116</v>
      </c>
      <c r="B205">
        <v>50</v>
      </c>
      <c r="C205">
        <v>122</v>
      </c>
      <c r="D205">
        <v>2</v>
      </c>
      <c r="E205">
        <v>3</v>
      </c>
      <c r="F205" s="4">
        <v>636</v>
      </c>
      <c r="G205" s="4">
        <v>618</v>
      </c>
      <c r="H205" s="7">
        <v>618</v>
      </c>
      <c r="I205" s="7">
        <v>618</v>
      </c>
      <c r="J205" s="7">
        <v>0</v>
      </c>
      <c r="K205" s="7">
        <v>10.78</v>
      </c>
      <c r="L205" s="7">
        <v>1697.59</v>
      </c>
      <c r="M205" s="7">
        <v>67483</v>
      </c>
      <c r="N205" s="7">
        <v>1</v>
      </c>
      <c r="O205" s="2">
        <v>606.46</v>
      </c>
      <c r="P205" s="2">
        <v>611.72</v>
      </c>
      <c r="Q205" s="2">
        <v>618</v>
      </c>
      <c r="R205" s="2">
        <v>0</v>
      </c>
      <c r="S205" s="2">
        <v>0.01</v>
      </c>
      <c r="T205" s="2">
        <v>1.04</v>
      </c>
      <c r="U205" s="2">
        <v>3.84</v>
      </c>
      <c r="V205" s="2">
        <v>4.91</v>
      </c>
      <c r="W205" s="3">
        <f t="shared" si="44"/>
        <v>618</v>
      </c>
    </row>
    <row r="206" spans="1:23" x14ac:dyDescent="0.25">
      <c r="A206" t="s">
        <v>117</v>
      </c>
      <c r="B206">
        <v>50</v>
      </c>
      <c r="C206">
        <v>122</v>
      </c>
      <c r="D206">
        <v>2</v>
      </c>
      <c r="E206">
        <v>4</v>
      </c>
      <c r="F206" s="4">
        <v>600</v>
      </c>
      <c r="G206" s="4">
        <v>564</v>
      </c>
      <c r="H206" s="7">
        <v>564</v>
      </c>
      <c r="I206" s="7">
        <v>564</v>
      </c>
      <c r="J206" s="7">
        <v>0</v>
      </c>
      <c r="K206" s="7">
        <v>19.34</v>
      </c>
      <c r="L206" s="7">
        <v>3579.4</v>
      </c>
      <c r="M206" s="7">
        <v>66017</v>
      </c>
      <c r="N206" s="7">
        <v>1</v>
      </c>
      <c r="O206" s="2">
        <v>554.87</v>
      </c>
      <c r="P206" s="2">
        <v>560.67999999999995</v>
      </c>
      <c r="Q206" s="2">
        <v>564</v>
      </c>
      <c r="R206" s="2">
        <v>0</v>
      </c>
      <c r="S206" s="2">
        <v>0.02</v>
      </c>
      <c r="T206" s="2">
        <v>1.02</v>
      </c>
      <c r="U206" s="2">
        <v>0.77</v>
      </c>
      <c r="V206" s="2">
        <v>1.83</v>
      </c>
      <c r="W206" s="3">
        <f t="shared" si="44"/>
        <v>564</v>
      </c>
    </row>
    <row r="207" spans="1:23" x14ac:dyDescent="0.25">
      <c r="A207" t="s">
        <v>118</v>
      </c>
      <c r="B207">
        <v>50</v>
      </c>
      <c r="C207">
        <v>122</v>
      </c>
      <c r="D207">
        <v>4</v>
      </c>
      <c r="E207">
        <v>1</v>
      </c>
      <c r="F207" s="4">
        <v>344</v>
      </c>
      <c r="G207" s="4">
        <v>271</v>
      </c>
      <c r="H207" s="7">
        <v>271</v>
      </c>
      <c r="I207" s="7">
        <v>271</v>
      </c>
      <c r="J207" s="7">
        <v>0</v>
      </c>
      <c r="K207" s="7">
        <v>27.14</v>
      </c>
      <c r="L207" s="7">
        <v>934.47</v>
      </c>
      <c r="M207" s="7">
        <v>30860</v>
      </c>
      <c r="N207" s="7">
        <v>1</v>
      </c>
      <c r="O207" s="2">
        <v>240.43</v>
      </c>
      <c r="P207" s="2">
        <v>245.99</v>
      </c>
      <c r="Q207" s="2">
        <v>271</v>
      </c>
      <c r="R207" s="2">
        <v>0</v>
      </c>
      <c r="S207" s="2">
        <v>0.02</v>
      </c>
      <c r="T207" s="2">
        <v>1.1599999999999999</v>
      </c>
      <c r="U207" s="2">
        <v>6922.24</v>
      </c>
      <c r="V207" s="2">
        <v>6923.44</v>
      </c>
      <c r="W207" s="3">
        <f t="shared" si="44"/>
        <v>271</v>
      </c>
    </row>
    <row r="208" spans="1:23" x14ac:dyDescent="0.25">
      <c r="A208" t="s">
        <v>119</v>
      </c>
      <c r="B208">
        <v>50</v>
      </c>
      <c r="C208">
        <v>122</v>
      </c>
      <c r="D208">
        <v>4</v>
      </c>
      <c r="E208">
        <v>2</v>
      </c>
      <c r="F208" s="4">
        <v>429</v>
      </c>
      <c r="G208" s="4">
        <v>341</v>
      </c>
      <c r="H208" s="7">
        <v>341</v>
      </c>
      <c r="I208" s="7">
        <v>341</v>
      </c>
      <c r="J208" s="7">
        <v>0</v>
      </c>
      <c r="K208" s="7">
        <v>27.17</v>
      </c>
      <c r="L208" s="7">
        <v>2365.7399999999998</v>
      </c>
      <c r="M208" s="7">
        <v>32811</v>
      </c>
      <c r="N208" s="7">
        <v>1</v>
      </c>
      <c r="O208" s="2">
        <v>310.89</v>
      </c>
      <c r="P208" s="2">
        <v>316.70999999999998</v>
      </c>
      <c r="Q208" s="2">
        <v>341</v>
      </c>
      <c r="R208" s="2">
        <v>0</v>
      </c>
      <c r="S208" s="2">
        <v>0.02</v>
      </c>
      <c r="T208" s="2">
        <v>1.18</v>
      </c>
      <c r="U208" s="2">
        <v>8976.8700000000008</v>
      </c>
      <c r="V208" s="2">
        <v>8978.32</v>
      </c>
      <c r="W208" s="3">
        <f t="shared" si="44"/>
        <v>341</v>
      </c>
    </row>
    <row r="209" spans="1:23" x14ac:dyDescent="0.25">
      <c r="A209" t="s">
        <v>120</v>
      </c>
      <c r="B209">
        <v>50</v>
      </c>
      <c r="C209">
        <v>122</v>
      </c>
      <c r="D209">
        <v>4</v>
      </c>
      <c r="E209">
        <v>3</v>
      </c>
      <c r="F209" s="4">
        <v>380</v>
      </c>
      <c r="G209" s="4">
        <v>347</v>
      </c>
      <c r="H209" s="7">
        <v>347</v>
      </c>
      <c r="I209" s="7">
        <v>347</v>
      </c>
      <c r="J209" s="7">
        <v>0</v>
      </c>
      <c r="K209" s="7">
        <v>27.07</v>
      </c>
      <c r="L209" s="7">
        <v>487.93</v>
      </c>
      <c r="M209" s="7">
        <v>32725</v>
      </c>
      <c r="N209" s="7">
        <v>1</v>
      </c>
      <c r="O209" s="2">
        <v>319.06</v>
      </c>
      <c r="P209" s="2">
        <v>327.58999999999997</v>
      </c>
      <c r="Q209" s="2">
        <v>347</v>
      </c>
      <c r="R209" s="2">
        <v>0</v>
      </c>
      <c r="S209" s="2">
        <v>0.02</v>
      </c>
      <c r="T209" s="2">
        <v>1.21</v>
      </c>
      <c r="U209" s="2">
        <v>2108.19</v>
      </c>
      <c r="V209" s="2">
        <v>2109.44</v>
      </c>
      <c r="W209" s="3">
        <f t="shared" si="44"/>
        <v>347</v>
      </c>
    </row>
    <row r="210" spans="1:23" x14ac:dyDescent="0.25">
      <c r="A210" t="s">
        <v>121</v>
      </c>
      <c r="B210">
        <v>50</v>
      </c>
      <c r="C210">
        <v>122</v>
      </c>
      <c r="D210">
        <v>4</v>
      </c>
      <c r="E210">
        <v>4</v>
      </c>
      <c r="F210" s="4">
        <v>375</v>
      </c>
      <c r="G210" s="4">
        <v>286</v>
      </c>
      <c r="H210" s="7">
        <v>286</v>
      </c>
      <c r="I210" s="7">
        <v>286</v>
      </c>
      <c r="J210" s="7">
        <v>0</v>
      </c>
      <c r="K210" s="7">
        <v>27.29</v>
      </c>
      <c r="L210" s="7">
        <v>835.13</v>
      </c>
      <c r="M210" s="7">
        <v>33241</v>
      </c>
      <c r="N210" s="7">
        <v>1</v>
      </c>
      <c r="O210" s="2">
        <v>262.24</v>
      </c>
      <c r="P210" s="2">
        <v>268.63</v>
      </c>
      <c r="Q210" s="2">
        <v>286</v>
      </c>
      <c r="R210" s="2">
        <v>0</v>
      </c>
      <c r="S210" s="2">
        <v>0.01</v>
      </c>
      <c r="T210" s="2">
        <v>1.4</v>
      </c>
      <c r="U210" s="2">
        <v>2172.4</v>
      </c>
      <c r="V210" s="2">
        <v>2173.84</v>
      </c>
      <c r="W210" s="3">
        <f t="shared" si="44"/>
        <v>286</v>
      </c>
    </row>
    <row r="211" spans="1:23" x14ac:dyDescent="0.25">
      <c r="A211" t="s">
        <v>122</v>
      </c>
      <c r="B211">
        <v>50</v>
      </c>
      <c r="C211">
        <v>122</v>
      </c>
      <c r="D211">
        <v>6</v>
      </c>
      <c r="E211">
        <v>1</v>
      </c>
      <c r="F211" s="4">
        <v>169</v>
      </c>
      <c r="G211" s="4">
        <v>155</v>
      </c>
      <c r="H211" s="7">
        <v>150.71</v>
      </c>
      <c r="I211" s="7">
        <v>155</v>
      </c>
      <c r="J211" s="7">
        <v>0</v>
      </c>
      <c r="K211" s="7">
        <v>27.76</v>
      </c>
      <c r="L211" s="7">
        <v>7740.84</v>
      </c>
      <c r="M211" s="7">
        <v>15414</v>
      </c>
      <c r="N211" s="7">
        <v>7</v>
      </c>
      <c r="O211" s="2">
        <v>127.98</v>
      </c>
      <c r="P211" s="2">
        <v>130.77000000000001</v>
      </c>
      <c r="Q211" s="2">
        <v>155</v>
      </c>
      <c r="R211" s="2">
        <v>0.05</v>
      </c>
      <c r="S211" s="2">
        <v>0.01</v>
      </c>
      <c r="T211" s="2">
        <v>2.06</v>
      </c>
      <c r="U211" s="2">
        <v>10812.63</v>
      </c>
      <c r="V211" s="2">
        <v>10814.73</v>
      </c>
      <c r="W211" s="3">
        <f t="shared" si="44"/>
        <v>155</v>
      </c>
    </row>
    <row r="212" spans="1:23" x14ac:dyDescent="0.25">
      <c r="A212" t="s">
        <v>123</v>
      </c>
      <c r="B212">
        <v>50</v>
      </c>
      <c r="C212">
        <v>122</v>
      </c>
      <c r="D212">
        <v>6</v>
      </c>
      <c r="E212">
        <v>2</v>
      </c>
      <c r="F212" s="4">
        <v>226</v>
      </c>
      <c r="G212" s="4">
        <v>206</v>
      </c>
      <c r="H212" s="7">
        <v>199.43</v>
      </c>
      <c r="I212" s="7">
        <v>206</v>
      </c>
      <c r="J212" s="7">
        <v>0</v>
      </c>
      <c r="K212" s="7">
        <v>28.08</v>
      </c>
      <c r="L212" s="7">
        <v>5788.35</v>
      </c>
      <c r="M212" s="7">
        <v>15098</v>
      </c>
      <c r="N212" s="7">
        <v>5</v>
      </c>
      <c r="O212" s="2">
        <v>176.91</v>
      </c>
      <c r="P212" s="2">
        <v>179.13</v>
      </c>
      <c r="Q212" s="2">
        <v>206</v>
      </c>
      <c r="R212" s="2">
        <v>0.06</v>
      </c>
      <c r="S212" s="2">
        <v>0.02</v>
      </c>
      <c r="T212" s="2">
        <v>1.4</v>
      </c>
      <c r="U212" s="2">
        <v>10822.19</v>
      </c>
      <c r="V212" s="2">
        <v>10823.86</v>
      </c>
      <c r="W212" s="3">
        <f t="shared" si="44"/>
        <v>206</v>
      </c>
    </row>
    <row r="213" spans="1:23" x14ac:dyDescent="0.25">
      <c r="A213" t="s">
        <v>124</v>
      </c>
      <c r="B213">
        <v>50</v>
      </c>
      <c r="C213">
        <v>122</v>
      </c>
      <c r="D213">
        <v>6</v>
      </c>
      <c r="E213">
        <v>3</v>
      </c>
      <c r="F213" s="4">
        <v>280</v>
      </c>
      <c r="G213" s="4">
        <v>235</v>
      </c>
      <c r="H213" s="7">
        <v>231.49</v>
      </c>
      <c r="I213" s="7">
        <v>235</v>
      </c>
      <c r="J213" s="7">
        <v>0</v>
      </c>
      <c r="K213" s="7">
        <v>27.23</v>
      </c>
      <c r="L213" s="7">
        <v>4298.5</v>
      </c>
      <c r="M213" s="7">
        <v>13716</v>
      </c>
      <c r="N213" s="7">
        <v>5</v>
      </c>
      <c r="O213" s="2">
        <v>189.38</v>
      </c>
      <c r="P213" s="2">
        <v>195.4</v>
      </c>
      <c r="Q213" s="2">
        <v>235</v>
      </c>
      <c r="R213" s="2">
        <v>0.1</v>
      </c>
      <c r="S213" s="2">
        <v>0.01</v>
      </c>
      <c r="T213" s="2">
        <v>1.35</v>
      </c>
      <c r="U213" s="2">
        <v>10897.52</v>
      </c>
      <c r="V213" s="2">
        <v>10899.13</v>
      </c>
      <c r="W213" s="3">
        <f t="shared" si="44"/>
        <v>235</v>
      </c>
    </row>
    <row r="214" spans="1:23" x14ac:dyDescent="0.25">
      <c r="A214" t="s">
        <v>125</v>
      </c>
      <c r="B214">
        <v>50</v>
      </c>
      <c r="C214">
        <v>122</v>
      </c>
      <c r="D214">
        <v>6</v>
      </c>
      <c r="E214">
        <v>4</v>
      </c>
      <c r="F214" s="4">
        <v>231</v>
      </c>
      <c r="G214" s="4">
        <v>185</v>
      </c>
      <c r="H214" s="7">
        <v>179.23</v>
      </c>
      <c r="I214" s="7">
        <v>185</v>
      </c>
      <c r="J214" s="7">
        <v>0</v>
      </c>
      <c r="K214" s="7">
        <v>27.84</v>
      </c>
      <c r="L214" s="7">
        <v>2008.74</v>
      </c>
      <c r="M214" s="7">
        <v>16636</v>
      </c>
      <c r="N214" s="7">
        <v>9</v>
      </c>
      <c r="O214" s="2">
        <v>152.18</v>
      </c>
      <c r="P214" s="2">
        <v>154.41</v>
      </c>
      <c r="Q214" s="2">
        <v>185</v>
      </c>
      <c r="R214" s="2">
        <v>7.0000000000000007E-2</v>
      </c>
      <c r="S214" s="2">
        <v>0.01</v>
      </c>
      <c r="T214" s="2">
        <v>1.71</v>
      </c>
      <c r="U214" s="2">
        <v>10827.27</v>
      </c>
      <c r="V214" s="2">
        <v>10829.24</v>
      </c>
      <c r="W214" s="3">
        <f t="shared" si="44"/>
        <v>185</v>
      </c>
    </row>
    <row r="215" spans="1:23" x14ac:dyDescent="0.25">
      <c r="A215" t="s">
        <v>126</v>
      </c>
      <c r="B215">
        <v>50</v>
      </c>
      <c r="C215">
        <v>122</v>
      </c>
      <c r="D215">
        <v>8</v>
      </c>
      <c r="E215">
        <v>1</v>
      </c>
      <c r="F215" s="4">
        <v>173</v>
      </c>
      <c r="G215" s="4">
        <v>144</v>
      </c>
      <c r="H215" s="7">
        <v>142.4</v>
      </c>
      <c r="I215" s="7">
        <v>144</v>
      </c>
      <c r="J215" s="7">
        <v>0</v>
      </c>
      <c r="K215" s="7">
        <v>27.73</v>
      </c>
      <c r="L215" s="7">
        <v>708.61</v>
      </c>
      <c r="M215" s="7">
        <v>6634</v>
      </c>
      <c r="N215" s="7">
        <v>3</v>
      </c>
      <c r="O215" s="2">
        <v>104.78</v>
      </c>
      <c r="P215" s="2">
        <v>107.18</v>
      </c>
      <c r="Q215" s="2">
        <v>144</v>
      </c>
      <c r="R215" s="2">
        <v>0.09</v>
      </c>
      <c r="S215" s="2">
        <v>0.01</v>
      </c>
      <c r="T215" s="2">
        <v>1.86</v>
      </c>
      <c r="U215" s="2">
        <v>10812.84</v>
      </c>
      <c r="V215" s="2">
        <v>10814.96</v>
      </c>
      <c r="W215" s="3">
        <f t="shared" si="44"/>
        <v>144</v>
      </c>
    </row>
    <row r="216" spans="1:23" x14ac:dyDescent="0.25">
      <c r="A216" t="s">
        <v>127</v>
      </c>
      <c r="B216">
        <v>50</v>
      </c>
      <c r="C216">
        <v>122</v>
      </c>
      <c r="D216">
        <v>8</v>
      </c>
      <c r="E216">
        <v>2</v>
      </c>
      <c r="F216" s="4">
        <v>192</v>
      </c>
      <c r="G216" s="4">
        <v>145</v>
      </c>
      <c r="H216" s="7">
        <v>145</v>
      </c>
      <c r="I216" s="7">
        <v>145</v>
      </c>
      <c r="J216" s="7">
        <v>0</v>
      </c>
      <c r="K216" s="7">
        <v>27.52</v>
      </c>
      <c r="L216" s="7">
        <v>205.97</v>
      </c>
      <c r="M216" s="7">
        <v>7472</v>
      </c>
      <c r="N216" s="7">
        <v>1</v>
      </c>
      <c r="O216" s="2">
        <v>117.31</v>
      </c>
      <c r="P216" s="2">
        <v>118.97</v>
      </c>
      <c r="Q216" s="2">
        <v>145</v>
      </c>
      <c r="R216" s="2">
        <v>0.11</v>
      </c>
      <c r="S216" s="2">
        <v>0.01</v>
      </c>
      <c r="T216" s="2">
        <v>2.0299999999999998</v>
      </c>
      <c r="U216" s="2">
        <v>10825.44</v>
      </c>
      <c r="V216" s="2">
        <v>10827.73</v>
      </c>
      <c r="W216" s="3">
        <f t="shared" si="44"/>
        <v>145</v>
      </c>
    </row>
    <row r="217" spans="1:23" x14ac:dyDescent="0.25">
      <c r="A217" t="s">
        <v>128</v>
      </c>
      <c r="B217">
        <v>50</v>
      </c>
      <c r="C217">
        <v>122</v>
      </c>
      <c r="D217">
        <v>8</v>
      </c>
      <c r="E217">
        <v>3</v>
      </c>
      <c r="F217" s="4">
        <v>178</v>
      </c>
      <c r="G217" s="4">
        <v>142</v>
      </c>
      <c r="H217" s="7">
        <v>134.83000000000001</v>
      </c>
      <c r="I217" s="7">
        <v>142</v>
      </c>
      <c r="J217" s="7">
        <v>0.04</v>
      </c>
      <c r="K217" s="7">
        <v>28.56</v>
      </c>
      <c r="L217" s="7">
        <v>10800</v>
      </c>
      <c r="M217" s="7">
        <v>8855</v>
      </c>
      <c r="N217" s="7">
        <v>4</v>
      </c>
      <c r="O217" s="2">
        <v>109.08</v>
      </c>
      <c r="P217" s="2">
        <v>111.61</v>
      </c>
      <c r="Q217" s="2">
        <v>142</v>
      </c>
      <c r="R217" s="2">
        <v>0.11</v>
      </c>
      <c r="S217" s="2">
        <v>0.01</v>
      </c>
      <c r="T217" s="2">
        <v>1.98</v>
      </c>
      <c r="U217" s="2">
        <v>10810.16</v>
      </c>
      <c r="V217" s="2">
        <v>10812.48</v>
      </c>
      <c r="W217" s="3">
        <f t="shared" si="44"/>
        <v>142</v>
      </c>
    </row>
    <row r="218" spans="1:23" x14ac:dyDescent="0.25">
      <c r="A218" t="s">
        <v>129</v>
      </c>
      <c r="B218">
        <v>50</v>
      </c>
      <c r="C218">
        <v>122</v>
      </c>
      <c r="D218">
        <v>8</v>
      </c>
      <c r="E218">
        <v>4</v>
      </c>
      <c r="F218" s="4">
        <v>189</v>
      </c>
      <c r="G218" s="4">
        <v>150</v>
      </c>
      <c r="H218" s="7">
        <v>143.63999999999999</v>
      </c>
      <c r="I218" s="7">
        <v>150</v>
      </c>
      <c r="J218" s="7">
        <v>0</v>
      </c>
      <c r="K218" s="7">
        <v>28.73</v>
      </c>
      <c r="L218" s="7">
        <v>3823.57</v>
      </c>
      <c r="M218" s="7">
        <v>8161</v>
      </c>
      <c r="N218" s="7">
        <v>9</v>
      </c>
      <c r="O218" s="2">
        <v>115.46</v>
      </c>
      <c r="P218" s="2">
        <v>118.84</v>
      </c>
      <c r="Q218" s="2">
        <v>150</v>
      </c>
      <c r="R218" s="2">
        <v>0.13</v>
      </c>
      <c r="S218" s="2">
        <v>0.01</v>
      </c>
      <c r="T218" s="2">
        <v>2.36</v>
      </c>
      <c r="U218" s="2">
        <v>10901.89</v>
      </c>
      <c r="V218" s="2">
        <v>10904.5</v>
      </c>
      <c r="W218" s="3">
        <f t="shared" si="44"/>
        <v>150</v>
      </c>
    </row>
    <row r="219" spans="1:23" x14ac:dyDescent="0.25">
      <c r="A219" t="s">
        <v>130</v>
      </c>
      <c r="B219">
        <v>50</v>
      </c>
      <c r="C219">
        <v>122</v>
      </c>
      <c r="D219">
        <v>10</v>
      </c>
      <c r="E219">
        <v>1</v>
      </c>
      <c r="F219" s="4">
        <v>139</v>
      </c>
      <c r="G219" s="4">
        <v>112</v>
      </c>
      <c r="H219" s="7">
        <v>105.69</v>
      </c>
      <c r="I219" s="7">
        <v>112</v>
      </c>
      <c r="J219" s="7">
        <v>0</v>
      </c>
      <c r="K219" s="7">
        <v>27.6</v>
      </c>
      <c r="L219" s="7">
        <v>1127.1300000000001</v>
      </c>
      <c r="M219" s="7">
        <v>3180</v>
      </c>
      <c r="N219" s="7">
        <v>5</v>
      </c>
      <c r="O219" s="2">
        <v>72.41</v>
      </c>
      <c r="P219" s="2">
        <v>74.94</v>
      </c>
      <c r="Q219" s="2">
        <v>112</v>
      </c>
      <c r="R219" s="2">
        <v>0.19</v>
      </c>
      <c r="S219" s="2">
        <v>0.01</v>
      </c>
      <c r="T219" s="2">
        <v>2.46</v>
      </c>
      <c r="U219" s="2">
        <v>10828.69</v>
      </c>
      <c r="V219" s="2">
        <v>10831.4</v>
      </c>
      <c r="W219" s="3">
        <f t="shared" si="44"/>
        <v>112</v>
      </c>
    </row>
    <row r="220" spans="1:23" x14ac:dyDescent="0.25">
      <c r="A220" t="s">
        <v>131</v>
      </c>
      <c r="B220">
        <v>50</v>
      </c>
      <c r="C220">
        <v>122</v>
      </c>
      <c r="D220">
        <v>10</v>
      </c>
      <c r="E220">
        <v>2</v>
      </c>
      <c r="F220" s="4">
        <v>104</v>
      </c>
      <c r="G220" s="4">
        <v>100</v>
      </c>
      <c r="H220" s="7">
        <v>97.19</v>
      </c>
      <c r="I220" s="7">
        <v>100</v>
      </c>
      <c r="J220" s="7">
        <v>0</v>
      </c>
      <c r="K220" s="7">
        <v>27.81</v>
      </c>
      <c r="L220" s="7">
        <v>691.55</v>
      </c>
      <c r="M220" s="7">
        <v>2178</v>
      </c>
      <c r="N220" s="7">
        <v>5</v>
      </c>
      <c r="O220" s="2">
        <v>76.81</v>
      </c>
      <c r="P220" s="2">
        <v>79.88</v>
      </c>
      <c r="Q220" s="2">
        <v>100</v>
      </c>
      <c r="R220" s="2">
        <v>0.11</v>
      </c>
      <c r="S220" s="2">
        <v>0.01</v>
      </c>
      <c r="T220" s="2">
        <v>2.35</v>
      </c>
      <c r="U220" s="2">
        <v>10814.79</v>
      </c>
      <c r="V220" s="2">
        <v>10817.4</v>
      </c>
      <c r="W220" s="3">
        <f t="shared" si="44"/>
        <v>100</v>
      </c>
    </row>
    <row r="221" spans="1:23" x14ac:dyDescent="0.25">
      <c r="A221" t="s">
        <v>132</v>
      </c>
      <c r="B221">
        <v>50</v>
      </c>
      <c r="C221">
        <v>122</v>
      </c>
      <c r="D221">
        <v>10</v>
      </c>
      <c r="E221">
        <v>3</v>
      </c>
      <c r="F221" s="4">
        <v>175</v>
      </c>
      <c r="G221" s="4">
        <v>120</v>
      </c>
      <c r="H221" s="7">
        <v>114.58</v>
      </c>
      <c r="I221" s="7">
        <v>120</v>
      </c>
      <c r="J221" s="7">
        <v>0</v>
      </c>
      <c r="K221" s="7">
        <v>28.38</v>
      </c>
      <c r="L221" s="7">
        <v>1422.58</v>
      </c>
      <c r="M221" s="7">
        <v>2875</v>
      </c>
      <c r="N221" s="7">
        <v>5</v>
      </c>
      <c r="O221" s="2">
        <v>86.89</v>
      </c>
      <c r="P221" s="2">
        <v>89.86</v>
      </c>
      <c r="Q221" s="2">
        <v>120</v>
      </c>
      <c r="R221" s="2">
        <v>0.19</v>
      </c>
      <c r="S221" s="2">
        <v>0.01</v>
      </c>
      <c r="T221" s="2">
        <v>3.13</v>
      </c>
      <c r="U221" s="2">
        <v>10830.3</v>
      </c>
      <c r="V221" s="2">
        <v>10833.68</v>
      </c>
      <c r="W221" s="3">
        <f t="shared" si="44"/>
        <v>120</v>
      </c>
    </row>
    <row r="222" spans="1:23" x14ac:dyDescent="0.25">
      <c r="A222" t="s">
        <v>133</v>
      </c>
      <c r="B222">
        <v>50</v>
      </c>
      <c r="C222">
        <v>122</v>
      </c>
      <c r="D222">
        <v>10</v>
      </c>
      <c r="E222">
        <v>4</v>
      </c>
      <c r="F222" s="4">
        <v>107</v>
      </c>
      <c r="G222" s="4">
        <v>102</v>
      </c>
      <c r="H222" s="7">
        <v>95.53</v>
      </c>
      <c r="I222" s="7">
        <v>102</v>
      </c>
      <c r="J222" s="7">
        <v>0</v>
      </c>
      <c r="K222" s="7">
        <v>27.09</v>
      </c>
      <c r="L222" s="7">
        <v>948.69</v>
      </c>
      <c r="M222" s="7">
        <v>2156</v>
      </c>
      <c r="N222" s="7">
        <v>11</v>
      </c>
      <c r="O222" s="2">
        <v>73.45</v>
      </c>
      <c r="P222" s="2">
        <v>74.73</v>
      </c>
      <c r="Q222" s="2">
        <v>102</v>
      </c>
      <c r="R222" s="2">
        <v>0.15</v>
      </c>
      <c r="S222" s="2">
        <v>0.02</v>
      </c>
      <c r="T222" s="2">
        <v>2.73</v>
      </c>
      <c r="U222" s="2">
        <v>10828.09</v>
      </c>
      <c r="V222" s="2">
        <v>10831.07</v>
      </c>
      <c r="W222" s="3">
        <f t="shared" si="44"/>
        <v>102</v>
      </c>
    </row>
    <row r="223" spans="1:23" x14ac:dyDescent="0.25">
      <c r="A223" t="s">
        <v>134</v>
      </c>
      <c r="B223">
        <v>50</v>
      </c>
      <c r="C223">
        <v>245</v>
      </c>
      <c r="D223">
        <v>2</v>
      </c>
      <c r="E223">
        <v>1</v>
      </c>
      <c r="F223" s="4">
        <v>235</v>
      </c>
      <c r="G223" s="4">
        <v>235</v>
      </c>
      <c r="H223" s="7">
        <v>235</v>
      </c>
      <c r="I223" s="7">
        <v>235</v>
      </c>
      <c r="J223" s="7">
        <v>0</v>
      </c>
      <c r="K223" s="7">
        <v>10.029999999999999</v>
      </c>
      <c r="L223" s="7">
        <v>1025.8399999999999</v>
      </c>
      <c r="M223" s="7">
        <v>66204</v>
      </c>
      <c r="N223" s="7">
        <v>1</v>
      </c>
      <c r="O223" s="2">
        <v>230.2</v>
      </c>
      <c r="P223" s="2">
        <v>231.74</v>
      </c>
      <c r="Q223" s="2">
        <v>235</v>
      </c>
      <c r="R223" s="2">
        <v>0</v>
      </c>
      <c r="S223" s="2">
        <v>0.02</v>
      </c>
      <c r="T223" s="2">
        <v>1.02</v>
      </c>
      <c r="U223" s="2">
        <v>2.8</v>
      </c>
      <c r="V223" s="2">
        <v>3.85</v>
      </c>
      <c r="W223" s="3">
        <f t="shared" si="44"/>
        <v>235</v>
      </c>
    </row>
    <row r="224" spans="1:23" x14ac:dyDescent="0.25">
      <c r="A224" t="s">
        <v>135</v>
      </c>
      <c r="B224">
        <v>50</v>
      </c>
      <c r="C224">
        <v>245</v>
      </c>
      <c r="D224">
        <v>2</v>
      </c>
      <c r="E224">
        <v>2</v>
      </c>
      <c r="F224" s="4">
        <v>383</v>
      </c>
      <c r="G224" s="4">
        <v>314</v>
      </c>
      <c r="H224" s="7">
        <v>314</v>
      </c>
      <c r="I224" s="7">
        <v>314</v>
      </c>
      <c r="J224" s="7">
        <v>0</v>
      </c>
      <c r="K224" s="7">
        <v>27.03</v>
      </c>
      <c r="L224" s="7">
        <v>5975.93</v>
      </c>
      <c r="M224" s="7">
        <v>69616</v>
      </c>
      <c r="N224" s="7">
        <v>1</v>
      </c>
      <c r="O224" s="2">
        <v>296.2</v>
      </c>
      <c r="P224" s="2">
        <v>304.38</v>
      </c>
      <c r="Q224" s="2">
        <v>314</v>
      </c>
      <c r="R224" s="2">
        <v>0</v>
      </c>
      <c r="S224" s="2">
        <v>0.02</v>
      </c>
      <c r="T224" s="2">
        <v>1.07</v>
      </c>
      <c r="U224" s="2">
        <v>16.73</v>
      </c>
      <c r="V224" s="2">
        <v>17.84</v>
      </c>
      <c r="W224" s="3">
        <f t="shared" si="44"/>
        <v>314</v>
      </c>
    </row>
    <row r="225" spans="1:23" x14ac:dyDescent="0.25">
      <c r="A225" t="s">
        <v>136</v>
      </c>
      <c r="B225">
        <v>50</v>
      </c>
      <c r="C225">
        <v>245</v>
      </c>
      <c r="D225">
        <v>2</v>
      </c>
      <c r="E225">
        <v>3</v>
      </c>
      <c r="F225" s="4">
        <v>335</v>
      </c>
      <c r="G225" s="4">
        <v>287</v>
      </c>
      <c r="H225" s="7">
        <v>287</v>
      </c>
      <c r="I225" s="7">
        <v>287</v>
      </c>
      <c r="J225" s="7">
        <v>0</v>
      </c>
      <c r="K225" s="7">
        <v>27.07</v>
      </c>
      <c r="L225" s="7">
        <v>559.16</v>
      </c>
      <c r="M225" s="7">
        <v>66204</v>
      </c>
      <c r="N225" s="7">
        <v>1</v>
      </c>
      <c r="O225" s="2">
        <v>277.05</v>
      </c>
      <c r="P225" s="2">
        <v>282.57</v>
      </c>
      <c r="Q225" s="2">
        <v>287</v>
      </c>
      <c r="R225" s="2">
        <v>0</v>
      </c>
      <c r="S225" s="2">
        <v>0.02</v>
      </c>
      <c r="T225" s="2">
        <v>1.07</v>
      </c>
      <c r="U225" s="2">
        <v>23.73</v>
      </c>
      <c r="V225" s="2">
        <v>24.83</v>
      </c>
      <c r="W225" s="3">
        <f t="shared" si="44"/>
        <v>287</v>
      </c>
    </row>
    <row r="226" spans="1:23" x14ac:dyDescent="0.25">
      <c r="A226" t="s">
        <v>137</v>
      </c>
      <c r="B226">
        <v>50</v>
      </c>
      <c r="C226">
        <v>245</v>
      </c>
      <c r="D226">
        <v>2</v>
      </c>
      <c r="E226">
        <v>4</v>
      </c>
      <c r="F226" s="4">
        <v>253</v>
      </c>
      <c r="G226" s="4">
        <v>253</v>
      </c>
      <c r="H226" s="7">
        <v>253</v>
      </c>
      <c r="I226" s="7">
        <v>253</v>
      </c>
      <c r="J226" s="7">
        <v>0</v>
      </c>
      <c r="K226" s="7">
        <v>23.48</v>
      </c>
      <c r="L226" s="7">
        <v>463.12</v>
      </c>
      <c r="M226" s="7">
        <v>66149</v>
      </c>
      <c r="N226" s="7">
        <v>1</v>
      </c>
      <c r="O226" s="2">
        <v>247.14</v>
      </c>
      <c r="P226" s="2">
        <v>248.67</v>
      </c>
      <c r="Q226" s="2">
        <v>253</v>
      </c>
      <c r="R226" s="2">
        <v>0</v>
      </c>
      <c r="S226" s="2">
        <v>0.03</v>
      </c>
      <c r="T226" s="2">
        <v>1.05</v>
      </c>
      <c r="U226" s="2">
        <v>1.76</v>
      </c>
      <c r="V226" s="2">
        <v>2.86</v>
      </c>
      <c r="W226" s="3">
        <f t="shared" si="44"/>
        <v>253</v>
      </c>
    </row>
    <row r="227" spans="1:23" x14ac:dyDescent="0.25">
      <c r="A227" t="s">
        <v>138</v>
      </c>
      <c r="B227">
        <v>50</v>
      </c>
      <c r="C227">
        <v>245</v>
      </c>
      <c r="D227">
        <v>4</v>
      </c>
      <c r="E227">
        <v>1</v>
      </c>
      <c r="F227" s="4">
        <v>137</v>
      </c>
      <c r="G227" s="4">
        <v>128</v>
      </c>
      <c r="H227" s="7">
        <v>128</v>
      </c>
      <c r="I227" s="7">
        <v>128</v>
      </c>
      <c r="J227" s="7">
        <v>0</v>
      </c>
      <c r="K227" s="7">
        <v>27.1</v>
      </c>
      <c r="L227" s="7">
        <v>1504.6</v>
      </c>
      <c r="M227" s="7">
        <v>33015</v>
      </c>
      <c r="N227" s="7">
        <v>1</v>
      </c>
      <c r="O227" s="2">
        <v>111.63</v>
      </c>
      <c r="P227" s="2">
        <v>116.85</v>
      </c>
      <c r="Q227" s="2">
        <v>128</v>
      </c>
      <c r="R227" s="2">
        <v>0</v>
      </c>
      <c r="S227" s="2">
        <v>0.03</v>
      </c>
      <c r="T227" s="2">
        <v>1.0900000000000001</v>
      </c>
      <c r="U227" s="2">
        <v>7051.5</v>
      </c>
      <c r="V227" s="2">
        <v>7052.64</v>
      </c>
      <c r="W227" s="3">
        <f t="shared" si="44"/>
        <v>128</v>
      </c>
    </row>
    <row r="228" spans="1:23" x14ac:dyDescent="0.25">
      <c r="A228" t="s">
        <v>139</v>
      </c>
      <c r="B228">
        <v>50</v>
      </c>
      <c r="C228">
        <v>245</v>
      </c>
      <c r="D228">
        <v>4</v>
      </c>
      <c r="E228">
        <v>2</v>
      </c>
      <c r="F228" s="4">
        <v>181</v>
      </c>
      <c r="G228" s="4">
        <v>137</v>
      </c>
      <c r="H228" s="7">
        <v>134.09</v>
      </c>
      <c r="I228" s="7">
        <v>137</v>
      </c>
      <c r="J228" s="7">
        <v>0.01</v>
      </c>
      <c r="K228" s="7">
        <v>27.77</v>
      </c>
      <c r="L228" s="7">
        <v>10800</v>
      </c>
      <c r="M228" s="7">
        <v>31190</v>
      </c>
      <c r="N228" s="7">
        <v>3</v>
      </c>
      <c r="O228" s="2">
        <v>119.56</v>
      </c>
      <c r="P228" s="2">
        <v>123.77</v>
      </c>
      <c r="Q228" s="2">
        <v>137</v>
      </c>
      <c r="R228" s="2">
        <v>0.04</v>
      </c>
      <c r="S228" s="2">
        <v>0.03</v>
      </c>
      <c r="T228" s="2">
        <v>1.28</v>
      </c>
      <c r="U228" s="2">
        <v>10893.37</v>
      </c>
      <c r="V228" s="2">
        <v>10894.7</v>
      </c>
      <c r="W228" s="3">
        <f t="shared" si="44"/>
        <v>137</v>
      </c>
    </row>
    <row r="229" spans="1:23" x14ac:dyDescent="0.25">
      <c r="A229" t="s">
        <v>140</v>
      </c>
      <c r="B229">
        <v>50</v>
      </c>
      <c r="C229">
        <v>245</v>
      </c>
      <c r="D229">
        <v>4</v>
      </c>
      <c r="E229">
        <v>3</v>
      </c>
      <c r="F229" s="4">
        <v>192</v>
      </c>
      <c r="G229" s="4">
        <v>168</v>
      </c>
      <c r="H229" s="7">
        <v>168</v>
      </c>
      <c r="I229" s="7">
        <v>168</v>
      </c>
      <c r="J229" s="7">
        <v>0</v>
      </c>
      <c r="K229" s="7">
        <v>27.14</v>
      </c>
      <c r="L229" s="7">
        <v>882.48</v>
      </c>
      <c r="M229" s="7">
        <v>33065</v>
      </c>
      <c r="N229" s="7">
        <v>1</v>
      </c>
      <c r="O229" s="2">
        <v>150.66</v>
      </c>
      <c r="P229" s="2">
        <v>152.96</v>
      </c>
      <c r="Q229" s="2">
        <v>168</v>
      </c>
      <c r="R229" s="2">
        <v>0</v>
      </c>
      <c r="S229" s="2">
        <v>0.03</v>
      </c>
      <c r="T229" s="2">
        <v>1.37</v>
      </c>
      <c r="U229" s="2">
        <v>4932.3100000000004</v>
      </c>
      <c r="V229" s="2">
        <v>4933.7299999999996</v>
      </c>
      <c r="W229" s="3">
        <f t="shared" si="44"/>
        <v>168</v>
      </c>
    </row>
    <row r="230" spans="1:23" x14ac:dyDescent="0.25">
      <c r="A230" t="s">
        <v>141</v>
      </c>
      <c r="B230">
        <v>50</v>
      </c>
      <c r="C230">
        <v>245</v>
      </c>
      <c r="D230">
        <v>4</v>
      </c>
      <c r="E230">
        <v>4</v>
      </c>
      <c r="F230" s="4">
        <v>132</v>
      </c>
      <c r="G230" s="4">
        <v>116</v>
      </c>
      <c r="H230" s="7">
        <v>114.07</v>
      </c>
      <c r="I230" s="7">
        <v>116</v>
      </c>
      <c r="J230" s="7">
        <v>0.01</v>
      </c>
      <c r="K230" s="7">
        <v>27.27</v>
      </c>
      <c r="L230" s="7">
        <v>10800</v>
      </c>
      <c r="M230" s="7">
        <v>30039</v>
      </c>
      <c r="N230" s="7">
        <v>2</v>
      </c>
      <c r="O230" s="2">
        <v>105.37</v>
      </c>
      <c r="P230" s="2">
        <v>106.75</v>
      </c>
      <c r="Q230" s="2">
        <v>116</v>
      </c>
      <c r="R230" s="2">
        <v>0.01</v>
      </c>
      <c r="S230" s="2">
        <v>0.04</v>
      </c>
      <c r="T230" s="2">
        <v>1.83</v>
      </c>
      <c r="U230" s="2">
        <v>10804.49</v>
      </c>
      <c r="V230" s="2">
        <v>10806.37</v>
      </c>
      <c r="W230" s="3">
        <f t="shared" si="44"/>
        <v>116</v>
      </c>
    </row>
    <row r="231" spans="1:23" x14ac:dyDescent="0.25">
      <c r="A231" t="s">
        <v>142</v>
      </c>
      <c r="B231">
        <v>50</v>
      </c>
      <c r="C231">
        <v>245</v>
      </c>
      <c r="D231">
        <v>6</v>
      </c>
      <c r="E231">
        <v>1</v>
      </c>
      <c r="F231" s="4">
        <v>134</v>
      </c>
      <c r="G231" s="4">
        <v>101</v>
      </c>
      <c r="H231" s="7">
        <v>101</v>
      </c>
      <c r="I231" s="7">
        <v>101</v>
      </c>
      <c r="J231" s="7">
        <v>0</v>
      </c>
      <c r="K231" s="7">
        <v>28.01</v>
      </c>
      <c r="L231" s="7">
        <v>1187.5999999999999</v>
      </c>
      <c r="M231" s="7">
        <v>15544</v>
      </c>
      <c r="N231" s="7">
        <v>1</v>
      </c>
      <c r="O231" s="2">
        <v>81.569999999999993</v>
      </c>
      <c r="P231" s="2">
        <v>84.15</v>
      </c>
      <c r="Q231" s="2">
        <v>101</v>
      </c>
      <c r="R231" s="2">
        <v>7.0000000000000007E-2</v>
      </c>
      <c r="S231" s="2">
        <v>0.03</v>
      </c>
      <c r="T231" s="2">
        <v>2.15</v>
      </c>
      <c r="U231" s="2">
        <v>10908.2</v>
      </c>
      <c r="V231" s="2">
        <v>10910.41</v>
      </c>
      <c r="W231" s="3">
        <f t="shared" ref="W231:W294" si="45">MAX(Q231,I231)</f>
        <v>101</v>
      </c>
    </row>
    <row r="232" spans="1:23" x14ac:dyDescent="0.25">
      <c r="A232" t="s">
        <v>143</v>
      </c>
      <c r="B232">
        <v>50</v>
      </c>
      <c r="C232">
        <v>245</v>
      </c>
      <c r="D232">
        <v>6</v>
      </c>
      <c r="E232">
        <v>2</v>
      </c>
      <c r="F232" s="4">
        <v>153</v>
      </c>
      <c r="G232" s="4">
        <v>115</v>
      </c>
      <c r="H232" s="7">
        <v>0</v>
      </c>
      <c r="I232" s="7">
        <v>115</v>
      </c>
      <c r="J232" s="7">
        <v>1</v>
      </c>
      <c r="K232" s="7">
        <v>28.9</v>
      </c>
      <c r="L232" s="7">
        <v>10800</v>
      </c>
      <c r="M232" s="7">
        <v>16572</v>
      </c>
      <c r="N232" s="7">
        <v>1</v>
      </c>
      <c r="O232" s="2">
        <v>88.35</v>
      </c>
      <c r="P232" s="2">
        <v>91.45</v>
      </c>
      <c r="Q232" s="2">
        <v>114</v>
      </c>
      <c r="R232" s="2">
        <v>0.1</v>
      </c>
      <c r="S232" s="2">
        <v>0.03</v>
      </c>
      <c r="T232" s="2">
        <v>2.48</v>
      </c>
      <c r="U232" s="2">
        <v>10887.74</v>
      </c>
      <c r="V232" s="2">
        <v>10890.47</v>
      </c>
      <c r="W232" s="3">
        <f t="shared" si="45"/>
        <v>115</v>
      </c>
    </row>
    <row r="233" spans="1:23" x14ac:dyDescent="0.25">
      <c r="A233" t="s">
        <v>144</v>
      </c>
      <c r="B233">
        <v>50</v>
      </c>
      <c r="C233">
        <v>245</v>
      </c>
      <c r="D233">
        <v>6</v>
      </c>
      <c r="E233">
        <v>3</v>
      </c>
      <c r="F233" s="4">
        <v>147</v>
      </c>
      <c r="G233" s="4">
        <v>102</v>
      </c>
      <c r="H233" s="7">
        <v>101.42</v>
      </c>
      <c r="I233" s="7">
        <v>102</v>
      </c>
      <c r="J233" s="7">
        <v>0</v>
      </c>
      <c r="K233" s="7">
        <v>27.39</v>
      </c>
      <c r="L233" s="7">
        <v>2237.81</v>
      </c>
      <c r="M233" s="7">
        <v>15530</v>
      </c>
      <c r="N233" s="7">
        <v>1</v>
      </c>
      <c r="O233" s="2">
        <v>85.98</v>
      </c>
      <c r="P233" s="2">
        <v>88.06</v>
      </c>
      <c r="Q233" s="2">
        <v>102</v>
      </c>
      <c r="R233" s="2">
        <v>0.09</v>
      </c>
      <c r="S233" s="2">
        <v>0.03</v>
      </c>
      <c r="T233" s="2">
        <v>2.36</v>
      </c>
      <c r="U233" s="2">
        <v>10816.72</v>
      </c>
      <c r="V233" s="2">
        <v>10819.12</v>
      </c>
      <c r="W233" s="3">
        <f t="shared" si="45"/>
        <v>102</v>
      </c>
    </row>
    <row r="234" spans="1:23" x14ac:dyDescent="0.25">
      <c r="A234" t="s">
        <v>145</v>
      </c>
      <c r="B234">
        <v>50</v>
      </c>
      <c r="C234">
        <v>245</v>
      </c>
      <c r="D234">
        <v>6</v>
      </c>
      <c r="E234">
        <v>4</v>
      </c>
      <c r="F234" s="4">
        <v>128</v>
      </c>
      <c r="G234" s="4">
        <v>114</v>
      </c>
      <c r="H234" s="7">
        <v>0</v>
      </c>
      <c r="I234" s="7">
        <v>114</v>
      </c>
      <c r="J234" s="7">
        <v>1</v>
      </c>
      <c r="K234" s="7">
        <v>27.6</v>
      </c>
      <c r="L234" s="7">
        <v>10800</v>
      </c>
      <c r="M234" s="7">
        <v>16096</v>
      </c>
      <c r="N234" s="7">
        <v>1</v>
      </c>
      <c r="O234" s="2">
        <v>95.03</v>
      </c>
      <c r="P234" s="2">
        <v>96.04</v>
      </c>
      <c r="Q234" s="2">
        <v>114</v>
      </c>
      <c r="R234" s="2">
        <v>0.09</v>
      </c>
      <c r="S234" s="2">
        <v>0.03</v>
      </c>
      <c r="T234" s="2">
        <v>1.59</v>
      </c>
      <c r="U234" s="2">
        <v>10922.88</v>
      </c>
      <c r="V234" s="2">
        <v>10924.52</v>
      </c>
      <c r="W234" s="3">
        <f t="shared" si="45"/>
        <v>114</v>
      </c>
    </row>
    <row r="235" spans="1:23" x14ac:dyDescent="0.25">
      <c r="A235" t="s">
        <v>146</v>
      </c>
      <c r="B235">
        <v>50</v>
      </c>
      <c r="C235">
        <v>245</v>
      </c>
      <c r="D235">
        <v>8</v>
      </c>
      <c r="E235">
        <v>1</v>
      </c>
      <c r="F235" s="4">
        <v>105</v>
      </c>
      <c r="G235" s="4">
        <v>79</v>
      </c>
      <c r="H235" s="7">
        <v>76.53</v>
      </c>
      <c r="I235" s="7">
        <v>79</v>
      </c>
      <c r="J235" s="7">
        <v>0</v>
      </c>
      <c r="K235" s="7">
        <v>29.8</v>
      </c>
      <c r="L235" s="7">
        <v>5355.89</v>
      </c>
      <c r="M235" s="7">
        <v>7519</v>
      </c>
      <c r="N235" s="7">
        <v>7</v>
      </c>
      <c r="O235" s="2">
        <v>62.92</v>
      </c>
      <c r="P235" s="2">
        <v>64.400000000000006</v>
      </c>
      <c r="Q235" s="2">
        <v>79</v>
      </c>
      <c r="R235" s="2">
        <v>0.1</v>
      </c>
      <c r="S235" s="2">
        <v>0.03</v>
      </c>
      <c r="T235" s="2">
        <v>3.32</v>
      </c>
      <c r="U235" s="2">
        <v>10889.91</v>
      </c>
      <c r="V235" s="2">
        <v>10893.27</v>
      </c>
      <c r="W235" s="3">
        <f t="shared" si="45"/>
        <v>79</v>
      </c>
    </row>
    <row r="236" spans="1:23" x14ac:dyDescent="0.25">
      <c r="A236" t="s">
        <v>147</v>
      </c>
      <c r="B236">
        <v>50</v>
      </c>
      <c r="C236">
        <v>245</v>
      </c>
      <c r="D236">
        <v>8</v>
      </c>
      <c r="E236">
        <v>2</v>
      </c>
      <c r="F236" s="4">
        <v>86</v>
      </c>
      <c r="G236" s="4">
        <v>76</v>
      </c>
      <c r="H236" s="7">
        <v>71.72</v>
      </c>
      <c r="I236" s="7">
        <v>76</v>
      </c>
      <c r="J236" s="7">
        <v>0.04</v>
      </c>
      <c r="K236" s="7">
        <v>28.16</v>
      </c>
      <c r="L236" s="7">
        <v>10800</v>
      </c>
      <c r="M236" s="7">
        <v>8150</v>
      </c>
      <c r="N236" s="7">
        <v>14</v>
      </c>
      <c r="O236" s="2">
        <v>58.93</v>
      </c>
      <c r="P236" s="2">
        <v>59.75</v>
      </c>
      <c r="Q236" s="2">
        <v>76</v>
      </c>
      <c r="R236" s="2">
        <v>0.14000000000000001</v>
      </c>
      <c r="S236" s="2">
        <v>0.03</v>
      </c>
      <c r="T236" s="2">
        <v>3.5</v>
      </c>
      <c r="U236" s="2">
        <v>10891.71</v>
      </c>
      <c r="V236" s="2">
        <v>10895.25</v>
      </c>
      <c r="W236" s="3">
        <f t="shared" si="45"/>
        <v>76</v>
      </c>
    </row>
    <row r="237" spans="1:23" x14ac:dyDescent="0.25">
      <c r="A237" t="s">
        <v>148</v>
      </c>
      <c r="B237">
        <v>50</v>
      </c>
      <c r="C237">
        <v>245</v>
      </c>
      <c r="D237">
        <v>8</v>
      </c>
      <c r="E237">
        <v>3</v>
      </c>
      <c r="F237" s="4">
        <v>101</v>
      </c>
      <c r="G237" s="4">
        <v>83</v>
      </c>
      <c r="H237" s="7">
        <v>81.81</v>
      </c>
      <c r="I237" s="7">
        <v>83</v>
      </c>
      <c r="J237" s="7">
        <v>0</v>
      </c>
      <c r="K237" s="7">
        <v>28.29</v>
      </c>
      <c r="L237" s="7">
        <v>4519.41</v>
      </c>
      <c r="M237" s="7">
        <v>7197</v>
      </c>
      <c r="N237" s="7">
        <v>3</v>
      </c>
      <c r="O237" s="2">
        <v>62.9</v>
      </c>
      <c r="P237" s="2">
        <v>64.86</v>
      </c>
      <c r="Q237" s="2">
        <v>83</v>
      </c>
      <c r="R237" s="2">
        <v>0.1</v>
      </c>
      <c r="S237" s="2">
        <v>0.04</v>
      </c>
      <c r="T237" s="2">
        <v>3.54</v>
      </c>
      <c r="U237" s="2">
        <v>10819.36</v>
      </c>
      <c r="V237" s="2">
        <v>10827.34</v>
      </c>
      <c r="W237" s="3">
        <f t="shared" si="45"/>
        <v>83</v>
      </c>
    </row>
    <row r="238" spans="1:23" x14ac:dyDescent="0.25">
      <c r="A238" t="s">
        <v>149</v>
      </c>
      <c r="B238">
        <v>50</v>
      </c>
      <c r="C238">
        <v>245</v>
      </c>
      <c r="D238">
        <v>8</v>
      </c>
      <c r="E238">
        <v>4</v>
      </c>
      <c r="F238" s="4">
        <v>102</v>
      </c>
      <c r="G238" s="4">
        <v>79</v>
      </c>
      <c r="H238" s="7">
        <v>77.84</v>
      </c>
      <c r="I238" s="7">
        <v>79</v>
      </c>
      <c r="J238" s="7">
        <v>0</v>
      </c>
      <c r="K238" s="7">
        <v>27.67</v>
      </c>
      <c r="L238" s="7">
        <v>1504.83</v>
      </c>
      <c r="M238" s="7">
        <v>8156</v>
      </c>
      <c r="N238" s="7">
        <v>3</v>
      </c>
      <c r="O238" s="2">
        <v>61.57</v>
      </c>
      <c r="P238" s="2">
        <v>63.65</v>
      </c>
      <c r="Q238" s="2">
        <v>79</v>
      </c>
      <c r="R238" s="2">
        <v>0.1</v>
      </c>
      <c r="S238" s="2">
        <v>0.03</v>
      </c>
      <c r="T238" s="2">
        <v>3.38</v>
      </c>
      <c r="U238" s="2">
        <v>10879.86</v>
      </c>
      <c r="V238" s="2">
        <v>10887.72</v>
      </c>
      <c r="W238" s="3">
        <f t="shared" si="45"/>
        <v>79</v>
      </c>
    </row>
    <row r="239" spans="1:23" x14ac:dyDescent="0.25">
      <c r="A239" t="s">
        <v>150</v>
      </c>
      <c r="B239">
        <v>50</v>
      </c>
      <c r="C239">
        <v>245</v>
      </c>
      <c r="D239">
        <v>10</v>
      </c>
      <c r="E239">
        <v>1</v>
      </c>
      <c r="F239" s="4">
        <v>82</v>
      </c>
      <c r="G239" s="4">
        <v>63</v>
      </c>
      <c r="H239" s="7">
        <v>59.66</v>
      </c>
      <c r="I239" s="7">
        <v>63</v>
      </c>
      <c r="J239" s="7">
        <v>0</v>
      </c>
      <c r="K239" s="7">
        <v>30.29</v>
      </c>
      <c r="L239" s="7">
        <v>6205.9</v>
      </c>
      <c r="M239" s="7">
        <v>3663</v>
      </c>
      <c r="N239" s="7">
        <v>13</v>
      </c>
      <c r="O239" s="8">
        <v>43.84</v>
      </c>
      <c r="P239" s="8">
        <v>45.36</v>
      </c>
      <c r="Q239" s="8">
        <v>63</v>
      </c>
      <c r="R239" s="8">
        <v>0.17</v>
      </c>
      <c r="S239" s="8">
        <v>0.03</v>
      </c>
      <c r="T239" s="8">
        <v>5.45</v>
      </c>
      <c r="U239" s="8">
        <v>10822.63</v>
      </c>
      <c r="V239" s="8">
        <v>10828.13</v>
      </c>
      <c r="W239" s="3">
        <f t="shared" si="45"/>
        <v>63</v>
      </c>
    </row>
    <row r="240" spans="1:23" x14ac:dyDescent="0.25">
      <c r="A240" t="s">
        <v>151</v>
      </c>
      <c r="B240">
        <v>50</v>
      </c>
      <c r="C240">
        <v>245</v>
      </c>
      <c r="D240">
        <v>10</v>
      </c>
      <c r="E240">
        <v>2</v>
      </c>
      <c r="F240" s="4">
        <v>69</v>
      </c>
      <c r="G240" s="4">
        <v>56</v>
      </c>
      <c r="H240" s="7">
        <v>56</v>
      </c>
      <c r="I240" s="7">
        <v>56</v>
      </c>
      <c r="J240" s="7">
        <v>0</v>
      </c>
      <c r="K240" s="7">
        <v>28.7</v>
      </c>
      <c r="L240" s="7">
        <v>480.61</v>
      </c>
      <c r="M240" s="7">
        <v>3537</v>
      </c>
      <c r="N240" s="7">
        <v>1</v>
      </c>
      <c r="O240" s="2">
        <v>39.74</v>
      </c>
      <c r="P240" s="2">
        <v>40.75</v>
      </c>
      <c r="Q240" s="2">
        <v>56</v>
      </c>
      <c r="R240" s="2">
        <v>0.14000000000000001</v>
      </c>
      <c r="S240" s="2">
        <v>0.03</v>
      </c>
      <c r="T240" s="2">
        <v>4.42</v>
      </c>
      <c r="U240" s="2">
        <v>10822.58</v>
      </c>
      <c r="V240" s="2">
        <v>10827.04</v>
      </c>
      <c r="W240" s="3">
        <f t="shared" si="45"/>
        <v>56</v>
      </c>
    </row>
    <row r="241" spans="1:23" x14ac:dyDescent="0.25">
      <c r="A241" t="s">
        <v>152</v>
      </c>
      <c r="B241">
        <v>50</v>
      </c>
      <c r="C241">
        <v>245</v>
      </c>
      <c r="D241">
        <v>10</v>
      </c>
      <c r="E241">
        <v>3</v>
      </c>
      <c r="F241" s="4">
        <v>63</v>
      </c>
      <c r="G241" s="4">
        <v>48</v>
      </c>
      <c r="H241" s="7">
        <v>45.14</v>
      </c>
      <c r="I241" s="7">
        <v>48</v>
      </c>
      <c r="J241" s="7">
        <v>0</v>
      </c>
      <c r="K241" s="7">
        <v>28.48</v>
      </c>
      <c r="L241" s="7">
        <v>3267.11</v>
      </c>
      <c r="M241" s="7">
        <v>3244</v>
      </c>
      <c r="N241" s="7">
        <v>15</v>
      </c>
      <c r="O241" s="2">
        <v>34.880000000000003</v>
      </c>
      <c r="P241" s="2">
        <v>35.97</v>
      </c>
      <c r="Q241" s="2">
        <v>48</v>
      </c>
      <c r="R241" s="2">
        <v>0.15</v>
      </c>
      <c r="S241" s="2">
        <v>0.03</v>
      </c>
      <c r="T241" s="2">
        <v>4.95</v>
      </c>
      <c r="U241" s="2">
        <v>10829.48</v>
      </c>
      <c r="V241" s="2">
        <v>10838.89</v>
      </c>
      <c r="W241" s="3">
        <f t="shared" si="45"/>
        <v>48</v>
      </c>
    </row>
    <row r="242" spans="1:23" x14ac:dyDescent="0.25">
      <c r="A242" t="s">
        <v>153</v>
      </c>
      <c r="B242">
        <v>50</v>
      </c>
      <c r="C242">
        <v>245</v>
      </c>
      <c r="D242">
        <v>10</v>
      </c>
      <c r="E242">
        <v>4</v>
      </c>
      <c r="F242" s="4">
        <v>58</v>
      </c>
      <c r="G242" s="4">
        <v>55</v>
      </c>
      <c r="H242" s="7">
        <v>48.99</v>
      </c>
      <c r="I242" s="7">
        <v>55</v>
      </c>
      <c r="J242" s="7">
        <v>0</v>
      </c>
      <c r="K242" s="7">
        <v>29.06</v>
      </c>
      <c r="L242" s="7">
        <v>213.94</v>
      </c>
      <c r="M242" s="7">
        <v>2472</v>
      </c>
      <c r="N242" s="7">
        <v>3</v>
      </c>
      <c r="O242" s="2">
        <v>39.020000000000003</v>
      </c>
      <c r="P242" s="2">
        <v>39.729999999999997</v>
      </c>
      <c r="Q242" s="2">
        <v>55</v>
      </c>
      <c r="R242" s="2">
        <v>0.21</v>
      </c>
      <c r="S242" s="2">
        <v>0.03</v>
      </c>
      <c r="T242" s="2">
        <v>4.34</v>
      </c>
      <c r="U242" s="2">
        <v>10822.26</v>
      </c>
      <c r="V242" s="2">
        <v>10826.87</v>
      </c>
      <c r="W242" s="3">
        <f t="shared" si="45"/>
        <v>55</v>
      </c>
    </row>
    <row r="243" spans="1:23" x14ac:dyDescent="0.25">
      <c r="A243" t="s">
        <v>154</v>
      </c>
      <c r="B243">
        <v>50</v>
      </c>
      <c r="C243">
        <v>367</v>
      </c>
      <c r="D243">
        <v>2</v>
      </c>
      <c r="E243">
        <v>1</v>
      </c>
      <c r="F243" s="4">
        <v>258</v>
      </c>
      <c r="G243" s="4">
        <v>255</v>
      </c>
      <c r="H243" s="7">
        <v>255</v>
      </c>
      <c r="I243" s="7">
        <v>255</v>
      </c>
      <c r="J243" s="7">
        <v>0</v>
      </c>
      <c r="K243" s="7">
        <v>27.04</v>
      </c>
      <c r="L243" s="7">
        <v>8126.71</v>
      </c>
      <c r="M243" s="7">
        <v>70147</v>
      </c>
      <c r="N243" s="7">
        <v>1</v>
      </c>
      <c r="O243" s="2">
        <v>250.23</v>
      </c>
      <c r="P243" s="2">
        <v>252.07</v>
      </c>
      <c r="Q243" s="2">
        <v>255</v>
      </c>
      <c r="R243" s="2">
        <v>0</v>
      </c>
      <c r="S243" s="2">
        <v>0.04</v>
      </c>
      <c r="T243" s="2">
        <v>1.03</v>
      </c>
      <c r="U243" s="2">
        <v>31.2</v>
      </c>
      <c r="V243" s="2">
        <v>32.270000000000003</v>
      </c>
      <c r="W243" s="3">
        <f t="shared" si="45"/>
        <v>255</v>
      </c>
    </row>
    <row r="244" spans="1:23" x14ac:dyDescent="0.25">
      <c r="A244" t="s">
        <v>155</v>
      </c>
      <c r="B244">
        <v>50</v>
      </c>
      <c r="C244">
        <v>367</v>
      </c>
      <c r="D244">
        <v>2</v>
      </c>
      <c r="E244">
        <v>2</v>
      </c>
      <c r="F244" s="4">
        <v>269</v>
      </c>
      <c r="G244" s="4">
        <v>210</v>
      </c>
      <c r="H244" s="7">
        <v>210</v>
      </c>
      <c r="I244" s="7">
        <v>210</v>
      </c>
      <c r="J244" s="7">
        <v>0</v>
      </c>
      <c r="K244" s="7">
        <v>24.7</v>
      </c>
      <c r="L244" s="7">
        <v>10624.59</v>
      </c>
      <c r="M244" s="7">
        <v>67693</v>
      </c>
      <c r="N244" s="7">
        <v>1</v>
      </c>
      <c r="O244" s="2">
        <v>204.46</v>
      </c>
      <c r="P244" s="2">
        <v>205.29</v>
      </c>
      <c r="Q244" s="2">
        <v>210</v>
      </c>
      <c r="R244" s="2">
        <v>0</v>
      </c>
      <c r="S244" s="2">
        <v>0.04</v>
      </c>
      <c r="T244" s="2">
        <v>1.07</v>
      </c>
      <c r="U244" s="2">
        <v>111.19</v>
      </c>
      <c r="V244" s="2">
        <v>112.32</v>
      </c>
      <c r="W244" s="3">
        <f t="shared" si="45"/>
        <v>210</v>
      </c>
    </row>
    <row r="245" spans="1:23" x14ac:dyDescent="0.25">
      <c r="A245" t="s">
        <v>156</v>
      </c>
      <c r="B245">
        <v>50</v>
      </c>
      <c r="C245">
        <v>367</v>
      </c>
      <c r="D245">
        <v>2</v>
      </c>
      <c r="E245">
        <v>3</v>
      </c>
      <c r="F245" s="4">
        <v>226</v>
      </c>
      <c r="G245" s="4">
        <v>202</v>
      </c>
      <c r="H245" s="7">
        <v>202</v>
      </c>
      <c r="I245" s="7">
        <v>202</v>
      </c>
      <c r="J245" s="7">
        <v>0</v>
      </c>
      <c r="K245" s="7">
        <v>27.09</v>
      </c>
      <c r="L245" s="7">
        <v>7141.8</v>
      </c>
      <c r="M245" s="7">
        <v>67893</v>
      </c>
      <c r="N245" s="7">
        <v>1</v>
      </c>
      <c r="O245" s="2">
        <v>194.36</v>
      </c>
      <c r="P245" s="2">
        <v>196.13</v>
      </c>
      <c r="Q245" s="2">
        <v>202</v>
      </c>
      <c r="R245" s="2">
        <v>0</v>
      </c>
      <c r="S245" s="2">
        <v>0.04</v>
      </c>
      <c r="T245" s="2">
        <v>1.06</v>
      </c>
      <c r="U245" s="2">
        <v>86.44</v>
      </c>
      <c r="V245" s="2">
        <v>87.56</v>
      </c>
      <c r="W245" s="3">
        <f t="shared" si="45"/>
        <v>202</v>
      </c>
    </row>
    <row r="246" spans="1:23" x14ac:dyDescent="0.25">
      <c r="A246" t="s">
        <v>157</v>
      </c>
      <c r="B246">
        <v>50</v>
      </c>
      <c r="C246">
        <v>367</v>
      </c>
      <c r="D246">
        <v>2</v>
      </c>
      <c r="E246">
        <v>4</v>
      </c>
      <c r="F246" s="4">
        <v>281</v>
      </c>
      <c r="G246" s="4">
        <v>262</v>
      </c>
      <c r="H246" s="7">
        <v>0</v>
      </c>
      <c r="I246" s="7">
        <v>262</v>
      </c>
      <c r="J246" s="7">
        <v>1</v>
      </c>
      <c r="K246" s="7">
        <v>27.06</v>
      </c>
      <c r="L246" s="7">
        <v>10800</v>
      </c>
      <c r="M246" s="7">
        <v>70125</v>
      </c>
      <c r="N246" s="7">
        <v>1</v>
      </c>
      <c r="O246" s="2">
        <v>257.70999999999998</v>
      </c>
      <c r="P246" s="2">
        <v>260.37</v>
      </c>
      <c r="Q246" s="2">
        <v>262</v>
      </c>
      <c r="R246" s="2">
        <v>0</v>
      </c>
      <c r="S246" s="2">
        <v>0.05</v>
      </c>
      <c r="T246" s="2">
        <v>1.1000000000000001</v>
      </c>
      <c r="U246" s="2">
        <v>3.97</v>
      </c>
      <c r="V246" s="2">
        <v>5.16</v>
      </c>
      <c r="W246" s="3">
        <f t="shared" si="45"/>
        <v>262</v>
      </c>
    </row>
    <row r="247" spans="1:23" x14ac:dyDescent="0.25">
      <c r="A247" t="s">
        <v>158</v>
      </c>
      <c r="B247">
        <v>50</v>
      </c>
      <c r="C247">
        <v>367</v>
      </c>
      <c r="D247">
        <v>4</v>
      </c>
      <c r="E247">
        <v>1</v>
      </c>
      <c r="F247" s="4">
        <v>160</v>
      </c>
      <c r="G247" s="4">
        <v>127</v>
      </c>
      <c r="H247" s="7">
        <v>0</v>
      </c>
      <c r="I247" s="7">
        <v>127</v>
      </c>
      <c r="J247" s="7">
        <v>1</v>
      </c>
      <c r="K247" s="7">
        <v>27.81</v>
      </c>
      <c r="L247" s="7">
        <v>10800</v>
      </c>
      <c r="M247" s="7">
        <v>33311</v>
      </c>
      <c r="N247" s="7">
        <v>1</v>
      </c>
      <c r="O247" s="2">
        <v>115.92</v>
      </c>
      <c r="P247" s="2">
        <v>116.46</v>
      </c>
      <c r="Q247" s="2">
        <v>126</v>
      </c>
      <c r="R247" s="2">
        <v>0.03</v>
      </c>
      <c r="S247" s="2">
        <v>0.05</v>
      </c>
      <c r="T247" s="2">
        <v>1.89</v>
      </c>
      <c r="U247" s="2">
        <v>10815.4</v>
      </c>
      <c r="V247" s="2">
        <v>10817.36</v>
      </c>
      <c r="W247" s="3">
        <f t="shared" si="45"/>
        <v>127</v>
      </c>
    </row>
    <row r="248" spans="1:23" x14ac:dyDescent="0.25">
      <c r="A248" t="s">
        <v>159</v>
      </c>
      <c r="B248">
        <v>50</v>
      </c>
      <c r="C248">
        <v>367</v>
      </c>
      <c r="D248">
        <v>4</v>
      </c>
      <c r="E248">
        <v>2</v>
      </c>
      <c r="F248" s="4">
        <v>136</v>
      </c>
      <c r="G248" s="4">
        <v>114</v>
      </c>
      <c r="H248" s="7">
        <v>0</v>
      </c>
      <c r="I248" s="7">
        <v>114</v>
      </c>
      <c r="J248" s="7">
        <v>1</v>
      </c>
      <c r="K248" s="7">
        <v>27.41</v>
      </c>
      <c r="L248" s="7">
        <v>10800</v>
      </c>
      <c r="M248" s="7">
        <v>31579</v>
      </c>
      <c r="N248" s="7">
        <v>1</v>
      </c>
      <c r="O248" s="2">
        <v>103.89</v>
      </c>
      <c r="P248" s="2">
        <v>104.56</v>
      </c>
      <c r="Q248" s="2">
        <v>114</v>
      </c>
      <c r="R248" s="2">
        <v>0.03</v>
      </c>
      <c r="S248" s="2">
        <v>0.04</v>
      </c>
      <c r="T248" s="2">
        <v>2.62</v>
      </c>
      <c r="U248" s="2">
        <v>10814.84</v>
      </c>
      <c r="V248" s="2">
        <v>10817.74</v>
      </c>
      <c r="W248" s="3">
        <f t="shared" si="45"/>
        <v>114</v>
      </c>
    </row>
    <row r="249" spans="1:23" x14ac:dyDescent="0.25">
      <c r="A249" t="s">
        <v>160</v>
      </c>
      <c r="B249">
        <v>50</v>
      </c>
      <c r="C249">
        <v>367</v>
      </c>
      <c r="D249">
        <v>4</v>
      </c>
      <c r="E249">
        <v>3</v>
      </c>
      <c r="F249" s="4">
        <v>105</v>
      </c>
      <c r="G249" s="4">
        <v>105</v>
      </c>
      <c r="H249" s="7">
        <v>105</v>
      </c>
      <c r="I249" s="7">
        <v>105</v>
      </c>
      <c r="J249" s="7">
        <v>0</v>
      </c>
      <c r="K249" s="7">
        <v>27.25</v>
      </c>
      <c r="L249" s="7">
        <v>355.22</v>
      </c>
      <c r="M249" s="7">
        <v>32985</v>
      </c>
      <c r="N249" s="7">
        <v>1</v>
      </c>
      <c r="O249" s="2">
        <v>102.02</v>
      </c>
      <c r="P249" s="2">
        <v>103.51</v>
      </c>
      <c r="Q249" s="2">
        <v>105</v>
      </c>
      <c r="R249" s="2">
        <v>0</v>
      </c>
      <c r="S249" s="2">
        <v>0.04</v>
      </c>
      <c r="T249" s="2">
        <v>1.1499999999999999</v>
      </c>
      <c r="U249" s="2">
        <v>5.53</v>
      </c>
      <c r="V249" s="2">
        <v>6.74</v>
      </c>
      <c r="W249" s="3">
        <f t="shared" si="45"/>
        <v>105</v>
      </c>
    </row>
    <row r="250" spans="1:23" x14ac:dyDescent="0.25">
      <c r="A250" t="s">
        <v>161</v>
      </c>
      <c r="B250">
        <v>50</v>
      </c>
      <c r="C250">
        <v>367</v>
      </c>
      <c r="D250">
        <v>4</v>
      </c>
      <c r="E250">
        <v>4</v>
      </c>
      <c r="F250" s="4">
        <v>158</v>
      </c>
      <c r="G250" s="4">
        <v>138</v>
      </c>
      <c r="H250" s="7">
        <v>138</v>
      </c>
      <c r="I250" s="7">
        <v>138</v>
      </c>
      <c r="J250" s="7">
        <v>0</v>
      </c>
      <c r="K250" s="7">
        <v>27.61</v>
      </c>
      <c r="L250" s="7">
        <v>5809.84</v>
      </c>
      <c r="M250" s="7">
        <v>28213</v>
      </c>
      <c r="N250" s="7">
        <v>1</v>
      </c>
      <c r="O250" s="2">
        <v>130.87</v>
      </c>
      <c r="P250" s="2">
        <v>132.21</v>
      </c>
      <c r="Q250" s="2">
        <v>138</v>
      </c>
      <c r="R250" s="2">
        <v>0</v>
      </c>
      <c r="S250" s="2">
        <v>0.05</v>
      </c>
      <c r="T250" s="2">
        <v>1.62</v>
      </c>
      <c r="U250" s="2">
        <v>1790.21</v>
      </c>
      <c r="V250" s="2">
        <v>1791.9</v>
      </c>
      <c r="W250" s="3">
        <f t="shared" si="45"/>
        <v>138</v>
      </c>
    </row>
    <row r="251" spans="1:23" x14ac:dyDescent="0.25">
      <c r="A251" t="s">
        <v>192</v>
      </c>
      <c r="B251">
        <v>50</v>
      </c>
      <c r="C251">
        <v>367</v>
      </c>
      <c r="D251">
        <v>6</v>
      </c>
      <c r="E251">
        <v>1</v>
      </c>
      <c r="F251" s="4">
        <v>93</v>
      </c>
      <c r="G251" s="4">
        <v>76</v>
      </c>
      <c r="H251" s="7">
        <v>71.05</v>
      </c>
      <c r="I251" s="7">
        <v>76</v>
      </c>
      <c r="J251" s="7">
        <v>0.05</v>
      </c>
      <c r="K251" s="7">
        <v>3.23</v>
      </c>
      <c r="L251" s="7">
        <v>10800</v>
      </c>
      <c r="M251" s="7">
        <v>12989</v>
      </c>
      <c r="N251" s="7">
        <v>2</v>
      </c>
      <c r="O251" s="2">
        <v>63.71</v>
      </c>
      <c r="P251" s="2">
        <v>64.56</v>
      </c>
      <c r="Q251" s="2">
        <v>76</v>
      </c>
      <c r="R251" s="2">
        <v>0.1</v>
      </c>
      <c r="S251" s="2">
        <v>0.06</v>
      </c>
      <c r="T251" s="2">
        <v>3.42</v>
      </c>
      <c r="U251" s="2">
        <v>10812.48</v>
      </c>
      <c r="V251" s="2">
        <v>10815.98</v>
      </c>
      <c r="W251" s="3">
        <f t="shared" si="45"/>
        <v>76</v>
      </c>
    </row>
    <row r="252" spans="1:23" x14ac:dyDescent="0.25">
      <c r="A252" t="s">
        <v>193</v>
      </c>
      <c r="B252">
        <v>50</v>
      </c>
      <c r="C252">
        <v>367</v>
      </c>
      <c r="D252">
        <v>6</v>
      </c>
      <c r="E252">
        <v>2</v>
      </c>
      <c r="F252" s="4">
        <v>91</v>
      </c>
      <c r="G252" s="4">
        <v>70</v>
      </c>
      <c r="H252" s="7">
        <v>70</v>
      </c>
      <c r="I252" s="7">
        <v>70</v>
      </c>
      <c r="J252" s="7">
        <v>0</v>
      </c>
      <c r="K252" s="7">
        <v>2.98</v>
      </c>
      <c r="L252" s="7">
        <v>951.59</v>
      </c>
      <c r="M252" s="7">
        <v>12853</v>
      </c>
      <c r="N252" s="7">
        <v>1</v>
      </c>
      <c r="O252" s="2">
        <v>59.09</v>
      </c>
      <c r="P252" s="2">
        <v>59.83</v>
      </c>
      <c r="Q252" s="2">
        <v>70</v>
      </c>
      <c r="R252" s="2">
        <v>0.08</v>
      </c>
      <c r="S252" s="2">
        <v>0.1</v>
      </c>
      <c r="T252" s="2">
        <v>3.56</v>
      </c>
      <c r="U252" s="2">
        <v>10896.53</v>
      </c>
      <c r="V252" s="2">
        <v>10900.2</v>
      </c>
      <c r="W252" s="3">
        <f t="shared" si="45"/>
        <v>70</v>
      </c>
    </row>
    <row r="253" spans="1:23" x14ac:dyDescent="0.25">
      <c r="A253" t="s">
        <v>194</v>
      </c>
      <c r="B253">
        <v>50</v>
      </c>
      <c r="C253">
        <v>367</v>
      </c>
      <c r="D253">
        <v>6</v>
      </c>
      <c r="E253">
        <v>3</v>
      </c>
      <c r="F253" s="4">
        <v>106</v>
      </c>
      <c r="G253" s="4">
        <v>87</v>
      </c>
      <c r="H253" s="7">
        <v>85.51</v>
      </c>
      <c r="I253" s="7">
        <v>87</v>
      </c>
      <c r="J253" s="7">
        <v>0</v>
      </c>
      <c r="K253" s="7">
        <v>3.21</v>
      </c>
      <c r="L253" s="7">
        <v>8022.26</v>
      </c>
      <c r="M253" s="7">
        <v>13265</v>
      </c>
      <c r="N253" s="7">
        <v>3</v>
      </c>
      <c r="O253" s="2">
        <v>74.33</v>
      </c>
      <c r="P253" s="2">
        <v>75.349999999999994</v>
      </c>
      <c r="Q253" s="2">
        <v>87</v>
      </c>
      <c r="R253" s="2">
        <v>7.0000000000000007E-2</v>
      </c>
      <c r="S253" s="2">
        <v>7.0000000000000007E-2</v>
      </c>
      <c r="T253" s="2">
        <v>3.74</v>
      </c>
      <c r="U253" s="2">
        <v>10811.64</v>
      </c>
      <c r="V253" s="2">
        <v>10815.48</v>
      </c>
      <c r="W253" s="3">
        <f t="shared" si="45"/>
        <v>87</v>
      </c>
    </row>
    <row r="254" spans="1:23" x14ac:dyDescent="0.25">
      <c r="A254" t="s">
        <v>195</v>
      </c>
      <c r="B254">
        <v>50</v>
      </c>
      <c r="C254">
        <v>367</v>
      </c>
      <c r="D254">
        <v>6</v>
      </c>
      <c r="E254">
        <v>4</v>
      </c>
      <c r="F254" s="4">
        <v>100</v>
      </c>
      <c r="G254" s="4">
        <v>77</v>
      </c>
      <c r="H254" s="7">
        <v>77</v>
      </c>
      <c r="I254" s="7">
        <v>77</v>
      </c>
      <c r="J254" s="7">
        <v>0</v>
      </c>
      <c r="K254" s="7">
        <v>2.4700000000000002</v>
      </c>
      <c r="L254" s="7">
        <v>1081.05</v>
      </c>
      <c r="M254" s="7">
        <v>11379</v>
      </c>
      <c r="N254" s="7">
        <v>1</v>
      </c>
      <c r="O254" s="2">
        <v>63.94</v>
      </c>
      <c r="P254" s="2">
        <v>64.930000000000007</v>
      </c>
      <c r="Q254" s="2">
        <v>77</v>
      </c>
      <c r="R254" s="2">
        <v>7.0000000000000007E-2</v>
      </c>
      <c r="S254" s="2">
        <v>0.04</v>
      </c>
      <c r="T254" s="2">
        <v>2.61</v>
      </c>
      <c r="U254" s="2">
        <v>10814.6</v>
      </c>
      <c r="V254" s="2">
        <v>10817.27</v>
      </c>
      <c r="W254" s="3">
        <f t="shared" si="45"/>
        <v>77</v>
      </c>
    </row>
    <row r="255" spans="1:23" x14ac:dyDescent="0.25">
      <c r="A255" t="s">
        <v>305</v>
      </c>
      <c r="B255">
        <v>50</v>
      </c>
      <c r="C255">
        <v>367</v>
      </c>
      <c r="D255">
        <v>8</v>
      </c>
      <c r="E255">
        <v>1</v>
      </c>
      <c r="F255" s="4">
        <v>60</v>
      </c>
      <c r="G255" s="4">
        <v>53</v>
      </c>
      <c r="H255" s="7">
        <v>50.07</v>
      </c>
      <c r="I255" s="7">
        <v>53</v>
      </c>
      <c r="J255" s="7">
        <v>0.04</v>
      </c>
      <c r="K255" s="7">
        <v>36.54</v>
      </c>
      <c r="L255" s="7">
        <v>10800</v>
      </c>
      <c r="M255" s="7">
        <v>7643</v>
      </c>
      <c r="N255" s="7">
        <v>9</v>
      </c>
      <c r="O255" s="2">
        <v>40.33</v>
      </c>
      <c r="P255" s="2">
        <v>41.06</v>
      </c>
      <c r="Q255" s="2">
        <v>53</v>
      </c>
      <c r="R255" s="2">
        <v>0.14000000000000001</v>
      </c>
      <c r="S255" s="2">
        <v>0.06</v>
      </c>
      <c r="T255" s="2">
        <v>4.6900000000000004</v>
      </c>
      <c r="U255" s="2">
        <v>10816.35</v>
      </c>
      <c r="V255" s="2">
        <v>10821.12</v>
      </c>
      <c r="W255" s="3">
        <f t="shared" si="45"/>
        <v>53</v>
      </c>
    </row>
    <row r="256" spans="1:23" x14ac:dyDescent="0.25">
      <c r="A256" t="s">
        <v>306</v>
      </c>
      <c r="B256">
        <v>50</v>
      </c>
      <c r="C256">
        <v>367</v>
      </c>
      <c r="D256">
        <v>8</v>
      </c>
      <c r="E256">
        <v>2</v>
      </c>
      <c r="F256" s="4">
        <v>74</v>
      </c>
      <c r="G256" s="4">
        <v>62</v>
      </c>
      <c r="H256" s="7">
        <v>60.61</v>
      </c>
      <c r="I256" s="7">
        <v>62</v>
      </c>
      <c r="J256" s="7">
        <v>0</v>
      </c>
      <c r="K256" s="7">
        <v>36.01</v>
      </c>
      <c r="L256" s="7">
        <v>8443.68</v>
      </c>
      <c r="M256" s="7">
        <v>6395</v>
      </c>
      <c r="N256" s="7">
        <v>7</v>
      </c>
      <c r="O256" s="2">
        <v>52.21</v>
      </c>
      <c r="P256" s="2">
        <v>52.71</v>
      </c>
      <c r="Q256" s="2">
        <v>62</v>
      </c>
      <c r="R256" s="2">
        <v>0.09</v>
      </c>
      <c r="S256" s="2">
        <v>0.05</v>
      </c>
      <c r="T256" s="2">
        <v>4.93</v>
      </c>
      <c r="U256" s="2">
        <v>10815.34</v>
      </c>
      <c r="V256" s="2">
        <v>10820.34</v>
      </c>
      <c r="W256" s="3">
        <f t="shared" si="45"/>
        <v>62</v>
      </c>
    </row>
    <row r="257" spans="1:23" x14ac:dyDescent="0.25">
      <c r="A257" t="s">
        <v>307</v>
      </c>
      <c r="B257">
        <v>50</v>
      </c>
      <c r="C257">
        <v>367</v>
      </c>
      <c r="D257">
        <v>8</v>
      </c>
      <c r="E257">
        <v>3</v>
      </c>
      <c r="F257" s="4">
        <v>69</v>
      </c>
      <c r="G257" s="4">
        <v>58</v>
      </c>
      <c r="H257" s="7">
        <v>58</v>
      </c>
      <c r="I257" s="7">
        <v>58</v>
      </c>
      <c r="J257" s="7">
        <v>0</v>
      </c>
      <c r="K257" s="7">
        <v>35.380000000000003</v>
      </c>
      <c r="L257" s="7">
        <v>441.3</v>
      </c>
      <c r="M257" s="7">
        <v>8260</v>
      </c>
      <c r="N257" s="7">
        <v>1</v>
      </c>
      <c r="O257" s="2">
        <v>42.38</v>
      </c>
      <c r="P257" s="2">
        <v>43.87</v>
      </c>
      <c r="Q257" s="2">
        <v>58</v>
      </c>
      <c r="R257" s="2">
        <v>0.12</v>
      </c>
      <c r="S257" s="2">
        <v>0.05</v>
      </c>
      <c r="T257" s="2">
        <v>4.18</v>
      </c>
      <c r="U257" s="2">
        <v>10813.79</v>
      </c>
      <c r="V257" s="2">
        <v>10818.03</v>
      </c>
      <c r="W257" s="3">
        <f t="shared" si="45"/>
        <v>58</v>
      </c>
    </row>
    <row r="258" spans="1:23" x14ac:dyDescent="0.25">
      <c r="A258" t="s">
        <v>308</v>
      </c>
      <c r="B258">
        <v>50</v>
      </c>
      <c r="C258">
        <v>367</v>
      </c>
      <c r="D258">
        <v>8</v>
      </c>
      <c r="E258">
        <v>4</v>
      </c>
      <c r="F258" s="4">
        <v>68</v>
      </c>
      <c r="G258" s="4">
        <v>52</v>
      </c>
      <c r="H258" s="7">
        <v>50.82</v>
      </c>
      <c r="I258" s="7">
        <v>52</v>
      </c>
      <c r="J258" s="7">
        <v>0</v>
      </c>
      <c r="K258" s="7">
        <v>39.96</v>
      </c>
      <c r="L258" s="7">
        <v>915.96</v>
      </c>
      <c r="M258" s="7">
        <v>8280</v>
      </c>
      <c r="N258" s="7">
        <v>5</v>
      </c>
      <c r="O258" s="2">
        <v>45.21</v>
      </c>
      <c r="P258" s="2">
        <v>46.94</v>
      </c>
      <c r="Q258" s="2">
        <v>52</v>
      </c>
      <c r="R258" s="2">
        <v>0.04</v>
      </c>
      <c r="S258" s="2">
        <v>0.05</v>
      </c>
      <c r="T258" s="2">
        <v>5.1100000000000003</v>
      </c>
      <c r="U258" s="2">
        <v>10804.5</v>
      </c>
      <c r="V258" s="2">
        <v>10809.89</v>
      </c>
      <c r="W258" s="3">
        <f t="shared" si="45"/>
        <v>52</v>
      </c>
    </row>
    <row r="259" spans="1:23" x14ac:dyDescent="0.25">
      <c r="A259" t="s">
        <v>196</v>
      </c>
      <c r="B259">
        <v>50</v>
      </c>
      <c r="C259">
        <v>367</v>
      </c>
      <c r="D259">
        <v>10</v>
      </c>
      <c r="E259">
        <v>1</v>
      </c>
      <c r="F259" s="4">
        <v>71</v>
      </c>
      <c r="G259" s="4">
        <v>49</v>
      </c>
      <c r="H259" s="7">
        <v>46.24</v>
      </c>
      <c r="I259" s="7">
        <v>49</v>
      </c>
      <c r="J259" s="7">
        <v>0</v>
      </c>
      <c r="K259" s="7">
        <v>6.76</v>
      </c>
      <c r="L259" s="7">
        <v>1653.88</v>
      </c>
      <c r="M259" s="7">
        <v>3699</v>
      </c>
      <c r="N259" s="7">
        <v>5</v>
      </c>
      <c r="O259" s="2">
        <v>35.549999999999997</v>
      </c>
      <c r="P259" s="2">
        <v>37.19</v>
      </c>
      <c r="Q259" s="2">
        <v>49</v>
      </c>
      <c r="R259" s="2">
        <v>0.13</v>
      </c>
      <c r="S259" s="2">
        <v>0.04</v>
      </c>
      <c r="T259" s="2">
        <v>6.24</v>
      </c>
      <c r="U259" s="2">
        <v>10880.28</v>
      </c>
      <c r="V259" s="2">
        <v>10886.58</v>
      </c>
      <c r="W259" s="3">
        <f t="shared" si="45"/>
        <v>49</v>
      </c>
    </row>
    <row r="260" spans="1:23" x14ac:dyDescent="0.25">
      <c r="A260" t="s">
        <v>197</v>
      </c>
      <c r="B260">
        <v>50</v>
      </c>
      <c r="C260">
        <v>367</v>
      </c>
      <c r="D260">
        <v>10</v>
      </c>
      <c r="E260">
        <v>2</v>
      </c>
      <c r="F260" s="4">
        <v>48</v>
      </c>
      <c r="G260" s="4">
        <v>36</v>
      </c>
      <c r="H260" s="7">
        <v>32.909999999999997</v>
      </c>
      <c r="I260" s="7">
        <v>36</v>
      </c>
      <c r="J260" s="7">
        <v>0</v>
      </c>
      <c r="K260" s="7">
        <v>9.08</v>
      </c>
      <c r="L260" s="7">
        <v>630.62</v>
      </c>
      <c r="M260" s="7">
        <v>3019</v>
      </c>
      <c r="N260" s="7">
        <v>7</v>
      </c>
      <c r="O260" s="2">
        <v>26.55</v>
      </c>
      <c r="P260" s="2">
        <v>27.06</v>
      </c>
      <c r="Q260" s="2">
        <v>36</v>
      </c>
      <c r="R260" s="2">
        <v>0.15</v>
      </c>
      <c r="S260" s="2">
        <v>0.05</v>
      </c>
      <c r="T260" s="2">
        <v>8.2100000000000009</v>
      </c>
      <c r="U260" s="2">
        <v>10825.7</v>
      </c>
      <c r="V260" s="2">
        <v>10833.97</v>
      </c>
      <c r="W260" s="3">
        <f t="shared" si="45"/>
        <v>36</v>
      </c>
    </row>
    <row r="261" spans="1:23" x14ac:dyDescent="0.25">
      <c r="A261" t="s">
        <v>198</v>
      </c>
      <c r="B261">
        <v>50</v>
      </c>
      <c r="C261">
        <v>367</v>
      </c>
      <c r="D261">
        <v>10</v>
      </c>
      <c r="E261">
        <v>3</v>
      </c>
      <c r="F261" s="4">
        <v>43</v>
      </c>
      <c r="G261" s="4">
        <v>38</v>
      </c>
      <c r="H261" s="7">
        <v>35.49</v>
      </c>
      <c r="I261" s="7">
        <v>38</v>
      </c>
      <c r="J261" s="7">
        <v>0</v>
      </c>
      <c r="K261" s="7">
        <v>5.86</v>
      </c>
      <c r="L261" s="7">
        <v>10596.27</v>
      </c>
      <c r="M261" s="7">
        <v>3753</v>
      </c>
      <c r="N261" s="7">
        <v>15</v>
      </c>
      <c r="O261" s="2">
        <v>26.59</v>
      </c>
      <c r="P261" s="2">
        <v>27.13</v>
      </c>
      <c r="Q261" s="2">
        <v>38</v>
      </c>
      <c r="R261" s="2">
        <v>0.16</v>
      </c>
      <c r="S261" s="2">
        <v>0.06</v>
      </c>
      <c r="T261" s="2">
        <v>5.52</v>
      </c>
      <c r="U261" s="2">
        <v>10823.74</v>
      </c>
      <c r="V261" s="2">
        <v>10829.33</v>
      </c>
      <c r="W261" s="3">
        <f t="shared" si="45"/>
        <v>38</v>
      </c>
    </row>
    <row r="262" spans="1:23" x14ac:dyDescent="0.25">
      <c r="A262" t="s">
        <v>199</v>
      </c>
      <c r="B262">
        <v>50</v>
      </c>
      <c r="C262">
        <v>367</v>
      </c>
      <c r="D262">
        <v>10</v>
      </c>
      <c r="E262">
        <v>4</v>
      </c>
      <c r="F262" s="4">
        <v>42</v>
      </c>
      <c r="G262" s="4">
        <v>37</v>
      </c>
      <c r="H262" s="7">
        <v>35.22</v>
      </c>
      <c r="I262" s="7">
        <v>37</v>
      </c>
      <c r="J262" s="7">
        <v>0</v>
      </c>
      <c r="K262" s="7">
        <v>6.53</v>
      </c>
      <c r="L262" s="7">
        <v>2782.76</v>
      </c>
      <c r="M262" s="7">
        <v>3449</v>
      </c>
      <c r="N262" s="7">
        <v>9</v>
      </c>
      <c r="O262" s="2">
        <v>24.81</v>
      </c>
      <c r="P262" s="2">
        <v>25.57</v>
      </c>
      <c r="Q262" s="2">
        <v>37</v>
      </c>
      <c r="R262" s="2">
        <v>0.15</v>
      </c>
      <c r="S262" s="2">
        <v>0.06</v>
      </c>
      <c r="T262" s="2">
        <v>6.74</v>
      </c>
      <c r="U262" s="2">
        <v>10820.45</v>
      </c>
      <c r="V262" s="2">
        <v>10827.27</v>
      </c>
      <c r="W262" s="3">
        <f t="shared" si="45"/>
        <v>37</v>
      </c>
    </row>
    <row r="263" spans="1:23" x14ac:dyDescent="0.25">
      <c r="A263" t="s">
        <v>162</v>
      </c>
      <c r="B263">
        <v>50</v>
      </c>
      <c r="C263">
        <v>490</v>
      </c>
      <c r="D263">
        <v>2</v>
      </c>
      <c r="E263">
        <v>1</v>
      </c>
      <c r="F263" s="4">
        <v>153</v>
      </c>
      <c r="G263" s="4">
        <v>144</v>
      </c>
      <c r="H263" s="7">
        <v>144</v>
      </c>
      <c r="I263" s="7">
        <v>144</v>
      </c>
      <c r="J263" s="7">
        <v>0</v>
      </c>
      <c r="K263" s="7">
        <v>27.02</v>
      </c>
      <c r="L263" s="7">
        <v>2428.29</v>
      </c>
      <c r="M263" s="7">
        <v>65024</v>
      </c>
      <c r="N263" s="7">
        <v>1</v>
      </c>
      <c r="O263" s="2">
        <v>140.91</v>
      </c>
      <c r="P263" s="2">
        <v>142.22</v>
      </c>
      <c r="Q263" s="2">
        <v>144</v>
      </c>
      <c r="R263" s="2">
        <v>0</v>
      </c>
      <c r="S263" s="2">
        <v>0.08</v>
      </c>
      <c r="T263" s="2">
        <v>1.08</v>
      </c>
      <c r="U263" s="2">
        <v>3.24</v>
      </c>
      <c r="V263" s="2">
        <v>4.4000000000000004</v>
      </c>
      <c r="W263" s="3">
        <f t="shared" si="45"/>
        <v>144</v>
      </c>
    </row>
    <row r="264" spans="1:23" x14ac:dyDescent="0.25">
      <c r="A264" t="s">
        <v>163</v>
      </c>
      <c r="B264">
        <v>50</v>
      </c>
      <c r="C264">
        <v>490</v>
      </c>
      <c r="D264">
        <v>2</v>
      </c>
      <c r="E264">
        <v>2</v>
      </c>
      <c r="F264" s="4">
        <v>147</v>
      </c>
      <c r="G264" s="4">
        <v>143</v>
      </c>
      <c r="H264" s="7">
        <v>0</v>
      </c>
      <c r="I264" s="7">
        <v>143</v>
      </c>
      <c r="J264" s="7">
        <v>1</v>
      </c>
      <c r="K264" s="7">
        <v>27.07</v>
      </c>
      <c r="L264" s="7">
        <v>10800</v>
      </c>
      <c r="M264" s="7">
        <v>65362</v>
      </c>
      <c r="N264" s="7">
        <v>1</v>
      </c>
      <c r="O264" s="2">
        <v>136.26</v>
      </c>
      <c r="P264" s="2">
        <v>137.13999999999999</v>
      </c>
      <c r="Q264" s="2">
        <v>143</v>
      </c>
      <c r="R264" s="2">
        <v>0</v>
      </c>
      <c r="S264" s="2">
        <v>0.08</v>
      </c>
      <c r="T264" s="2">
        <v>1.03</v>
      </c>
      <c r="U264" s="2">
        <v>23.11</v>
      </c>
      <c r="V264" s="2">
        <v>24.24</v>
      </c>
      <c r="W264" s="3">
        <f t="shared" si="45"/>
        <v>143</v>
      </c>
    </row>
    <row r="265" spans="1:23" x14ac:dyDescent="0.25">
      <c r="A265" t="s">
        <v>164</v>
      </c>
      <c r="B265">
        <v>50</v>
      </c>
      <c r="C265">
        <v>490</v>
      </c>
      <c r="D265">
        <v>2</v>
      </c>
      <c r="E265">
        <v>3</v>
      </c>
      <c r="F265" s="4">
        <v>174</v>
      </c>
      <c r="G265" s="4">
        <v>164</v>
      </c>
      <c r="H265" s="7">
        <v>163.57</v>
      </c>
      <c r="I265" s="7">
        <v>164</v>
      </c>
      <c r="J265" s="7">
        <v>0</v>
      </c>
      <c r="K265" s="7">
        <v>27.06</v>
      </c>
      <c r="L265" s="7">
        <v>10800</v>
      </c>
      <c r="M265" s="7">
        <v>65199</v>
      </c>
      <c r="N265" s="7">
        <v>3</v>
      </c>
      <c r="O265" s="2">
        <v>158.94999999999999</v>
      </c>
      <c r="P265" s="2">
        <v>159.83000000000001</v>
      </c>
      <c r="Q265" s="2">
        <v>164</v>
      </c>
      <c r="R265" s="2">
        <v>0</v>
      </c>
      <c r="S265" s="2">
        <v>0.08</v>
      </c>
      <c r="T265" s="2">
        <v>1.07</v>
      </c>
      <c r="U265" s="2">
        <v>21.55</v>
      </c>
      <c r="V265" s="2">
        <v>22.72</v>
      </c>
      <c r="W265" s="3">
        <f t="shared" si="45"/>
        <v>164</v>
      </c>
    </row>
    <row r="266" spans="1:23" x14ac:dyDescent="0.25">
      <c r="A266" t="s">
        <v>165</v>
      </c>
      <c r="B266">
        <v>50</v>
      </c>
      <c r="C266">
        <v>490</v>
      </c>
      <c r="D266">
        <v>2</v>
      </c>
      <c r="E266">
        <v>4</v>
      </c>
      <c r="F266" s="4">
        <v>125</v>
      </c>
      <c r="G266" s="4">
        <v>125</v>
      </c>
      <c r="H266" s="7">
        <v>125</v>
      </c>
      <c r="I266" s="7">
        <v>125</v>
      </c>
      <c r="J266" s="7">
        <v>0</v>
      </c>
      <c r="K266" s="7">
        <v>27.04</v>
      </c>
      <c r="L266" s="7">
        <v>3002.49</v>
      </c>
      <c r="M266" s="7">
        <v>66121</v>
      </c>
      <c r="N266" s="7">
        <v>1</v>
      </c>
      <c r="O266" s="2">
        <v>119.25</v>
      </c>
      <c r="P266" s="2">
        <v>120.74</v>
      </c>
      <c r="Q266" s="2">
        <v>125</v>
      </c>
      <c r="R266" s="2">
        <v>0</v>
      </c>
      <c r="S266" s="2">
        <v>0.06</v>
      </c>
      <c r="T266" s="2">
        <v>1.05</v>
      </c>
      <c r="U266" s="2">
        <v>38.270000000000003</v>
      </c>
      <c r="V266" s="2">
        <v>39.4</v>
      </c>
      <c r="W266" s="3">
        <f t="shared" si="45"/>
        <v>125</v>
      </c>
    </row>
    <row r="267" spans="1:23" x14ac:dyDescent="0.25">
      <c r="A267" t="s">
        <v>166</v>
      </c>
      <c r="B267">
        <v>50</v>
      </c>
      <c r="C267">
        <v>490</v>
      </c>
      <c r="D267">
        <v>4</v>
      </c>
      <c r="E267">
        <v>1</v>
      </c>
      <c r="F267" s="4">
        <v>72</v>
      </c>
      <c r="G267" s="4">
        <v>64</v>
      </c>
      <c r="H267" s="7">
        <v>64</v>
      </c>
      <c r="I267" s="7">
        <v>64</v>
      </c>
      <c r="J267" s="7">
        <v>0</v>
      </c>
      <c r="K267" s="7">
        <v>27.03</v>
      </c>
      <c r="L267" s="7">
        <v>2399.0500000000002</v>
      </c>
      <c r="M267" s="7">
        <v>31873</v>
      </c>
      <c r="N267" s="7">
        <v>1</v>
      </c>
      <c r="O267" s="2">
        <v>59.68</v>
      </c>
      <c r="P267" s="2">
        <v>60.88</v>
      </c>
      <c r="Q267" s="2">
        <v>64</v>
      </c>
      <c r="R267" s="2">
        <v>0</v>
      </c>
      <c r="S267" s="2">
        <v>0.12</v>
      </c>
      <c r="T267" s="2">
        <v>2.1</v>
      </c>
      <c r="U267" s="2">
        <v>1456.35</v>
      </c>
      <c r="V267" s="2">
        <v>1458.59</v>
      </c>
      <c r="W267" s="3">
        <f t="shared" si="45"/>
        <v>64</v>
      </c>
    </row>
    <row r="268" spans="1:23" x14ac:dyDescent="0.25">
      <c r="A268" t="s">
        <v>167</v>
      </c>
      <c r="B268">
        <v>50</v>
      </c>
      <c r="C268">
        <v>490</v>
      </c>
      <c r="D268">
        <v>4</v>
      </c>
      <c r="E268">
        <v>2</v>
      </c>
      <c r="F268" s="4">
        <v>101</v>
      </c>
      <c r="G268" s="4">
        <v>81</v>
      </c>
      <c r="H268" s="7">
        <v>81</v>
      </c>
      <c r="I268" s="7">
        <v>81</v>
      </c>
      <c r="J268" s="7">
        <v>0</v>
      </c>
      <c r="K268" s="7">
        <v>28.55</v>
      </c>
      <c r="L268" s="7">
        <v>2806.81</v>
      </c>
      <c r="M268" s="7">
        <v>32172</v>
      </c>
      <c r="N268" s="7">
        <v>1</v>
      </c>
      <c r="O268" s="2">
        <v>72.88</v>
      </c>
      <c r="P268" s="2">
        <v>74.84</v>
      </c>
      <c r="Q268" s="2">
        <v>81</v>
      </c>
      <c r="R268" s="2">
        <v>0</v>
      </c>
      <c r="S268" s="2">
        <v>0.11</v>
      </c>
      <c r="T268" s="2">
        <v>1.71</v>
      </c>
      <c r="U268" s="2">
        <v>7408.31</v>
      </c>
      <c r="V268" s="2">
        <v>7410.16</v>
      </c>
      <c r="W268" s="3">
        <f t="shared" si="45"/>
        <v>81</v>
      </c>
    </row>
    <row r="269" spans="1:23" x14ac:dyDescent="0.25">
      <c r="A269" t="s">
        <v>168</v>
      </c>
      <c r="B269">
        <v>50</v>
      </c>
      <c r="C269">
        <v>490</v>
      </c>
      <c r="D269">
        <v>4</v>
      </c>
      <c r="E269">
        <v>3</v>
      </c>
      <c r="F269" s="4">
        <v>105</v>
      </c>
      <c r="G269" s="4">
        <v>82</v>
      </c>
      <c r="H269" s="7">
        <v>0</v>
      </c>
      <c r="I269" s="7">
        <v>82</v>
      </c>
      <c r="J269" s="7">
        <v>1</v>
      </c>
      <c r="K269" s="7">
        <v>27.81</v>
      </c>
      <c r="L269" s="7">
        <v>10800</v>
      </c>
      <c r="M269" s="7">
        <v>32557</v>
      </c>
      <c r="N269" s="7">
        <v>1</v>
      </c>
      <c r="O269" s="2">
        <v>73.64</v>
      </c>
      <c r="P269" s="2">
        <v>74.66</v>
      </c>
      <c r="Q269" s="2">
        <v>81</v>
      </c>
      <c r="R269" s="2">
        <v>0.02</v>
      </c>
      <c r="S269" s="2">
        <v>0.08</v>
      </c>
      <c r="T269" s="2">
        <v>2.2200000000000002</v>
      </c>
      <c r="U269" s="2">
        <v>10806.71</v>
      </c>
      <c r="V269" s="2">
        <v>10809.25</v>
      </c>
      <c r="W269" s="3">
        <f t="shared" si="45"/>
        <v>82</v>
      </c>
    </row>
    <row r="270" spans="1:23" x14ac:dyDescent="0.25">
      <c r="A270" t="s">
        <v>169</v>
      </c>
      <c r="B270">
        <v>50</v>
      </c>
      <c r="C270">
        <v>490</v>
      </c>
      <c r="D270">
        <v>4</v>
      </c>
      <c r="E270">
        <v>4</v>
      </c>
      <c r="F270" s="4">
        <v>96</v>
      </c>
      <c r="G270" s="4">
        <v>77</v>
      </c>
      <c r="H270" s="7">
        <v>75.72</v>
      </c>
      <c r="I270" s="7">
        <v>77</v>
      </c>
      <c r="J270" s="7">
        <v>0.01</v>
      </c>
      <c r="K270" s="7">
        <v>27.3</v>
      </c>
      <c r="L270" s="7">
        <v>10800</v>
      </c>
      <c r="M270" s="7">
        <v>33724</v>
      </c>
      <c r="N270" s="7">
        <v>3</v>
      </c>
      <c r="O270" s="2">
        <v>71.44</v>
      </c>
      <c r="P270" s="2">
        <v>73.36</v>
      </c>
      <c r="Q270" s="2">
        <v>77</v>
      </c>
      <c r="R270" s="2">
        <v>0.01</v>
      </c>
      <c r="S270" s="2">
        <v>0.09</v>
      </c>
      <c r="T270" s="2">
        <v>1.97</v>
      </c>
      <c r="U270" s="2">
        <v>10823.08</v>
      </c>
      <c r="V270" s="2">
        <v>10825.38</v>
      </c>
      <c r="W270" s="3">
        <f t="shared" si="45"/>
        <v>77</v>
      </c>
    </row>
    <row r="271" spans="1:23" x14ac:dyDescent="0.25">
      <c r="A271" t="s">
        <v>170</v>
      </c>
      <c r="B271">
        <v>50</v>
      </c>
      <c r="C271">
        <v>490</v>
      </c>
      <c r="D271">
        <v>6</v>
      </c>
      <c r="E271">
        <v>1</v>
      </c>
      <c r="F271" s="4">
        <v>59</v>
      </c>
      <c r="G271" s="4">
        <v>49</v>
      </c>
      <c r="H271" s="7">
        <v>47.29</v>
      </c>
      <c r="I271" s="7">
        <v>49</v>
      </c>
      <c r="J271" s="7">
        <v>0.02</v>
      </c>
      <c r="K271" s="7">
        <v>29.39</v>
      </c>
      <c r="L271" s="7">
        <v>10800</v>
      </c>
      <c r="M271" s="7">
        <v>14472</v>
      </c>
      <c r="N271" s="7">
        <v>3</v>
      </c>
      <c r="O271" s="2">
        <v>38.43</v>
      </c>
      <c r="P271" s="2">
        <v>39.92</v>
      </c>
      <c r="Q271" s="2">
        <v>48</v>
      </c>
      <c r="R271" s="2">
        <v>7.0000000000000007E-2</v>
      </c>
      <c r="S271" s="2">
        <v>0.1</v>
      </c>
      <c r="T271" s="2">
        <v>4.12</v>
      </c>
      <c r="U271" s="2">
        <v>10808.75</v>
      </c>
      <c r="V271" s="2">
        <v>10813.21</v>
      </c>
      <c r="W271" s="3">
        <f t="shared" si="45"/>
        <v>49</v>
      </c>
    </row>
    <row r="272" spans="1:23" x14ac:dyDescent="0.25">
      <c r="A272" t="s">
        <v>171</v>
      </c>
      <c r="B272">
        <v>50</v>
      </c>
      <c r="C272">
        <v>490</v>
      </c>
      <c r="D272">
        <v>6</v>
      </c>
      <c r="E272">
        <v>2</v>
      </c>
      <c r="F272" s="4">
        <v>81</v>
      </c>
      <c r="G272" s="4">
        <v>62</v>
      </c>
      <c r="H272" s="7">
        <v>59.37</v>
      </c>
      <c r="I272" s="7">
        <v>62</v>
      </c>
      <c r="J272" s="7">
        <v>0.03</v>
      </c>
      <c r="K272" s="7">
        <v>28.44</v>
      </c>
      <c r="L272" s="7">
        <v>10800</v>
      </c>
      <c r="M272" s="7">
        <v>15097</v>
      </c>
      <c r="N272" s="7">
        <v>2</v>
      </c>
      <c r="O272" s="2">
        <v>51.93</v>
      </c>
      <c r="P272" s="2">
        <v>52.83</v>
      </c>
      <c r="Q272" s="2">
        <v>62</v>
      </c>
      <c r="R272" s="2">
        <v>7.0000000000000007E-2</v>
      </c>
      <c r="S272" s="2">
        <v>0.09</v>
      </c>
      <c r="T272" s="2">
        <v>4.58</v>
      </c>
      <c r="U272" s="2">
        <v>10808.21</v>
      </c>
      <c r="V272" s="2">
        <v>10813.12</v>
      </c>
      <c r="W272" s="3">
        <f t="shared" si="45"/>
        <v>62</v>
      </c>
    </row>
    <row r="273" spans="1:23" x14ac:dyDescent="0.25">
      <c r="A273" t="s">
        <v>172</v>
      </c>
      <c r="B273">
        <v>50</v>
      </c>
      <c r="C273">
        <v>490</v>
      </c>
      <c r="D273">
        <v>6</v>
      </c>
      <c r="E273">
        <v>3</v>
      </c>
      <c r="F273" s="4">
        <v>74</v>
      </c>
      <c r="G273" s="4">
        <v>63</v>
      </c>
      <c r="H273" s="7">
        <v>61.94</v>
      </c>
      <c r="I273" s="7">
        <v>63</v>
      </c>
      <c r="J273" s="7">
        <v>0</v>
      </c>
      <c r="K273" s="7">
        <v>27.38</v>
      </c>
      <c r="L273" s="7">
        <v>3295.5</v>
      </c>
      <c r="M273" s="7">
        <v>15429</v>
      </c>
      <c r="N273" s="7">
        <v>3</v>
      </c>
      <c r="O273" s="2">
        <v>51.1</v>
      </c>
      <c r="P273" s="2">
        <v>51.64</v>
      </c>
      <c r="Q273" s="2">
        <v>63</v>
      </c>
      <c r="R273" s="2">
        <v>7.0000000000000007E-2</v>
      </c>
      <c r="S273" s="2">
        <v>0.1</v>
      </c>
      <c r="T273" s="2">
        <v>4.8099999999999996</v>
      </c>
      <c r="U273" s="2">
        <v>10811.98</v>
      </c>
      <c r="V273" s="2">
        <v>10817.14</v>
      </c>
      <c r="W273" s="3">
        <f t="shared" si="45"/>
        <v>63</v>
      </c>
    </row>
    <row r="274" spans="1:23" x14ac:dyDescent="0.25">
      <c r="A274" t="s">
        <v>173</v>
      </c>
      <c r="B274">
        <v>50</v>
      </c>
      <c r="C274">
        <v>490</v>
      </c>
      <c r="D274">
        <v>6</v>
      </c>
      <c r="E274">
        <v>4</v>
      </c>
      <c r="F274" s="4">
        <v>53</v>
      </c>
      <c r="G274" s="4">
        <v>48</v>
      </c>
      <c r="H274" s="7">
        <v>48</v>
      </c>
      <c r="I274" s="7">
        <v>48</v>
      </c>
      <c r="J274" s="7">
        <v>0</v>
      </c>
      <c r="K274" s="7">
        <v>29.27</v>
      </c>
      <c r="L274" s="7">
        <v>546.47</v>
      </c>
      <c r="M274" s="7">
        <v>14072</v>
      </c>
      <c r="N274" s="7">
        <v>1</v>
      </c>
      <c r="O274" s="2">
        <v>40.380000000000003</v>
      </c>
      <c r="P274" s="2">
        <v>41.14</v>
      </c>
      <c r="Q274" s="2">
        <v>48</v>
      </c>
      <c r="R274" s="2">
        <v>0.06</v>
      </c>
      <c r="S274" s="2">
        <v>7.0000000000000007E-2</v>
      </c>
      <c r="T274" s="2">
        <v>3.46</v>
      </c>
      <c r="U274" s="2">
        <v>10811.05</v>
      </c>
      <c r="V274" s="2">
        <v>10814.81</v>
      </c>
      <c r="W274" s="3">
        <f t="shared" si="45"/>
        <v>48</v>
      </c>
    </row>
    <row r="275" spans="1:23" x14ac:dyDescent="0.25">
      <c r="A275" t="s">
        <v>174</v>
      </c>
      <c r="B275">
        <v>50</v>
      </c>
      <c r="C275">
        <v>490</v>
      </c>
      <c r="D275">
        <v>8</v>
      </c>
      <c r="E275">
        <v>1</v>
      </c>
      <c r="F275" s="4">
        <v>45</v>
      </c>
      <c r="G275" s="4">
        <v>33</v>
      </c>
      <c r="H275" s="7">
        <v>33</v>
      </c>
      <c r="I275" s="7">
        <v>33</v>
      </c>
      <c r="J275" s="7">
        <v>0</v>
      </c>
      <c r="K275" s="7">
        <v>31.06</v>
      </c>
      <c r="L275" s="7">
        <v>710.3</v>
      </c>
      <c r="M275" s="7">
        <v>6852</v>
      </c>
      <c r="N275" s="7">
        <v>1</v>
      </c>
      <c r="O275" s="2">
        <v>26.61</v>
      </c>
      <c r="P275" s="2">
        <v>26.87</v>
      </c>
      <c r="Q275" s="2">
        <v>33</v>
      </c>
      <c r="R275" s="2">
        <v>0.11</v>
      </c>
      <c r="S275" s="2">
        <v>0.09</v>
      </c>
      <c r="T275" s="2">
        <v>5.82</v>
      </c>
      <c r="U275" s="2">
        <v>10818.38</v>
      </c>
      <c r="V275" s="2">
        <v>10828.7</v>
      </c>
      <c r="W275" s="3">
        <f t="shared" si="45"/>
        <v>33</v>
      </c>
    </row>
    <row r="276" spans="1:23" x14ac:dyDescent="0.25">
      <c r="A276" t="s">
        <v>175</v>
      </c>
      <c r="B276">
        <v>50</v>
      </c>
      <c r="C276">
        <v>490</v>
      </c>
      <c r="D276">
        <v>8</v>
      </c>
      <c r="E276">
        <v>2</v>
      </c>
      <c r="F276" s="4">
        <v>41</v>
      </c>
      <c r="G276" s="4">
        <v>36</v>
      </c>
      <c r="H276" s="7">
        <v>35.11</v>
      </c>
      <c r="I276" s="7">
        <v>36</v>
      </c>
      <c r="J276" s="7">
        <v>0</v>
      </c>
      <c r="K276" s="7">
        <v>30.14</v>
      </c>
      <c r="L276" s="7">
        <v>1286.9000000000001</v>
      </c>
      <c r="M276" s="7">
        <v>7275</v>
      </c>
      <c r="N276" s="7">
        <v>1</v>
      </c>
      <c r="O276" s="2">
        <v>28.29</v>
      </c>
      <c r="P276" s="2">
        <v>28.89</v>
      </c>
      <c r="Q276" s="2">
        <v>36</v>
      </c>
      <c r="R276" s="2">
        <v>0.11</v>
      </c>
      <c r="S276" s="2">
        <v>0.08</v>
      </c>
      <c r="T276" s="2">
        <v>6.53</v>
      </c>
      <c r="U276" s="2">
        <v>10827.77</v>
      </c>
      <c r="V276" s="2">
        <v>10834.62</v>
      </c>
      <c r="W276" s="3">
        <f t="shared" si="45"/>
        <v>36</v>
      </c>
    </row>
    <row r="277" spans="1:23" x14ac:dyDescent="0.25">
      <c r="A277" t="s">
        <v>176</v>
      </c>
      <c r="B277">
        <v>50</v>
      </c>
      <c r="C277">
        <v>490</v>
      </c>
      <c r="D277">
        <v>8</v>
      </c>
      <c r="E277">
        <v>3</v>
      </c>
      <c r="F277" s="4">
        <v>64</v>
      </c>
      <c r="G277" s="4">
        <v>49</v>
      </c>
      <c r="H277" s="7">
        <v>48.34</v>
      </c>
      <c r="I277" s="7">
        <v>49</v>
      </c>
      <c r="J277" s="7">
        <v>0</v>
      </c>
      <c r="K277" s="7">
        <v>33.03</v>
      </c>
      <c r="L277" s="7">
        <v>2539.11</v>
      </c>
      <c r="M277" s="7">
        <v>7075</v>
      </c>
      <c r="N277" s="7">
        <v>1</v>
      </c>
      <c r="O277" s="2">
        <v>40.89</v>
      </c>
      <c r="P277" s="2">
        <v>41.65</v>
      </c>
      <c r="Q277" s="2">
        <v>49</v>
      </c>
      <c r="R277" s="2">
        <v>0.08</v>
      </c>
      <c r="S277" s="2">
        <v>0.08</v>
      </c>
      <c r="T277" s="2">
        <v>6.28</v>
      </c>
      <c r="U277" s="2">
        <v>10822.26</v>
      </c>
      <c r="V277" s="2">
        <v>10833.07</v>
      </c>
      <c r="W277" s="3">
        <f t="shared" si="45"/>
        <v>49</v>
      </c>
    </row>
    <row r="278" spans="1:23" x14ac:dyDescent="0.25">
      <c r="A278" t="s">
        <v>177</v>
      </c>
      <c r="B278">
        <v>50</v>
      </c>
      <c r="C278">
        <v>490</v>
      </c>
      <c r="D278">
        <v>8</v>
      </c>
      <c r="E278">
        <v>4</v>
      </c>
      <c r="F278" s="4">
        <v>46</v>
      </c>
      <c r="G278" s="4">
        <v>36</v>
      </c>
      <c r="H278" s="7">
        <v>36</v>
      </c>
      <c r="I278" s="7">
        <v>36</v>
      </c>
      <c r="J278" s="7">
        <v>0</v>
      </c>
      <c r="K278" s="7">
        <v>29.98</v>
      </c>
      <c r="L278" s="7">
        <v>927.52</v>
      </c>
      <c r="M278" s="7">
        <v>6103</v>
      </c>
      <c r="N278" s="7">
        <v>1</v>
      </c>
      <c r="O278" s="2">
        <v>25.89</v>
      </c>
      <c r="P278" s="2">
        <v>26.14</v>
      </c>
      <c r="Q278" s="2">
        <v>36</v>
      </c>
      <c r="R278" s="2">
        <v>0.14000000000000001</v>
      </c>
      <c r="S278" s="2">
        <v>0.09</v>
      </c>
      <c r="T278" s="2">
        <v>5.58</v>
      </c>
      <c r="U278" s="2">
        <v>10813.9</v>
      </c>
      <c r="V278" s="2">
        <v>10819.81</v>
      </c>
      <c r="W278" s="3">
        <f t="shared" si="45"/>
        <v>36</v>
      </c>
    </row>
    <row r="279" spans="1:23" x14ac:dyDescent="0.25">
      <c r="A279" t="s">
        <v>178</v>
      </c>
      <c r="B279">
        <v>50</v>
      </c>
      <c r="C279">
        <v>490</v>
      </c>
      <c r="D279">
        <v>10</v>
      </c>
      <c r="E279">
        <v>1</v>
      </c>
      <c r="F279" s="4">
        <v>43</v>
      </c>
      <c r="G279" s="4">
        <v>33</v>
      </c>
      <c r="H279" s="7">
        <v>33</v>
      </c>
      <c r="I279" s="7">
        <v>33</v>
      </c>
      <c r="J279" s="7">
        <v>0</v>
      </c>
      <c r="K279" s="7">
        <v>32.270000000000003</v>
      </c>
      <c r="L279" s="7">
        <v>293.3</v>
      </c>
      <c r="M279" s="7">
        <v>3105</v>
      </c>
      <c r="N279" s="7">
        <v>1</v>
      </c>
      <c r="O279" s="2">
        <v>25.72</v>
      </c>
      <c r="P279" s="2">
        <v>26.99</v>
      </c>
      <c r="Q279" s="2">
        <v>34</v>
      </c>
      <c r="R279" s="2">
        <v>0.16</v>
      </c>
      <c r="S279" s="2">
        <v>7.0000000000000007E-2</v>
      </c>
      <c r="T279" s="2">
        <v>7.82</v>
      </c>
      <c r="U279" s="2">
        <v>10830.73</v>
      </c>
      <c r="V279" s="2">
        <v>10843.03</v>
      </c>
      <c r="W279" s="3">
        <f t="shared" si="45"/>
        <v>34</v>
      </c>
    </row>
    <row r="280" spans="1:23" x14ac:dyDescent="0.25">
      <c r="A280" t="s">
        <v>302</v>
      </c>
      <c r="B280">
        <v>50</v>
      </c>
      <c r="C280">
        <v>490</v>
      </c>
      <c r="D280">
        <v>10</v>
      </c>
      <c r="E280">
        <v>2</v>
      </c>
      <c r="F280" s="4">
        <v>39</v>
      </c>
      <c r="G280" s="4">
        <v>33</v>
      </c>
      <c r="H280" s="7">
        <v>29.94</v>
      </c>
      <c r="I280" s="7">
        <v>33</v>
      </c>
      <c r="J280" s="7">
        <v>0.06</v>
      </c>
      <c r="K280" s="7">
        <v>38.659999999999997</v>
      </c>
      <c r="L280" s="7">
        <v>10800</v>
      </c>
      <c r="M280" s="7">
        <v>3876</v>
      </c>
      <c r="N280" s="7">
        <v>17</v>
      </c>
      <c r="O280" s="2">
        <v>24.47</v>
      </c>
      <c r="P280" s="2">
        <v>24.89</v>
      </c>
      <c r="Q280" s="2">
        <v>33</v>
      </c>
      <c r="R280" s="2">
        <v>0.17</v>
      </c>
      <c r="S280" s="2">
        <v>0.1</v>
      </c>
      <c r="T280" s="2">
        <v>9.7899999999999991</v>
      </c>
      <c r="U280" s="2">
        <v>10825.31</v>
      </c>
      <c r="V280" s="2">
        <v>10835.23</v>
      </c>
      <c r="W280" s="3">
        <f t="shared" si="45"/>
        <v>33</v>
      </c>
    </row>
    <row r="281" spans="1:23" x14ac:dyDescent="0.25">
      <c r="A281" t="s">
        <v>200</v>
      </c>
      <c r="B281">
        <v>50</v>
      </c>
      <c r="C281">
        <v>490</v>
      </c>
      <c r="D281">
        <v>10</v>
      </c>
      <c r="E281">
        <v>3</v>
      </c>
      <c r="F281" s="4">
        <v>40</v>
      </c>
      <c r="G281" s="4">
        <v>33</v>
      </c>
      <c r="H281" s="7">
        <v>30.57</v>
      </c>
      <c r="I281" s="7">
        <v>33</v>
      </c>
      <c r="J281" s="7">
        <v>0.03</v>
      </c>
      <c r="K281" s="7">
        <v>10.050000000000001</v>
      </c>
      <c r="L281" s="7">
        <v>10800</v>
      </c>
      <c r="M281" s="7">
        <v>3697</v>
      </c>
      <c r="N281" s="7">
        <v>19</v>
      </c>
      <c r="O281" s="2">
        <v>23.38</v>
      </c>
      <c r="P281" s="2">
        <v>25.04</v>
      </c>
      <c r="Q281" s="2">
        <v>33</v>
      </c>
      <c r="R281" s="2">
        <v>0.15</v>
      </c>
      <c r="S281" s="2">
        <v>0.09</v>
      </c>
      <c r="T281" s="2">
        <v>9.52</v>
      </c>
      <c r="U281" s="2">
        <v>10892.69</v>
      </c>
      <c r="V281" s="2">
        <v>10902.55</v>
      </c>
      <c r="W281" s="3">
        <f t="shared" si="45"/>
        <v>33</v>
      </c>
    </row>
    <row r="282" spans="1:23" x14ac:dyDescent="0.25">
      <c r="A282" t="s">
        <v>201</v>
      </c>
      <c r="B282">
        <v>50</v>
      </c>
      <c r="C282">
        <v>490</v>
      </c>
      <c r="D282">
        <v>10</v>
      </c>
      <c r="E282">
        <v>4</v>
      </c>
      <c r="F282" s="4">
        <v>42</v>
      </c>
      <c r="G282" s="4">
        <v>28</v>
      </c>
      <c r="H282" s="7">
        <v>26.13</v>
      </c>
      <c r="I282" s="7">
        <v>28</v>
      </c>
      <c r="J282" s="7">
        <v>0</v>
      </c>
      <c r="K282" s="7">
        <v>8.4700000000000006</v>
      </c>
      <c r="L282" s="7">
        <v>865.17</v>
      </c>
      <c r="M282" s="7">
        <v>2701</v>
      </c>
      <c r="N282" s="7">
        <v>7</v>
      </c>
      <c r="O282" s="2">
        <v>19.399999999999999</v>
      </c>
      <c r="P282" s="2">
        <v>20.12</v>
      </c>
      <c r="Q282" s="2">
        <v>28</v>
      </c>
      <c r="R282" s="2">
        <v>0.2</v>
      </c>
      <c r="S282" s="2">
        <v>0.09</v>
      </c>
      <c r="T282" s="2">
        <v>8.1199999999999992</v>
      </c>
      <c r="U282" s="2">
        <v>10834.89</v>
      </c>
      <c r="V282" s="2">
        <v>10843.33</v>
      </c>
      <c r="W282" s="3">
        <f t="shared" si="45"/>
        <v>28</v>
      </c>
    </row>
    <row r="283" spans="1:23" x14ac:dyDescent="0.25">
      <c r="A283" t="s">
        <v>179</v>
      </c>
      <c r="B283">
        <v>50</v>
      </c>
      <c r="C283">
        <v>612</v>
      </c>
      <c r="D283">
        <v>2</v>
      </c>
      <c r="E283">
        <v>1</v>
      </c>
      <c r="F283" s="4">
        <v>123</v>
      </c>
      <c r="G283" s="4">
        <v>112</v>
      </c>
      <c r="H283" s="7">
        <v>112</v>
      </c>
      <c r="I283" s="7">
        <v>112</v>
      </c>
      <c r="J283" s="7">
        <v>0</v>
      </c>
      <c r="K283" s="7">
        <v>27.07</v>
      </c>
      <c r="L283" s="7">
        <v>3468.15</v>
      </c>
      <c r="M283" s="7">
        <v>66814</v>
      </c>
      <c r="N283" s="7">
        <v>1</v>
      </c>
      <c r="O283" s="2">
        <v>109.21</v>
      </c>
      <c r="P283" s="2">
        <v>110.14</v>
      </c>
      <c r="Q283" s="2">
        <v>112</v>
      </c>
      <c r="R283" s="2">
        <v>0</v>
      </c>
      <c r="S283" s="2">
        <v>0.09</v>
      </c>
      <c r="T283" s="2">
        <v>1.04</v>
      </c>
      <c r="U283" s="2">
        <v>7.63</v>
      </c>
      <c r="V283" s="2">
        <v>8.7799999999999994</v>
      </c>
      <c r="W283" s="3">
        <f t="shared" si="45"/>
        <v>112</v>
      </c>
    </row>
    <row r="284" spans="1:23" x14ac:dyDescent="0.25">
      <c r="A284" t="s">
        <v>180</v>
      </c>
      <c r="B284">
        <v>50</v>
      </c>
      <c r="C284">
        <v>612</v>
      </c>
      <c r="D284">
        <v>2</v>
      </c>
      <c r="E284">
        <v>2</v>
      </c>
      <c r="F284" s="4">
        <v>103</v>
      </c>
      <c r="G284" s="4">
        <v>103</v>
      </c>
      <c r="H284" s="7">
        <v>102.08</v>
      </c>
      <c r="I284" s="7">
        <v>103</v>
      </c>
      <c r="J284" s="7">
        <v>0</v>
      </c>
      <c r="K284" s="7">
        <v>27.05</v>
      </c>
      <c r="L284" s="7">
        <v>1440.48</v>
      </c>
      <c r="M284" s="7">
        <v>66856</v>
      </c>
      <c r="N284" s="7">
        <v>1</v>
      </c>
      <c r="O284" s="2">
        <v>100.85</v>
      </c>
      <c r="P284" s="2">
        <v>100.96</v>
      </c>
      <c r="Q284" s="2">
        <v>103</v>
      </c>
      <c r="R284" s="2">
        <v>0</v>
      </c>
      <c r="S284" s="2">
        <v>0.1</v>
      </c>
      <c r="T284" s="2">
        <v>1.1200000000000001</v>
      </c>
      <c r="U284" s="2">
        <v>76.92</v>
      </c>
      <c r="V284" s="2">
        <v>78.180000000000007</v>
      </c>
      <c r="W284" s="3">
        <f t="shared" si="45"/>
        <v>103</v>
      </c>
    </row>
    <row r="285" spans="1:23" x14ac:dyDescent="0.25">
      <c r="A285" t="s">
        <v>181</v>
      </c>
      <c r="B285">
        <v>50</v>
      </c>
      <c r="C285">
        <v>612</v>
      </c>
      <c r="D285">
        <v>2</v>
      </c>
      <c r="E285">
        <v>3</v>
      </c>
      <c r="F285" s="4">
        <v>139</v>
      </c>
      <c r="G285" s="4">
        <v>133</v>
      </c>
      <c r="H285" s="7">
        <v>133</v>
      </c>
      <c r="I285" s="7">
        <v>133</v>
      </c>
      <c r="J285" s="7">
        <v>0</v>
      </c>
      <c r="K285" s="7">
        <v>27.14</v>
      </c>
      <c r="L285" s="7">
        <v>4284.84</v>
      </c>
      <c r="M285" s="7">
        <v>67431</v>
      </c>
      <c r="N285" s="7">
        <v>1</v>
      </c>
      <c r="O285" s="2">
        <v>130.04</v>
      </c>
      <c r="P285" s="2">
        <v>131.15</v>
      </c>
      <c r="Q285" s="2">
        <v>133</v>
      </c>
      <c r="R285" s="2">
        <v>0</v>
      </c>
      <c r="S285" s="2">
        <v>0.1</v>
      </c>
      <c r="T285" s="2">
        <v>1.08</v>
      </c>
      <c r="U285" s="2">
        <v>4.3600000000000003</v>
      </c>
      <c r="V285" s="2">
        <v>5.55</v>
      </c>
      <c r="W285" s="3">
        <f t="shared" si="45"/>
        <v>133</v>
      </c>
    </row>
    <row r="286" spans="1:23" x14ac:dyDescent="0.25">
      <c r="A286" t="s">
        <v>182</v>
      </c>
      <c r="B286">
        <v>50</v>
      </c>
      <c r="C286">
        <v>612</v>
      </c>
      <c r="D286">
        <v>2</v>
      </c>
      <c r="E286">
        <v>4</v>
      </c>
      <c r="F286" s="4">
        <v>174</v>
      </c>
      <c r="G286" s="4">
        <v>170</v>
      </c>
      <c r="H286" s="7">
        <v>0</v>
      </c>
      <c r="I286" s="7">
        <v>170</v>
      </c>
      <c r="J286" s="7">
        <v>1</v>
      </c>
      <c r="K286" s="7">
        <v>27.07</v>
      </c>
      <c r="L286" s="7">
        <v>10800</v>
      </c>
      <c r="M286" s="7">
        <v>69154</v>
      </c>
      <c r="N286" s="7">
        <v>1</v>
      </c>
      <c r="O286" s="2">
        <v>168.56</v>
      </c>
      <c r="P286" s="2">
        <v>169.08</v>
      </c>
      <c r="Q286" s="2">
        <v>170</v>
      </c>
      <c r="R286" s="2">
        <v>0</v>
      </c>
      <c r="S286" s="2">
        <v>0.12</v>
      </c>
      <c r="T286" s="2">
        <v>1.05</v>
      </c>
      <c r="U286" s="2">
        <v>0.62</v>
      </c>
      <c r="V286" s="2">
        <v>1.83</v>
      </c>
      <c r="W286" s="3">
        <f t="shared" si="45"/>
        <v>170</v>
      </c>
    </row>
    <row r="287" spans="1:23" x14ac:dyDescent="0.25">
      <c r="A287" t="s">
        <v>183</v>
      </c>
      <c r="B287">
        <v>50</v>
      </c>
      <c r="C287">
        <v>612</v>
      </c>
      <c r="D287">
        <v>4</v>
      </c>
      <c r="E287">
        <v>1</v>
      </c>
      <c r="F287" s="4">
        <v>81</v>
      </c>
      <c r="G287" s="4">
        <v>69</v>
      </c>
      <c r="H287" s="7">
        <v>69</v>
      </c>
      <c r="I287" s="7">
        <v>69</v>
      </c>
      <c r="J287" s="7">
        <v>0</v>
      </c>
      <c r="K287" s="7">
        <v>28.4</v>
      </c>
      <c r="L287" s="7">
        <v>1437.49</v>
      </c>
      <c r="M287" s="7">
        <v>30006</v>
      </c>
      <c r="N287" s="7">
        <v>1</v>
      </c>
      <c r="O287" s="2">
        <v>61.65</v>
      </c>
      <c r="P287" s="2">
        <v>63.19</v>
      </c>
      <c r="Q287" s="2">
        <v>69</v>
      </c>
      <c r="R287" s="2">
        <v>0</v>
      </c>
      <c r="S287" s="2">
        <v>0.09</v>
      </c>
      <c r="T287" s="2">
        <v>2.4700000000000002</v>
      </c>
      <c r="U287" s="2">
        <v>1520.97</v>
      </c>
      <c r="V287" s="2">
        <v>1523.55</v>
      </c>
      <c r="W287" s="3">
        <f t="shared" si="45"/>
        <v>69</v>
      </c>
    </row>
    <row r="288" spans="1:23" x14ac:dyDescent="0.25">
      <c r="A288" t="s">
        <v>184</v>
      </c>
      <c r="B288">
        <v>50</v>
      </c>
      <c r="C288">
        <v>612</v>
      </c>
      <c r="D288">
        <v>4</v>
      </c>
      <c r="E288">
        <v>2</v>
      </c>
      <c r="F288" s="4">
        <v>80</v>
      </c>
      <c r="G288" s="4">
        <v>61</v>
      </c>
      <c r="H288" s="7">
        <v>61</v>
      </c>
      <c r="I288" s="7">
        <v>61</v>
      </c>
      <c r="J288" s="7">
        <v>0</v>
      </c>
      <c r="K288" s="7">
        <v>27.05</v>
      </c>
      <c r="L288" s="7">
        <v>4423.32</v>
      </c>
      <c r="M288" s="7">
        <v>33292</v>
      </c>
      <c r="N288" s="7">
        <v>1</v>
      </c>
      <c r="O288" s="2">
        <v>55.37</v>
      </c>
      <c r="P288" s="2">
        <v>57.8</v>
      </c>
      <c r="Q288" s="2">
        <v>61</v>
      </c>
      <c r="R288" s="2">
        <v>0.01</v>
      </c>
      <c r="S288" s="2">
        <v>0.11</v>
      </c>
      <c r="T288" s="2">
        <v>1.64</v>
      </c>
      <c r="U288" s="2">
        <v>10802.94</v>
      </c>
      <c r="V288" s="2">
        <v>10804.71</v>
      </c>
      <c r="W288" s="3">
        <f t="shared" si="45"/>
        <v>61</v>
      </c>
    </row>
    <row r="289" spans="1:23" x14ac:dyDescent="0.25">
      <c r="A289" t="s">
        <v>185</v>
      </c>
      <c r="B289">
        <v>50</v>
      </c>
      <c r="C289">
        <v>612</v>
      </c>
      <c r="D289">
        <v>4</v>
      </c>
      <c r="E289">
        <v>3</v>
      </c>
      <c r="F289" s="4">
        <v>93</v>
      </c>
      <c r="G289" s="4">
        <v>69</v>
      </c>
      <c r="H289" s="7">
        <v>69</v>
      </c>
      <c r="I289" s="7">
        <v>69</v>
      </c>
      <c r="J289" s="7">
        <v>0</v>
      </c>
      <c r="K289" s="7">
        <v>27.99</v>
      </c>
      <c r="L289" s="7">
        <v>9613.26</v>
      </c>
      <c r="M289" s="7">
        <v>31386</v>
      </c>
      <c r="N289" s="7">
        <v>1</v>
      </c>
      <c r="O289" s="2">
        <v>63.44</v>
      </c>
      <c r="P289" s="2">
        <v>65.290000000000006</v>
      </c>
      <c r="Q289" s="2">
        <v>69</v>
      </c>
      <c r="R289" s="2">
        <v>0.02</v>
      </c>
      <c r="S289" s="2">
        <v>0.11</v>
      </c>
      <c r="T289" s="2">
        <v>2.06</v>
      </c>
      <c r="U289" s="2">
        <v>10819.01</v>
      </c>
      <c r="V289" s="2">
        <v>10821.43</v>
      </c>
      <c r="W289" s="3">
        <f t="shared" si="45"/>
        <v>69</v>
      </c>
    </row>
    <row r="290" spans="1:23" x14ac:dyDescent="0.25">
      <c r="A290" t="s">
        <v>186</v>
      </c>
      <c r="B290">
        <v>50</v>
      </c>
      <c r="C290">
        <v>612</v>
      </c>
      <c r="D290">
        <v>4</v>
      </c>
      <c r="E290">
        <v>4</v>
      </c>
      <c r="F290" s="4">
        <v>74</v>
      </c>
      <c r="G290" s="4">
        <v>67</v>
      </c>
      <c r="H290" s="7">
        <v>67</v>
      </c>
      <c r="I290" s="7">
        <v>67</v>
      </c>
      <c r="J290" s="7">
        <v>0</v>
      </c>
      <c r="K290" s="7">
        <v>27.08</v>
      </c>
      <c r="L290" s="7">
        <v>2478.7800000000002</v>
      </c>
      <c r="M290" s="7">
        <v>31327</v>
      </c>
      <c r="N290" s="7">
        <v>1</v>
      </c>
      <c r="O290" s="2">
        <v>61.77</v>
      </c>
      <c r="P290" s="2">
        <v>63.38</v>
      </c>
      <c r="Q290" s="2">
        <v>67</v>
      </c>
      <c r="R290" s="2">
        <v>0.02</v>
      </c>
      <c r="S290" s="2">
        <v>0.14000000000000001</v>
      </c>
      <c r="T290" s="2">
        <v>1.98</v>
      </c>
      <c r="U290" s="2">
        <v>10853.32</v>
      </c>
      <c r="V290" s="2">
        <v>10855.69</v>
      </c>
      <c r="W290" s="3">
        <f t="shared" si="45"/>
        <v>67</v>
      </c>
    </row>
    <row r="291" spans="1:23" x14ac:dyDescent="0.25">
      <c r="A291" t="s">
        <v>187</v>
      </c>
      <c r="B291">
        <v>50</v>
      </c>
      <c r="C291">
        <v>612</v>
      </c>
      <c r="D291">
        <v>6</v>
      </c>
      <c r="E291">
        <v>1</v>
      </c>
      <c r="F291" s="4">
        <v>65</v>
      </c>
      <c r="G291" s="4">
        <v>50</v>
      </c>
      <c r="H291" s="7">
        <v>49.01</v>
      </c>
      <c r="I291" s="7">
        <v>50</v>
      </c>
      <c r="J291" s="7">
        <v>0</v>
      </c>
      <c r="K291" s="7">
        <v>29.21</v>
      </c>
      <c r="L291" s="7">
        <v>8003.27</v>
      </c>
      <c r="M291" s="7">
        <v>14258</v>
      </c>
      <c r="N291" s="7">
        <v>1</v>
      </c>
      <c r="O291" s="2">
        <v>41.67</v>
      </c>
      <c r="P291" s="2">
        <v>42.38</v>
      </c>
      <c r="Q291" s="2">
        <v>50</v>
      </c>
      <c r="R291" s="2">
        <v>0.1</v>
      </c>
      <c r="S291" s="2">
        <v>0.15</v>
      </c>
      <c r="T291" s="2">
        <v>6.1</v>
      </c>
      <c r="U291" s="2">
        <v>10939.25</v>
      </c>
      <c r="V291" s="2">
        <v>10945.75</v>
      </c>
      <c r="W291" s="3">
        <f t="shared" si="45"/>
        <v>50</v>
      </c>
    </row>
    <row r="292" spans="1:23" x14ac:dyDescent="0.25">
      <c r="A292" t="s">
        <v>188</v>
      </c>
      <c r="B292">
        <v>50</v>
      </c>
      <c r="C292">
        <v>612</v>
      </c>
      <c r="D292">
        <v>6</v>
      </c>
      <c r="E292">
        <v>2</v>
      </c>
      <c r="F292" s="4">
        <v>50</v>
      </c>
      <c r="G292" s="4">
        <v>45</v>
      </c>
      <c r="H292" s="7">
        <v>42.09</v>
      </c>
      <c r="I292" s="7">
        <v>45</v>
      </c>
      <c r="J292" s="7">
        <v>0.04</v>
      </c>
      <c r="K292" s="7">
        <v>27.72</v>
      </c>
      <c r="L292" s="7">
        <v>10800</v>
      </c>
      <c r="M292" s="7">
        <v>15783</v>
      </c>
      <c r="N292" s="7">
        <v>3</v>
      </c>
      <c r="O292" s="2">
        <v>35.630000000000003</v>
      </c>
      <c r="P292" s="2">
        <v>36.340000000000003</v>
      </c>
      <c r="Q292" s="2">
        <v>44</v>
      </c>
      <c r="R292" s="2">
        <v>0.1</v>
      </c>
      <c r="S292" s="2">
        <v>0.14000000000000001</v>
      </c>
      <c r="T292" s="2">
        <v>5.34</v>
      </c>
      <c r="U292" s="2">
        <v>10812.24</v>
      </c>
      <c r="V292" s="2">
        <v>10817.95</v>
      </c>
      <c r="W292" s="3">
        <f t="shared" si="45"/>
        <v>45</v>
      </c>
    </row>
    <row r="293" spans="1:23" x14ac:dyDescent="0.25">
      <c r="A293" t="s">
        <v>189</v>
      </c>
      <c r="B293">
        <v>50</v>
      </c>
      <c r="C293">
        <v>612</v>
      </c>
      <c r="D293">
        <v>6</v>
      </c>
      <c r="E293">
        <v>3</v>
      </c>
      <c r="F293" s="4">
        <v>55</v>
      </c>
      <c r="G293" s="4">
        <v>50</v>
      </c>
      <c r="H293" s="7">
        <v>46.23</v>
      </c>
      <c r="I293" s="7">
        <v>50</v>
      </c>
      <c r="J293" s="7">
        <v>0.06</v>
      </c>
      <c r="K293" s="7">
        <v>29.85</v>
      </c>
      <c r="L293" s="7">
        <v>10800</v>
      </c>
      <c r="M293" s="7">
        <v>16768</v>
      </c>
      <c r="N293" s="7">
        <v>3</v>
      </c>
      <c r="O293" s="2">
        <v>42.07</v>
      </c>
      <c r="P293" s="2">
        <v>43.1</v>
      </c>
      <c r="Q293" s="2">
        <v>47</v>
      </c>
      <c r="R293" s="2">
        <v>0</v>
      </c>
      <c r="S293" s="2">
        <v>0.1</v>
      </c>
      <c r="T293" s="2">
        <v>4.74</v>
      </c>
      <c r="U293" s="2">
        <v>8414.9599999999991</v>
      </c>
      <c r="V293" s="2">
        <v>8420.0400000000009</v>
      </c>
      <c r="W293" s="3">
        <f t="shared" si="45"/>
        <v>50</v>
      </c>
    </row>
    <row r="294" spans="1:23" x14ac:dyDescent="0.25">
      <c r="A294" t="s">
        <v>190</v>
      </c>
      <c r="B294">
        <v>50</v>
      </c>
      <c r="C294">
        <v>612</v>
      </c>
      <c r="D294">
        <v>6</v>
      </c>
      <c r="E294">
        <v>4</v>
      </c>
      <c r="F294" s="4">
        <v>63</v>
      </c>
      <c r="G294" s="4">
        <v>46</v>
      </c>
      <c r="H294" s="7">
        <v>44.81</v>
      </c>
      <c r="I294" s="7">
        <v>46</v>
      </c>
      <c r="J294" s="7">
        <v>0.02</v>
      </c>
      <c r="K294" s="7">
        <v>28.75</v>
      </c>
      <c r="L294" s="7">
        <v>10800</v>
      </c>
      <c r="M294" s="7">
        <v>16003</v>
      </c>
      <c r="N294" s="7">
        <v>3</v>
      </c>
      <c r="O294" s="2">
        <v>39.14</v>
      </c>
      <c r="P294" s="2">
        <v>39.979999999999997</v>
      </c>
      <c r="Q294" s="2">
        <v>46</v>
      </c>
      <c r="R294" s="2">
        <v>0.08</v>
      </c>
      <c r="S294" s="2">
        <v>0.1</v>
      </c>
      <c r="T294" s="2">
        <v>5.0199999999999996</v>
      </c>
      <c r="U294" s="2">
        <v>10816.51</v>
      </c>
      <c r="V294" s="2">
        <v>10821.87</v>
      </c>
      <c r="W294" s="3">
        <f t="shared" si="45"/>
        <v>46</v>
      </c>
    </row>
    <row r="295" spans="1:23" x14ac:dyDescent="0.25">
      <c r="A295" t="s">
        <v>191</v>
      </c>
      <c r="B295">
        <v>50</v>
      </c>
      <c r="C295">
        <v>612</v>
      </c>
      <c r="D295">
        <v>8</v>
      </c>
      <c r="E295">
        <v>1</v>
      </c>
      <c r="F295" s="4">
        <v>54</v>
      </c>
      <c r="G295" s="4">
        <v>37</v>
      </c>
      <c r="H295" s="7">
        <v>35.450000000000003</v>
      </c>
      <c r="I295" s="7">
        <v>37</v>
      </c>
      <c r="J295" s="7">
        <v>0.03</v>
      </c>
      <c r="K295" s="7">
        <v>30.94</v>
      </c>
      <c r="L295" s="7">
        <v>10800</v>
      </c>
      <c r="M295" s="7">
        <v>6233</v>
      </c>
      <c r="N295" s="7">
        <v>5</v>
      </c>
      <c r="O295" s="2">
        <v>27.71</v>
      </c>
      <c r="P295" s="2">
        <v>28.53</v>
      </c>
      <c r="Q295" s="2">
        <v>37</v>
      </c>
      <c r="R295" s="2">
        <v>0.14000000000000001</v>
      </c>
      <c r="S295" s="2">
        <v>0.12</v>
      </c>
      <c r="T295" s="2">
        <v>9.9600000000000009</v>
      </c>
      <c r="U295" s="2">
        <v>10871.86</v>
      </c>
      <c r="V295" s="2">
        <v>10882.19</v>
      </c>
      <c r="W295" s="3">
        <f t="shared" ref="W295:W302" si="46">MAX(Q295,I295)</f>
        <v>37</v>
      </c>
    </row>
    <row r="296" spans="1:23" x14ac:dyDescent="0.25">
      <c r="A296" t="s">
        <v>313</v>
      </c>
      <c r="B296">
        <v>50</v>
      </c>
      <c r="C296">
        <v>612</v>
      </c>
      <c r="D296">
        <v>8</v>
      </c>
      <c r="E296">
        <v>2</v>
      </c>
      <c r="F296" s="4">
        <v>42</v>
      </c>
      <c r="G296" s="4">
        <v>35</v>
      </c>
      <c r="H296" s="7">
        <v>33.11</v>
      </c>
      <c r="I296" s="7">
        <v>35</v>
      </c>
      <c r="J296" s="7">
        <v>0.03</v>
      </c>
      <c r="K296" s="7">
        <v>33.880000000000003</v>
      </c>
      <c r="L296" s="7">
        <v>10800</v>
      </c>
      <c r="M296" s="7">
        <v>8310</v>
      </c>
      <c r="N296" s="7">
        <v>11</v>
      </c>
      <c r="O296" s="2">
        <v>28.82</v>
      </c>
      <c r="P296" s="2">
        <v>29.43</v>
      </c>
      <c r="Q296" s="2">
        <v>35</v>
      </c>
      <c r="R296" s="2">
        <v>0.09</v>
      </c>
      <c r="S296" s="2">
        <v>0.1</v>
      </c>
      <c r="T296" s="2">
        <v>8.26</v>
      </c>
      <c r="U296" s="2">
        <v>10812.55</v>
      </c>
      <c r="V296" s="2">
        <v>10821.15</v>
      </c>
      <c r="W296" s="3">
        <f t="shared" si="46"/>
        <v>35</v>
      </c>
    </row>
    <row r="297" spans="1:23" x14ac:dyDescent="0.25">
      <c r="A297" t="s">
        <v>309</v>
      </c>
      <c r="B297">
        <v>50</v>
      </c>
      <c r="C297">
        <v>612</v>
      </c>
      <c r="D297">
        <v>8</v>
      </c>
      <c r="E297">
        <v>3</v>
      </c>
      <c r="F297" s="4">
        <v>48</v>
      </c>
      <c r="G297" s="4">
        <v>34</v>
      </c>
      <c r="H297" s="7">
        <v>34</v>
      </c>
      <c r="I297" s="7">
        <v>34</v>
      </c>
      <c r="J297" s="7">
        <v>0</v>
      </c>
      <c r="K297" s="7">
        <v>32.58</v>
      </c>
      <c r="L297" s="7">
        <v>1196.17</v>
      </c>
      <c r="M297" s="7">
        <v>6417</v>
      </c>
      <c r="N297" s="7">
        <v>1</v>
      </c>
      <c r="O297" s="2">
        <v>28.04</v>
      </c>
      <c r="P297" s="2">
        <v>28.6</v>
      </c>
      <c r="Q297" s="2">
        <v>34</v>
      </c>
      <c r="R297" s="2">
        <v>0.09</v>
      </c>
      <c r="S297" s="2">
        <v>0.13</v>
      </c>
      <c r="T297" s="2">
        <v>8.01</v>
      </c>
      <c r="U297" s="2">
        <v>10817.92</v>
      </c>
      <c r="V297" s="2">
        <v>10826.31</v>
      </c>
      <c r="W297" s="3">
        <f t="shared" si="46"/>
        <v>34</v>
      </c>
    </row>
    <row r="298" spans="1:23" x14ac:dyDescent="0.25">
      <c r="A298" t="s">
        <v>310</v>
      </c>
      <c r="B298">
        <v>50</v>
      </c>
      <c r="C298">
        <v>612</v>
      </c>
      <c r="D298">
        <v>8</v>
      </c>
      <c r="E298">
        <v>4</v>
      </c>
      <c r="F298" s="4">
        <v>41</v>
      </c>
      <c r="G298" s="4">
        <v>32</v>
      </c>
      <c r="H298" s="7">
        <v>30.13</v>
      </c>
      <c r="I298" s="7">
        <v>32</v>
      </c>
      <c r="J298" s="7">
        <v>0.03</v>
      </c>
      <c r="K298" s="7">
        <v>32.9</v>
      </c>
      <c r="L298" s="7">
        <v>10800</v>
      </c>
      <c r="M298" s="7">
        <v>7075</v>
      </c>
      <c r="N298" s="7">
        <v>3</v>
      </c>
      <c r="O298" s="2">
        <v>24.25</v>
      </c>
      <c r="P298" s="2">
        <v>24.71</v>
      </c>
      <c r="Q298" s="2">
        <v>32</v>
      </c>
      <c r="R298" s="2">
        <v>0.13</v>
      </c>
      <c r="S298" s="2">
        <v>0.1</v>
      </c>
      <c r="T298" s="2">
        <v>7.63</v>
      </c>
      <c r="U298" s="2">
        <v>10820.07</v>
      </c>
      <c r="V298" s="2">
        <v>10828.04</v>
      </c>
      <c r="W298" s="3">
        <f t="shared" si="46"/>
        <v>32</v>
      </c>
    </row>
    <row r="299" spans="1:23" x14ac:dyDescent="0.25">
      <c r="A299" t="s">
        <v>303</v>
      </c>
      <c r="B299">
        <v>50</v>
      </c>
      <c r="C299">
        <v>612</v>
      </c>
      <c r="D299">
        <v>10</v>
      </c>
      <c r="E299">
        <v>1</v>
      </c>
      <c r="F299" s="4">
        <v>29</v>
      </c>
      <c r="G299" s="4">
        <v>23</v>
      </c>
      <c r="H299" s="7">
        <v>21.38</v>
      </c>
      <c r="I299" s="7">
        <v>23</v>
      </c>
      <c r="J299" s="7">
        <v>0.04</v>
      </c>
      <c r="K299" s="7">
        <v>31.66</v>
      </c>
      <c r="L299" s="7">
        <v>10800</v>
      </c>
      <c r="M299" s="7">
        <v>4247</v>
      </c>
      <c r="N299" s="7">
        <v>13</v>
      </c>
      <c r="O299" s="2">
        <v>17.489999999999998</v>
      </c>
      <c r="P299" s="2">
        <v>18.03</v>
      </c>
      <c r="Q299" s="2">
        <v>23</v>
      </c>
      <c r="R299" s="2">
        <v>0.13</v>
      </c>
      <c r="S299" s="2">
        <v>0.12</v>
      </c>
      <c r="T299" s="2">
        <v>10.44</v>
      </c>
      <c r="U299" s="2">
        <v>10823.33</v>
      </c>
      <c r="V299" s="2">
        <v>10834.12</v>
      </c>
      <c r="W299" s="3">
        <f t="shared" si="46"/>
        <v>23</v>
      </c>
    </row>
    <row r="300" spans="1:23" x14ac:dyDescent="0.25">
      <c r="A300" t="s">
        <v>304</v>
      </c>
      <c r="B300">
        <v>50</v>
      </c>
      <c r="C300">
        <v>612</v>
      </c>
      <c r="D300">
        <v>10</v>
      </c>
      <c r="E300">
        <v>2</v>
      </c>
      <c r="F300" s="4">
        <v>36</v>
      </c>
      <c r="G300" s="4">
        <v>30</v>
      </c>
      <c r="H300" s="7">
        <v>30</v>
      </c>
      <c r="I300" s="7">
        <v>30</v>
      </c>
      <c r="J300" s="7">
        <v>0</v>
      </c>
      <c r="K300" s="7">
        <v>31.27</v>
      </c>
      <c r="L300" s="7">
        <v>578.66999999999996</v>
      </c>
      <c r="M300" s="7">
        <v>2978</v>
      </c>
      <c r="N300" s="7">
        <v>1</v>
      </c>
      <c r="O300" s="2">
        <v>22.15</v>
      </c>
      <c r="P300" s="2">
        <v>22.76</v>
      </c>
      <c r="Q300" s="2">
        <v>31</v>
      </c>
      <c r="R300" s="2">
        <v>0.21</v>
      </c>
      <c r="S300" s="2">
        <v>0.1</v>
      </c>
      <c r="T300" s="2">
        <v>10.199999999999999</v>
      </c>
      <c r="U300" s="2">
        <v>10885.05</v>
      </c>
      <c r="V300" s="2">
        <v>10895.58</v>
      </c>
      <c r="W300" s="3">
        <f t="shared" si="46"/>
        <v>31</v>
      </c>
    </row>
    <row r="301" spans="1:23" x14ac:dyDescent="0.25">
      <c r="A301" t="s">
        <v>311</v>
      </c>
      <c r="B301">
        <v>50</v>
      </c>
      <c r="C301">
        <v>612</v>
      </c>
      <c r="D301">
        <v>10</v>
      </c>
      <c r="E301">
        <v>3</v>
      </c>
      <c r="F301" s="4">
        <v>26</v>
      </c>
      <c r="G301" s="4">
        <v>23</v>
      </c>
      <c r="H301" s="7">
        <v>20.75</v>
      </c>
      <c r="I301" s="7">
        <v>23</v>
      </c>
      <c r="J301" s="7">
        <v>0.04</v>
      </c>
      <c r="K301" s="7">
        <v>38.83</v>
      </c>
      <c r="L301" s="7">
        <v>10800</v>
      </c>
      <c r="M301" s="7">
        <v>4270</v>
      </c>
      <c r="N301" s="7">
        <v>25</v>
      </c>
      <c r="O301" s="2">
        <v>16.29</v>
      </c>
      <c r="P301" s="2">
        <v>16.82</v>
      </c>
      <c r="Q301" s="2">
        <v>23</v>
      </c>
      <c r="R301" s="2">
        <v>0.15</v>
      </c>
      <c r="S301" s="2">
        <v>0.14000000000000001</v>
      </c>
      <c r="T301" s="2">
        <v>8.94</v>
      </c>
      <c r="U301" s="2">
        <v>10814.03</v>
      </c>
      <c r="V301" s="2">
        <v>10823.35</v>
      </c>
      <c r="W301" s="3">
        <f t="shared" si="46"/>
        <v>23</v>
      </c>
    </row>
    <row r="302" spans="1:23" x14ac:dyDescent="0.25">
      <c r="A302" t="s">
        <v>312</v>
      </c>
      <c r="B302">
        <v>50</v>
      </c>
      <c r="C302">
        <v>612</v>
      </c>
      <c r="D302">
        <v>10</v>
      </c>
      <c r="E302">
        <v>4</v>
      </c>
      <c r="F302" s="4">
        <v>31</v>
      </c>
      <c r="G302" s="4">
        <v>26</v>
      </c>
      <c r="H302" s="7">
        <v>23.06</v>
      </c>
      <c r="I302" s="7">
        <v>26</v>
      </c>
      <c r="J302" s="7">
        <v>0.08</v>
      </c>
      <c r="K302" s="7">
        <v>33.74</v>
      </c>
      <c r="L302" s="7">
        <v>1698.98</v>
      </c>
      <c r="M302" s="7">
        <v>3431</v>
      </c>
      <c r="N302" s="7">
        <v>5</v>
      </c>
      <c r="O302" s="2">
        <v>18.28</v>
      </c>
      <c r="P302" s="2">
        <v>18.77</v>
      </c>
      <c r="Q302" s="2">
        <v>26</v>
      </c>
      <c r="R302" s="2">
        <v>0.18</v>
      </c>
      <c r="S302" s="2">
        <v>0.12</v>
      </c>
      <c r="T302" s="2">
        <v>10.88</v>
      </c>
      <c r="U302" s="2">
        <v>10824.81</v>
      </c>
      <c r="V302" s="2">
        <v>10836.05</v>
      </c>
      <c r="W302" s="3">
        <f t="shared" si="46"/>
        <v>26</v>
      </c>
    </row>
  </sheetData>
  <autoFilter ref="A2:W302" xr:uid="{5E90F511-2962-4158-BF2D-D14806F71F06}"/>
  <mergeCells count="5">
    <mergeCell ref="H1:N1"/>
    <mergeCell ref="O1:V1"/>
    <mergeCell ref="F1:G1"/>
    <mergeCell ref="AC1:AF1"/>
    <mergeCell ref="AG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788C-FC05-4C09-B068-297E62FAE262}">
  <dimension ref="A1:B39"/>
  <sheetViews>
    <sheetView workbookViewId="0">
      <selection activeCell="B33" sqref="B33"/>
    </sheetView>
  </sheetViews>
  <sheetFormatPr defaultRowHeight="15" x14ac:dyDescent="0.25"/>
  <cols>
    <col min="1" max="1" width="19.7109375" bestFit="1" customWidth="1"/>
    <col min="2" max="2" width="65.85546875" customWidth="1"/>
  </cols>
  <sheetData>
    <row r="1" spans="1:2" x14ac:dyDescent="0.25">
      <c r="A1" t="s">
        <v>393</v>
      </c>
    </row>
    <row r="2" spans="1:2" x14ac:dyDescent="0.25">
      <c r="A2" t="s">
        <v>328</v>
      </c>
      <c r="B2" t="s">
        <v>329</v>
      </c>
    </row>
    <row r="3" spans="1:2" x14ac:dyDescent="0.25">
      <c r="A3" t="s">
        <v>330</v>
      </c>
      <c r="B3" t="s">
        <v>331</v>
      </c>
    </row>
    <row r="4" spans="1:2" x14ac:dyDescent="0.25">
      <c r="A4" t="s">
        <v>332</v>
      </c>
      <c r="B4" t="s">
        <v>333</v>
      </c>
    </row>
    <row r="5" spans="1:2" x14ac:dyDescent="0.25">
      <c r="A5" t="s">
        <v>334</v>
      </c>
      <c r="B5" t="s">
        <v>335</v>
      </c>
    </row>
    <row r="6" spans="1:2" x14ac:dyDescent="0.25">
      <c r="A6" t="s">
        <v>336</v>
      </c>
      <c r="B6" t="s">
        <v>337</v>
      </c>
    </row>
    <row r="7" spans="1:2" x14ac:dyDescent="0.25">
      <c r="A7" t="s">
        <v>395</v>
      </c>
      <c r="B7" t="s">
        <v>394</v>
      </c>
    </row>
    <row r="8" spans="1:2" x14ac:dyDescent="0.25">
      <c r="A8" s="4" t="s">
        <v>338</v>
      </c>
      <c r="B8" s="4" t="s">
        <v>396</v>
      </c>
    </row>
    <row r="9" spans="1:2" x14ac:dyDescent="0.25">
      <c r="A9" s="4" t="s">
        <v>339</v>
      </c>
      <c r="B9" s="4" t="s">
        <v>397</v>
      </c>
    </row>
    <row r="10" spans="1:2" x14ac:dyDescent="0.25">
      <c r="A10" s="7" t="s">
        <v>340</v>
      </c>
      <c r="B10" s="7" t="s">
        <v>341</v>
      </c>
    </row>
    <row r="11" spans="1:2" x14ac:dyDescent="0.25">
      <c r="A11" s="7" t="s">
        <v>342</v>
      </c>
      <c r="B11" s="7" t="s">
        <v>343</v>
      </c>
    </row>
    <row r="12" spans="1:2" x14ac:dyDescent="0.25">
      <c r="A12" s="7" t="s">
        <v>344</v>
      </c>
      <c r="B12" s="7" t="s">
        <v>345</v>
      </c>
    </row>
    <row r="13" spans="1:2" x14ac:dyDescent="0.25">
      <c r="A13" s="7" t="s">
        <v>346</v>
      </c>
      <c r="B13" s="7" t="s">
        <v>347</v>
      </c>
    </row>
    <row r="14" spans="1:2" x14ac:dyDescent="0.25">
      <c r="A14" s="7" t="s">
        <v>348</v>
      </c>
      <c r="B14" s="7" t="s">
        <v>349</v>
      </c>
    </row>
    <row r="15" spans="1:2" x14ac:dyDescent="0.25">
      <c r="A15" s="7" t="s">
        <v>350</v>
      </c>
      <c r="B15" s="7" t="s">
        <v>351</v>
      </c>
    </row>
    <row r="16" spans="1:2" x14ac:dyDescent="0.25">
      <c r="A16" s="7" t="s">
        <v>352</v>
      </c>
      <c r="B16" s="7" t="s">
        <v>353</v>
      </c>
    </row>
    <row r="17" spans="1:2" x14ac:dyDescent="0.25">
      <c r="A17" s="2" t="s">
        <v>354</v>
      </c>
      <c r="B17" s="2" t="s">
        <v>355</v>
      </c>
    </row>
    <row r="18" spans="1:2" x14ac:dyDescent="0.25">
      <c r="A18" s="2" t="s">
        <v>356</v>
      </c>
      <c r="B18" s="2" t="s">
        <v>357</v>
      </c>
    </row>
    <row r="19" spans="1:2" x14ac:dyDescent="0.25">
      <c r="A19" s="2" t="s">
        <v>358</v>
      </c>
      <c r="B19" s="2" t="s">
        <v>359</v>
      </c>
    </row>
    <row r="20" spans="1:2" x14ac:dyDescent="0.25">
      <c r="A20" s="2" t="s">
        <v>360</v>
      </c>
      <c r="B20" s="2" t="s">
        <v>361</v>
      </c>
    </row>
    <row r="21" spans="1:2" x14ac:dyDescent="0.25">
      <c r="A21" s="2" t="s">
        <v>362</v>
      </c>
      <c r="B21" s="2" t="s">
        <v>363</v>
      </c>
    </row>
    <row r="22" spans="1:2" x14ac:dyDescent="0.25">
      <c r="A22" s="2" t="s">
        <v>364</v>
      </c>
      <c r="B22" s="2" t="s">
        <v>365</v>
      </c>
    </row>
    <row r="23" spans="1:2" x14ac:dyDescent="0.25">
      <c r="A23" s="2" t="s">
        <v>366</v>
      </c>
      <c r="B23" s="2" t="s">
        <v>398</v>
      </c>
    </row>
    <row r="24" spans="1:2" x14ac:dyDescent="0.25">
      <c r="A24" s="2" t="s">
        <v>367</v>
      </c>
      <c r="B24" s="2" t="s">
        <v>368</v>
      </c>
    </row>
    <row r="25" spans="1:2" x14ac:dyDescent="0.25">
      <c r="A25" s="3" t="s">
        <v>369</v>
      </c>
      <c r="B25" s="3" t="s">
        <v>370</v>
      </c>
    </row>
    <row r="28" spans="1:2" x14ac:dyDescent="0.25">
      <c r="A28" t="s">
        <v>392</v>
      </c>
    </row>
    <row r="29" spans="1:2" x14ac:dyDescent="0.25">
      <c r="A29" t="s">
        <v>371</v>
      </c>
      <c r="B29" t="s">
        <v>372</v>
      </c>
    </row>
    <row r="30" spans="1:2" x14ac:dyDescent="0.25">
      <c r="A30" t="s">
        <v>373</v>
      </c>
      <c r="B30" t="s">
        <v>374</v>
      </c>
    </row>
    <row r="31" spans="1:2" x14ac:dyDescent="0.25">
      <c r="A31" t="s">
        <v>336</v>
      </c>
      <c r="B31" t="s">
        <v>375</v>
      </c>
    </row>
    <row r="32" spans="1:2" x14ac:dyDescent="0.25">
      <c r="A32" s="2" t="s">
        <v>376</v>
      </c>
      <c r="B32" s="2" t="s">
        <v>377</v>
      </c>
    </row>
    <row r="33" spans="1:2" x14ac:dyDescent="0.25">
      <c r="A33" s="2" t="s">
        <v>378</v>
      </c>
      <c r="B33" s="2" t="s">
        <v>379</v>
      </c>
    </row>
    <row r="34" spans="1:2" x14ac:dyDescent="0.25">
      <c r="A34" s="2" t="s">
        <v>380</v>
      </c>
      <c r="B34" s="2" t="s">
        <v>381</v>
      </c>
    </row>
    <row r="35" spans="1:2" x14ac:dyDescent="0.25">
      <c r="A35" s="2" t="s">
        <v>382</v>
      </c>
      <c r="B35" s="2" t="s">
        <v>383</v>
      </c>
    </row>
    <row r="36" spans="1:2" x14ac:dyDescent="0.25">
      <c r="A36" s="7" t="s">
        <v>384</v>
      </c>
      <c r="B36" s="7" t="s">
        <v>385</v>
      </c>
    </row>
    <row r="37" spans="1:2" x14ac:dyDescent="0.25">
      <c r="A37" s="7" t="s">
        <v>386</v>
      </c>
      <c r="B37" s="7" t="s">
        <v>387</v>
      </c>
    </row>
    <row r="38" spans="1:2" x14ac:dyDescent="0.25">
      <c r="A38" s="7" t="s">
        <v>388</v>
      </c>
      <c r="B38" s="7" t="s">
        <v>389</v>
      </c>
    </row>
    <row r="39" spans="1:2" x14ac:dyDescent="0.25">
      <c r="A39" s="7" t="s">
        <v>390</v>
      </c>
      <c r="B39" s="7" t="s">
        <v>391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860db96-b53f-4bd7-8137-e09357cab268}" enabled="1" method="Standard" siteId="{b78d03e6-f6a2-4cff-83be-847d1a6453f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DAVARI Morteza</dc:creator>
  <cp:lastModifiedBy>DAVARI Morteza</cp:lastModifiedBy>
  <dcterms:created xsi:type="dcterms:W3CDTF">2025-05-09T20:49:12Z</dcterms:created>
  <dcterms:modified xsi:type="dcterms:W3CDTF">2025-07-16T22:06:49Z</dcterms:modified>
</cp:coreProperties>
</file>