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1"/>
  <workbookPr/>
  <mc:AlternateContent xmlns:mc="http://schemas.openxmlformats.org/markup-compatibility/2006">
    <mc:Choice Requires="x15">
      <x15ac:absPath xmlns:x15ac="http://schemas.microsoft.com/office/spreadsheetml/2010/11/ac" url="https://d.docs.live.net/4f6849542b3d721a/Documents/"/>
    </mc:Choice>
  </mc:AlternateContent>
  <xr:revisionPtr revIDLastSave="0" documentId="8_{A65D05DE-C781-4397-A000-119C4026DE2C}" xr6:coauthVersionLast="47" xr6:coauthVersionMax="47" xr10:uidLastSave="{00000000-0000-0000-0000-000000000000}"/>
  <bookViews>
    <workbookView xWindow="-108" yWindow="-108" windowWidth="23256" windowHeight="12456" xr2:uid="{E568BDD3-25C5-4520-B70B-71E16113E971}"/>
  </bookViews>
  <sheets>
    <sheet name="Emtract data" sheetId="1" r:id="rId1"/>
    <sheet name="Fincancial data for each day"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3" i="2"/>
  <c r="G75" i="2"/>
  <c r="I75" i="2"/>
  <c r="C74" i="2"/>
  <c r="G74" i="2"/>
  <c r="I74" i="2"/>
  <c r="B74" i="2"/>
  <c r="D72" i="2"/>
  <c r="K72" i="2"/>
  <c r="L72" i="2" s="1"/>
  <c r="D71" i="2"/>
  <c r="H71" i="2"/>
  <c r="J71" i="2"/>
  <c r="K71" i="2"/>
  <c r="L71" i="2" s="1"/>
  <c r="D70" i="2"/>
  <c r="H70" i="2"/>
  <c r="J70" i="2"/>
  <c r="K70" i="2"/>
  <c r="L70" i="2" s="1"/>
  <c r="D69" i="2"/>
  <c r="H69" i="2"/>
  <c r="J69" i="2"/>
  <c r="K69" i="2"/>
  <c r="L69" i="2" s="1"/>
  <c r="D68" i="2"/>
  <c r="H68" i="2"/>
  <c r="J68" i="2"/>
  <c r="K68" i="2"/>
  <c r="L68" i="2" s="1"/>
  <c r="D67" i="2"/>
  <c r="H67" i="2"/>
  <c r="J67" i="2"/>
  <c r="K67" i="2"/>
  <c r="L67" i="2" s="1"/>
  <c r="D66" i="2"/>
  <c r="H66" i="2"/>
  <c r="J66" i="2"/>
  <c r="K66" i="2"/>
  <c r="L66" i="2" s="1"/>
  <c r="D65" i="2"/>
  <c r="H65" i="2"/>
  <c r="J65" i="2"/>
  <c r="K65" i="2"/>
  <c r="L65" i="2" s="1"/>
  <c r="D64" i="2"/>
  <c r="H64" i="2"/>
  <c r="J64" i="2"/>
  <c r="K64" i="2"/>
  <c r="L64" i="2" s="1"/>
  <c r="D63" i="2"/>
  <c r="H63" i="2"/>
  <c r="J63" i="2"/>
  <c r="K63" i="2"/>
  <c r="L63" i="2" s="1"/>
  <c r="D62" i="2"/>
  <c r="H62" i="2"/>
  <c r="J62" i="2"/>
  <c r="K62" i="2"/>
  <c r="L62" i="2" s="1"/>
  <c r="D61" i="2"/>
  <c r="H61" i="2"/>
  <c r="J61" i="2"/>
  <c r="K61" i="2"/>
  <c r="L61" i="2" s="1"/>
  <c r="D60" i="2"/>
  <c r="H60" i="2"/>
  <c r="J60" i="2"/>
  <c r="K60" i="2"/>
  <c r="L60" i="2" s="1"/>
  <c r="D59" i="2"/>
  <c r="H59" i="2"/>
  <c r="J59" i="2"/>
  <c r="K59" i="2"/>
  <c r="L59" i="2" s="1"/>
  <c r="D58" i="2"/>
  <c r="H58" i="2"/>
  <c r="J58" i="2"/>
  <c r="K58" i="2"/>
  <c r="L58" i="2" s="1"/>
  <c r="D57" i="2"/>
  <c r="H57" i="2"/>
  <c r="J57" i="2"/>
  <c r="K57" i="2"/>
  <c r="L57" i="2" s="1"/>
  <c r="D56" i="2"/>
  <c r="H56" i="2"/>
  <c r="J56" i="2"/>
  <c r="K56" i="2"/>
  <c r="L56" i="2" s="1"/>
  <c r="D55" i="2"/>
  <c r="H55" i="2"/>
  <c r="J55" i="2"/>
  <c r="K55" i="2"/>
  <c r="L55" i="2" s="1"/>
  <c r="D54" i="2"/>
  <c r="H54" i="2"/>
  <c r="J54" i="2"/>
  <c r="K54" i="2"/>
  <c r="L54" i="2" s="1"/>
  <c r="D53" i="2"/>
  <c r="H53" i="2"/>
  <c r="J53" i="2"/>
  <c r="K53" i="2"/>
  <c r="L53" i="2" s="1"/>
  <c r="D52" i="2"/>
  <c r="H52" i="2"/>
  <c r="J52" i="2"/>
  <c r="K52" i="2"/>
  <c r="L52" i="2" s="1"/>
  <c r="D51" i="2"/>
  <c r="H51" i="2"/>
  <c r="J51" i="2"/>
  <c r="K51" i="2"/>
  <c r="L51" i="2" s="1"/>
  <c r="D50" i="2"/>
  <c r="F50" i="2"/>
  <c r="H50" i="2"/>
  <c r="J50" i="2"/>
  <c r="K50" i="2"/>
  <c r="L50" i="2" s="1"/>
  <c r="D49" i="2"/>
  <c r="F49" i="2"/>
  <c r="H49" i="2"/>
  <c r="J49" i="2"/>
  <c r="K49" i="2"/>
  <c r="L49" i="2" s="1"/>
  <c r="D48" i="2"/>
  <c r="F48" i="2"/>
  <c r="H48" i="2"/>
  <c r="J48" i="2"/>
  <c r="K48" i="2"/>
  <c r="L48" i="2" s="1"/>
  <c r="D47" i="2"/>
  <c r="F47" i="2"/>
  <c r="H47" i="2"/>
  <c r="J47" i="2"/>
  <c r="K47" i="2"/>
  <c r="L47" i="2" s="1"/>
  <c r="D46" i="2"/>
  <c r="F46" i="2"/>
  <c r="H46" i="2"/>
  <c r="J46" i="2"/>
  <c r="K46" i="2"/>
  <c r="L46" i="2" s="1"/>
  <c r="D45" i="2"/>
  <c r="F45" i="2"/>
  <c r="H45" i="2"/>
  <c r="J45" i="2"/>
  <c r="K45" i="2"/>
  <c r="L45" i="2" s="1"/>
  <c r="D44" i="2"/>
  <c r="F44" i="2"/>
  <c r="H44" i="2"/>
  <c r="J44" i="2"/>
  <c r="K44" i="2"/>
  <c r="L44" i="2" s="1"/>
  <c r="D43" i="2"/>
  <c r="F43" i="2"/>
  <c r="H43" i="2"/>
  <c r="J43" i="2"/>
  <c r="K43" i="2"/>
  <c r="L43" i="2" s="1"/>
  <c r="D42" i="2"/>
  <c r="F42" i="2"/>
  <c r="H42" i="2"/>
  <c r="J42" i="2"/>
  <c r="K42" i="2"/>
  <c r="L42" i="2" s="1"/>
  <c r="D41" i="2"/>
  <c r="F41" i="2"/>
  <c r="H41" i="2"/>
  <c r="J41" i="2"/>
  <c r="K41" i="2"/>
  <c r="L41" i="2" s="1"/>
  <c r="D40" i="2"/>
  <c r="F40" i="2"/>
  <c r="H40" i="2"/>
  <c r="J40" i="2"/>
  <c r="K40" i="2"/>
  <c r="L40" i="2" s="1"/>
  <c r="D39" i="2"/>
  <c r="F39" i="2"/>
  <c r="H39" i="2"/>
  <c r="J39" i="2"/>
  <c r="K39" i="2"/>
  <c r="L39" i="2" s="1"/>
  <c r="D38" i="2"/>
  <c r="F38" i="2"/>
  <c r="H38" i="2"/>
  <c r="J38" i="2"/>
  <c r="K38" i="2"/>
  <c r="L38" i="2" s="1"/>
  <c r="D37" i="2"/>
  <c r="F37" i="2"/>
  <c r="H37" i="2"/>
  <c r="J37" i="2"/>
  <c r="K37" i="2"/>
  <c r="L37" i="2" s="1"/>
  <c r="D36" i="2"/>
  <c r="F36" i="2"/>
  <c r="H36" i="2"/>
  <c r="J36" i="2"/>
  <c r="K36" i="2"/>
  <c r="L36" i="2" s="1"/>
  <c r="D35" i="2"/>
  <c r="F35" i="2"/>
  <c r="H35" i="2"/>
  <c r="J35" i="2"/>
  <c r="K35" i="2"/>
  <c r="L35" i="2" s="1"/>
  <c r="D34" i="2"/>
  <c r="F34" i="2"/>
  <c r="H34" i="2"/>
  <c r="J34" i="2"/>
  <c r="K34" i="2"/>
  <c r="L34" i="2" s="1"/>
  <c r="D33" i="2"/>
  <c r="F33" i="2"/>
  <c r="H33" i="2"/>
  <c r="J33" i="2"/>
  <c r="K33" i="2"/>
  <c r="L33" i="2" s="1"/>
  <c r="D32" i="2"/>
  <c r="F32" i="2"/>
  <c r="H32" i="2"/>
  <c r="J32" i="2"/>
  <c r="K32" i="2"/>
  <c r="L32" i="2" s="1"/>
  <c r="D31" i="2"/>
  <c r="F31" i="2"/>
  <c r="H31" i="2"/>
  <c r="J31" i="2"/>
  <c r="K31" i="2"/>
  <c r="L31" i="2" s="1"/>
  <c r="D30" i="2"/>
  <c r="F30" i="2"/>
  <c r="H30" i="2"/>
  <c r="J30" i="2"/>
  <c r="K30" i="2"/>
  <c r="L30" i="2" s="1"/>
  <c r="D29" i="2"/>
  <c r="F29" i="2"/>
  <c r="H29" i="2"/>
  <c r="J29" i="2"/>
  <c r="K29" i="2"/>
  <c r="L29" i="2" s="1"/>
  <c r="D28" i="2"/>
  <c r="F28" i="2"/>
  <c r="H28" i="2"/>
  <c r="J28" i="2"/>
  <c r="K28" i="2"/>
  <c r="L28" i="2" s="1"/>
  <c r="D27" i="2"/>
  <c r="F27" i="2"/>
  <c r="H27" i="2"/>
  <c r="J27" i="2"/>
  <c r="K27" i="2"/>
  <c r="L27" i="2" s="1"/>
  <c r="D26" i="2"/>
  <c r="F26" i="2"/>
  <c r="H26" i="2"/>
  <c r="J26" i="2"/>
  <c r="K26" i="2"/>
  <c r="L26" i="2" s="1"/>
  <c r="D25" i="2"/>
  <c r="F25" i="2"/>
  <c r="H25" i="2"/>
  <c r="J25" i="2"/>
  <c r="K25" i="2"/>
  <c r="L25" i="2" s="1"/>
  <c r="D24" i="2"/>
  <c r="F24" i="2"/>
  <c r="H24" i="2"/>
  <c r="J24" i="2"/>
  <c r="K24" i="2"/>
  <c r="L24" i="2" s="1"/>
  <c r="D23" i="2"/>
  <c r="F23" i="2"/>
  <c r="H23" i="2"/>
  <c r="J23" i="2"/>
  <c r="K23" i="2"/>
  <c r="L23" i="2" s="1"/>
  <c r="D22" i="2"/>
  <c r="F22" i="2"/>
  <c r="H22" i="2"/>
  <c r="J22" i="2"/>
  <c r="K22" i="2"/>
  <c r="L22" i="2" s="1"/>
  <c r="D21" i="2"/>
  <c r="F21" i="2"/>
  <c r="H21" i="2"/>
  <c r="J21" i="2"/>
  <c r="K21" i="2"/>
  <c r="L21" i="2" s="1"/>
  <c r="D20" i="2"/>
  <c r="F20" i="2"/>
  <c r="H20" i="2"/>
  <c r="J20" i="2"/>
  <c r="K20" i="2"/>
  <c r="L20" i="2" s="1"/>
  <c r="D19" i="2"/>
  <c r="F19" i="2"/>
  <c r="H19" i="2"/>
  <c r="J19" i="2"/>
  <c r="K19" i="2"/>
  <c r="L19" i="2" s="1"/>
  <c r="D18" i="2"/>
  <c r="F18" i="2"/>
  <c r="H18" i="2"/>
  <c r="J18" i="2"/>
  <c r="K18" i="2"/>
  <c r="L18" i="2" s="1"/>
  <c r="D17" i="2"/>
  <c r="F17" i="2"/>
  <c r="H17" i="2"/>
  <c r="J17" i="2"/>
  <c r="K17" i="2"/>
  <c r="L17" i="2" s="1"/>
  <c r="D16" i="2"/>
  <c r="F16" i="2"/>
  <c r="H16" i="2"/>
  <c r="J16" i="2"/>
  <c r="K16" i="2"/>
  <c r="L16" i="2" s="1"/>
  <c r="D15" i="2"/>
  <c r="F15" i="2"/>
  <c r="H15" i="2"/>
  <c r="J15" i="2"/>
  <c r="K15" i="2"/>
  <c r="L15" i="2" s="1"/>
  <c r="D14" i="2"/>
  <c r="F14" i="2"/>
  <c r="H14" i="2"/>
  <c r="J14" i="2"/>
  <c r="K14" i="2"/>
  <c r="L14" i="2" s="1"/>
  <c r="D13" i="2"/>
  <c r="F13" i="2"/>
  <c r="H13" i="2"/>
  <c r="J13" i="2"/>
  <c r="K13" i="2"/>
  <c r="L13" i="2" s="1"/>
  <c r="D12" i="2"/>
  <c r="F12" i="2"/>
  <c r="H12" i="2"/>
  <c r="J12" i="2"/>
  <c r="K12" i="2"/>
  <c r="L12" i="2" s="1"/>
  <c r="D11" i="2"/>
  <c r="F11" i="2"/>
  <c r="H11" i="2"/>
  <c r="J11" i="2"/>
  <c r="K11" i="2"/>
  <c r="L11" i="2" s="1"/>
  <c r="D10" i="2"/>
  <c r="F10" i="2"/>
  <c r="H10" i="2"/>
  <c r="J10" i="2"/>
  <c r="K10" i="2"/>
  <c r="L10" i="2" s="1"/>
  <c r="D9" i="2"/>
  <c r="F9" i="2"/>
  <c r="H9" i="2"/>
  <c r="J9" i="2"/>
  <c r="K9" i="2"/>
  <c r="L9" i="2" s="1"/>
  <c r="D8" i="2"/>
  <c r="F8" i="2"/>
  <c r="H8" i="2"/>
  <c r="J8" i="2"/>
  <c r="K8" i="2"/>
  <c r="L8" i="2" s="1"/>
  <c r="D7" i="2"/>
  <c r="F7" i="2"/>
  <c r="H7" i="2"/>
  <c r="J7" i="2"/>
  <c r="K7" i="2"/>
  <c r="L7" i="2" s="1"/>
  <c r="D6" i="2"/>
  <c r="F6" i="2"/>
  <c r="H6" i="2"/>
  <c r="J6" i="2"/>
  <c r="K6" i="2"/>
  <c r="L6" i="2" s="1"/>
  <c r="D5" i="2"/>
  <c r="F5" i="2"/>
  <c r="H5" i="2"/>
  <c r="J5" i="2"/>
  <c r="K5" i="2"/>
  <c r="L5" i="2" s="1"/>
  <c r="D4" i="2"/>
  <c r="F4" i="2"/>
  <c r="H4" i="2"/>
  <c r="J4" i="2"/>
  <c r="K4" i="2"/>
  <c r="L4" i="2" s="1"/>
  <c r="D3" i="2"/>
  <c r="F3" i="2"/>
  <c r="F75" i="2" s="1"/>
  <c r="H3" i="2"/>
  <c r="J3" i="2"/>
  <c r="K3" i="2"/>
  <c r="K2" i="2"/>
  <c r="L106" i="1"/>
  <c r="L2" i="2" l="1"/>
  <c r="K74" i="2"/>
  <c r="L3" i="2"/>
  <c r="K75" i="2"/>
  <c r="J75" i="2"/>
  <c r="J74" i="2"/>
  <c r="J106" i="2" s="1"/>
  <c r="H75" i="2"/>
  <c r="H74" i="2"/>
  <c r="H106" i="2" s="1"/>
  <c r="D75" i="2"/>
  <c r="D74" i="2"/>
  <c r="L75" i="2" l="1"/>
  <c r="F2" i="2"/>
  <c r="F74" i="2" s="1"/>
  <c r="L74" i="2"/>
</calcChain>
</file>

<file path=xl/sharedStrings.xml><?xml version="1.0" encoding="utf-8"?>
<sst xmlns="http://schemas.openxmlformats.org/spreadsheetml/2006/main" count="130" uniqueCount="129">
  <si>
    <t>text</t>
  </si>
  <si>
    <t>Date &amp; time</t>
  </si>
  <si>
    <t>emotion</t>
  </si>
  <si>
    <t>neutral</t>
  </si>
  <si>
    <t>happy</t>
  </si>
  <si>
    <t>sad</t>
  </si>
  <si>
    <t>disgust</t>
  </si>
  <si>
    <t>anger</t>
  </si>
  <si>
    <t>surprise</t>
  </si>
  <si>
    <t>fear</t>
  </si>
  <si>
    <t>valence</t>
  </si>
  <si>
    <t>OCR</t>
  </si>
  <si>
    <t>high quality businesses such as are now trading between 1 1 25x ntm peg ratio these stocks might decline some more over the near term but imho that will be a gift for long term investors this isn t a recommendation do own dd</t>
  </si>
  <si>
    <t>tech stock declines from their pre covid prices 76 65 63 55 47 45 41 41 33 32 31 30 22 19 if you liked these companies pre covid you should love them now</t>
  </si>
  <si>
    <t>news was supposed to come before oct 2 7 m in weeklies crazy iv on cons premiums let options n premiums tell story find similar setups like n piece together vol in red market n strange buys weeklies at the ask himmothy</t>
  </si>
  <si>
    <t>year to date performance 1 59 2 17 3 33 4 62 5 32 6 31 7 29 8 36 9 58 10 35 11 55 imagine the damage once housing prices crash next the bubble is officially bursting</t>
  </si>
  <si>
    <t>2022 returns 4 15 22 29 31 32 33 42 43 49 50 51 53 54 56 57 58 60 62 62 65 78 79</t>
  </si>
  <si>
    <t>year to date performance 1 58 2 31 3 16 4 60 5 31 6 28 7 28 8 41 9 55 all faang stocks aside from are now in bear market territory the fact that isn t down 30 is a miracle</t>
  </si>
  <si>
    <t>the average s amp p 500 stock is now 29 below its 52 week high but these names are at 50</t>
  </si>
  <si>
    <t>thanks for looking at todays stickynote low volume day ahead of the tomorrow patience in unexpected costs not good whats next ss 60 downgrade plus heading towards again patience pays down to long</t>
  </si>
  <si>
    <t>2022 returns 4 13 14 23 26 27 29 37 40 46 47 48 50 50 51 55 57 58 58 60 61 77 77</t>
  </si>
  <si>
    <t>weekly watchlist 145c gt 133 115p lt 126 50 58c gt 56 53p lt 55 90c gt 87 80p lt 85 315c gt 308 295p lt 300 50 105c gt 99 80p lt 90 80c gt 78 70p lt 74 50 1 to unlock my fav 1000 potential swing setup</t>
  </si>
  <si>
    <t>ceo many of our competitors are reorienting their business model because they lose money every quarter and the capital that they needed has been at least taken away for now until they show profitability we on the other hand will do over of fcf this year</t>
  </si>
  <si>
    <t>if there are stocks that you re interested in building out a long term position start looking at selling cash secured puts and get paid to wait and get the stock at the price you want example then start selling covered calls against your position</t>
  </si>
  <si>
    <t>special mkt call with amp is coming up at 1pm topics where to find value in the market deal relative strength playing defense sponsored by powered by</t>
  </si>
  <si>
    <t>best part of investing in is that as inflation rises it flows straight through to them every transaction becomes more expensive so their 5 tollbooth becomes even stronger inflation helps many of the best businesses but can decimate the weaker ones</t>
  </si>
  <si>
    <t>sbox clocked a new all time high of 50 today had seen a meteoric rise in stocks in the past few weeks as the company announced their fifth big patent in the biotech field set to move up in the market nvda rgls nrbo pypl agco tgna lvs</t>
  </si>
  <si>
    <t>weekly watchlist 420c gt 407 20 397p lt 402 70 62c gt 60 75 59p lt 60 20 95c gt 93 90p lt 92 145c gt 140 135p lt 137 50 105c gt 97 87p lt 95 24c gt 23 21p lt 22 if you are ready to bank this week</t>
  </si>
  <si>
    <t>2022 returns 11 13 22 24 24 26 32 35 40 40 45 49 50 51 53 53 54 56 56 60 64 77 78</t>
  </si>
  <si>
    <t>9 6 2022 options trading watchlist 93 94 95c gt 15 128 130p lt 95 sizing smaller due to the variables coming into today be smart obey stops take profits with strategy be agile as things happen don t chase stocks optionstrading</t>
  </si>
  <si>
    <t>9 6 2022 options trading watchlist 95 96c gt 2 128 130p lt 1 we re coming off a long weekend moving deeper into tightening balance sheet reduction amp face september volatility tomorrow is a good day to collect data amp be conservative stockmarket</t>
  </si>
  <si>
    <t>2022 returns 10 11 22 22 23 24 25 34 35 39 41 47 48 49 50 52 52 54 56 57 63 77 77</t>
  </si>
  <si>
    <t>weekly watchlist 310c gt 297 270p lt 287 175c gt 167 150p lt 161 80c gt 68 55p lt 62 180c gt 169 150p lt 160 102c gt 96 60 87p lt 92 60 35c gt 28 18p lt 23 keep it small use stops and don t chase best of luck</t>
  </si>
  <si>
    <t>while traditional retailers continue to struggle global e commerce sales are expected to surpass by 2025</t>
  </si>
  <si>
    <t>goldman s hedge fund top holdings list based on 589 funds faamg still dominating and the 1 holding now in the top 10 three energy names the top ytd performers while and at the bottom total returns as of aug 18</t>
  </si>
  <si>
    <t>apple pay s adoption has been a slow and steady journey but is now activated on 75 of iphones is accepted in over 90 of retailers across the us and is a legitimate threat to paypal cash app google block samsung and credit cards</t>
  </si>
  <si>
    <t>what paypal looked like in 1999</t>
  </si>
  <si>
    <t>despite bitcoin being down nearly 60 in 9 months there were 40 companies that invested a total of in blockchain startups google and blackrock led the list at 5b and 17b</t>
  </si>
  <si>
    <t>weekly watchlist 155c gt 140 125p lt 136 435c gt 428 410p lt 420 50 6c gt 5 4p lt 4 65 50c gt 45 37p lt 42 102c gt 98 90p lt 95 70 41c gt 34 25p lt 30 keep it small use stops and don t chase best of luck</t>
  </si>
  <si>
    <t>8 19 22 week s results 38 82 116 69 25 82 7 05 50 74 15 55 72 1 53 34 49 44 3 75 34 78 97 24 brk even fri decent week optiontrading stocks</t>
  </si>
  <si>
    <t>8 19 22 options trading watchlist 100 101c gt 75 100 99p lt 1 important late meeting this eve that s pushed into the am for tomo so most likely can t update use these as ideas if not comfortable observe don t force a 0 dte trade see thread stocks</t>
  </si>
  <si>
    <t>good morning traders thanks for checking the stickynote and g l with a nice beat and a bump this am pullback to and we buy this still in play off that level dip buys until we break off a upgrade holds here beauty</t>
  </si>
  <si>
    <t>jp morgan is aggressively bullish on fintech amp payment processors this morning raising price targets across the board to to to to to to to</t>
  </si>
  <si>
    <t>ray dalio s investments in q2 new position new position new position new position added 1 9m shares increased by 51 increased by 762k shares reduced by 9 reduced by 9 reduced by 10</t>
  </si>
  <si>
    <t>fundsmith smithson 13f is out terry cutting his positions in and topping up and among others to note the position value is wrong on dataroma due to price being incorrect should be 8m as at 30 june</t>
  </si>
  <si>
    <t>and are incredible looking setups will have some charts posted tonight or early tomorrow</t>
  </si>
  <si>
    <t>if you are looking for another perspective into next week check out the weekend video below watch here 16 minutes have a nice sunday</t>
  </si>
  <si>
    <t>top around 4280 4330 2022 bottom around 2800 3000 2023 ath in late 2024 early 2025 a soft landing will turn into a brutal landing huntertent</t>
  </si>
  <si>
    <t>all charts posted for today a lot of info in the weekend video video timestamps start 1 11 3 13 bitcoin 5 05 6 27 8 13 10 55 12 42 14 19</t>
  </si>
  <si>
    <t>2022 returns 10 2 3 13 14 15 15 21 25 26 30 33 36 40 45 46 46 46 47 50 59 70 75</t>
  </si>
  <si>
    <t>market recap cpi preview rent inflation will replace energy these prices dropped big will that matter at all charts</t>
  </si>
  <si>
    <t>2022 returns 17 1 7 16 16 18 19 23 25 27 28 30 38 39 47 49 49 49 49 50 61 71 78</t>
  </si>
  <si>
    <t>4 when it comes to growth stocks as we have seen in the past 7 months you have to be able to stomach the big moves both up and down here are 10 popular growth stocks</t>
  </si>
  <si>
    <t>dark pool after hours activity in print print print print print print</t>
  </si>
  <si>
    <t>called news before news hit stock gapped 15 called news before dropped stock gapped 6 in minutes called so many more similar plays hope i ve helped a few ppl make some money</t>
  </si>
  <si>
    <t>after a busy week of q2 earnings we take a look at which stocks outperformed revenue estimates the most</t>
  </si>
  <si>
    <t>good morning traders pls re tweet today s stickynote for me is the one to watch better er plus we get a raise looking at 7 25 to 8 eps beat and raised guidance let s see if we hold 100 98 break we are wrong careful with 93 17</t>
  </si>
  <si>
    <t>pypl updated chart from a couple of weeks ago vwap zone target hit after earnings today if price can get above this area targeting the upper to mid</t>
  </si>
  <si>
    <t>here s the intro of today s marketoutlook video from watch the full video for free here mentioned</t>
  </si>
  <si>
    <t>is no longer focused on building out a stock trading function per earnings</t>
  </si>
  <si>
    <t>paypal said 22 million customers have used buy now pay later</t>
  </si>
  <si>
    <t>up to almost after hours thanks for the heads up nancy on this play</t>
  </si>
  <si>
    <t>delivered strong second quarter results that met or exceeded our expectations</t>
  </si>
  <si>
    <t>approves buyback</t>
  </si>
  <si>
    <t>given at 72 on july 15th now at 99 after er didn t think we would get an almost 40 move this quick but happy for everyone that got in with me</t>
  </si>
  <si>
    <t>just in paypal reports 81 billion in revenue for q2 2022</t>
  </si>
  <si>
    <t>earnings revenue 81b est 78b eps 93 est 86 buyback</t>
  </si>
  <si>
    <t>paypal announces billion stock buyback</t>
  </si>
  <si>
    <t>paypal authorizes new share buyback plan</t>
  </si>
  <si>
    <t>paypal just reported earnings posting numbers of eps of 93 beating expectations of 86 rev of 81b beating expectations of 78b</t>
  </si>
  <si>
    <t>earnings after the close</t>
  </si>
  <si>
    <t>happy tuesday here are my top5thingstoknowtoday pelosi heads for taiwan global stocks tumble earnings also report u s jolts survey fed speakers may the trading gods be with you</t>
  </si>
  <si>
    <t>earnings tomorrow amd uber paypal sofi jetblue starbucks</t>
  </si>
  <si>
    <t>another big week of q2 earnings ahead mon tues wed thurs fri</t>
  </si>
  <si>
    <t>earnings this week amp many more</t>
  </si>
  <si>
    <t>earnings this week monday tuesday wednesday thursday friday</t>
  </si>
  <si>
    <t>another masive week full of earnings highlighted the ones i am watching</t>
  </si>
  <si>
    <t>this week s earnings and what i am watching closely thanks</t>
  </si>
  <si>
    <t>3 stocks to watch this week caterpillar paypal moderna</t>
  </si>
  <si>
    <t>this week s most notable earnings mon tues wed thurs fri</t>
  </si>
  <si>
    <t>earnings next week amp many more</t>
  </si>
  <si>
    <t>have we reached despair</t>
  </si>
  <si>
    <t>earnings for the week</t>
  </si>
  <si>
    <t>7 29 22 stock options trading watchlist 177 5 180p lt 4 scratched it s been a week so far playing a bit conservative due to major shifts amp conflicting economic market data mind theta amp spreads play tight more in thread stocks optionstrading</t>
  </si>
  <si>
    <t>7 29 2022 stock options trading watchlist 86 87 88c gt 95 on watch one of the biggest gap ups we ve had in in quite a while making day trading hard to read will review in the am not willing to chase stockstowatch optionstrading</t>
  </si>
  <si>
    <t>paypal has said that many people are still unfamiliar with crypto and the space are so new</t>
  </si>
  <si>
    <t>i may go over how i use quotes and play premiums yesterday posted on here 50c at 10 quotes getting hit went to 4 50 today same story and got activist stake i dont know if you guys are interested or not lmk</t>
  </si>
  <si>
    <t>watch happy hump day</t>
  </si>
  <si>
    <t>news 10 layoff elliott x x elon sept 13 vote china tried to infiltrate fed senate advanced chip bill imf us gdp decrease white house doesn t define recession vs sec futures</t>
  </si>
  <si>
    <t>activist elliott management holds stake in paypal</t>
  </si>
  <si>
    <t>7 26 2022 stock options trading early results 33 84 114 93c 31 47 52 92c 46 67 46 strong trades this am glad i had a chance to provide additional guidance great moves enjoy the day more tomorrow stocks stockmarket</t>
  </si>
  <si>
    <t>7 26 22 stock options watchlist 92 93c gt 5 78p lt 5 put some on this tweet pls see thread for momentum entries be smart mind spreads on contracts don t chase the ask size strategically not yolo all in stockmarket stocks</t>
  </si>
  <si>
    <t>7 26 22 stock options watchlist 92 93c gt 78p lt 5 narrow list shook things up and moved out some candidate plays will revise in the am and adjust target entries where needed flow via unusual whales only applied on optionstrading stockmarket</t>
  </si>
  <si>
    <t>introduces new mobile browser extension for finding coupons and savings</t>
  </si>
  <si>
    <t>bullish potential these things could happen this doesn t mean they will 3u month 3u month 3u month 3u month 2u month 2u month 3u month amp may go back bullish into continuity on the month</t>
  </si>
  <si>
    <t>i was thinking of releasing a few rockyrecaps tonight to cover the news trades taken today on and would anyone be interested i ll show the news the chart and the fills</t>
  </si>
  <si>
    <t>so many high quality cash generating compounders have now become decently valued on a peg ratio basis shareholders likely to generate strong long term returns examples the sale is on</t>
  </si>
  <si>
    <t>cash app reached 34m downloads in the us in h1 2022 according to apptopia more than paypal and venmo combined</t>
  </si>
  <si>
    <t>we did it again 000 in 27 minutes 400 off open 250 overnight</t>
  </si>
  <si>
    <t>pypl falling wedge breakout today keep this one on watch for a strong move up to the vwap zone above from</t>
  </si>
  <si>
    <t>and continue to hire at a solid pace while their competitors are slowing down and adyen job postings are up 80 and 89 yoy a sharp contrast to stripe and where job postings are down dramatically</t>
  </si>
  <si>
    <t>stripe cuts internal share price 28 to about from source says wsj stripe was last valued by private investors at in march 2021 wsj</t>
  </si>
  <si>
    <t>2022 returns 18 19 21 22 31 31 32 32 34 40 44 46 48 51 54 57 60 61 62 70 70 73 76</t>
  </si>
  <si>
    <t>100 free</t>
  </si>
  <si>
    <t>klarna to raise fresh cash at 5 billion valuation valuation drops from previous 6 billion valuation wsj</t>
  </si>
  <si>
    <t>top 10 buys of superinvestors over the last 2 quarters and source</t>
  </si>
  <si>
    <t>watchlist tomorrow amp</t>
  </si>
  <si>
    <t>paypal today unveiled its new business credit card with no annual fee and 2 cash back on all purchases</t>
  </si>
  <si>
    <t>1000 opportunity wl calls over 78 13 puts under 77 calls over 740 5 puts under 730 calls over 87 53 puts under 85 82 calls over 172 5 puts under 167 68 huge plays incoming</t>
  </si>
  <si>
    <t>history doesn t repeat itself but it often rhymes</t>
  </si>
  <si>
    <t>these stocks are considered value stocks now gamestop zoom facebook netflix paypal pinterest all of them are being added to the russell 1000 value stocks index</t>
  </si>
  <si>
    <t>will benefit tomorrow after the close from the annual russell 1000 rebalancing where weights of several growth names will decline as a pct of the r1000 growth index as some of their weights are reallocated to r1000 value</t>
  </si>
  <si>
    <t>why owning if you can own at a slightly higher multiple if you can own at a slightly higher multiple if you can own at a slightly higher multiple</t>
  </si>
  <si>
    <t>mean------&gt;&gt;&gt;&gt;</t>
  </si>
  <si>
    <t>standard deviation</t>
  </si>
  <si>
    <t>Date</t>
  </si>
  <si>
    <t>Open</t>
  </si>
  <si>
    <t>Close</t>
  </si>
  <si>
    <t>COR</t>
  </si>
  <si>
    <t>20 days return</t>
  </si>
  <si>
    <t>volatility</t>
  </si>
  <si>
    <t>Volume</t>
  </si>
  <si>
    <t>logVOL</t>
  </si>
  <si>
    <t>mcap</t>
  </si>
  <si>
    <t>logmcap</t>
  </si>
  <si>
    <t>actual return</t>
  </si>
  <si>
    <t>daily return</t>
  </si>
  <si>
    <t>Mean</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</si>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</sst>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6" fillId="0" borderId="0" xfId="0" applyFont="1"/>
    <xf numFmtId="164" fontId="16" fillId="0" borderId="0" xfId="0" applyNumberFormat="1" applyFont="1"/>
    <xf numFmtId="0" fontId="16" fillId="0" borderId="0" xfId="0" applyFont="1" applyAlignment="1">
      <alignment horizontal="center"/>
    </xf>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906DB-4390-4484-9DF5-9BB15600F56B}">
  <dimension ref="A1:AG106"/>
  <sheetViews>
    <sheetView tabSelected="1" zoomScale="112" zoomScaleNormal="117" workbookViewId="0">
      <selection activeCell="E5" sqref="E5"/>
    </sheetView>
  </sheetViews>
  <sheetFormatPr defaultRowHeight="15" customHeight="1"/>
  <cols>
    <col min="1" max="1" width="97.7109375" customWidth="1"/>
    <col min="2" max="2" width="24.42578125" customWidth="1"/>
    <col min="3" max="3" width="7" customWidth="1"/>
    <col min="5" max="5" width="17.5703125" customWidth="1"/>
    <col min="6" max="6" width="15.42578125" customWidth="1"/>
    <col min="7" max="7" width="17.42578125" customWidth="1"/>
    <col min="9" max="9" width="8.85546875" customWidth="1"/>
    <col min="10" max="10" width="10.42578125" customWidth="1"/>
    <col min="12" max="12" width="8.85546875" customWidth="1"/>
    <col min="16" max="18" width="8.85546875" customWidth="1"/>
    <col min="19" max="19" width="10.85546875" style="1" customWidth="1"/>
    <col min="20" max="20" width="8.85546875" customWidth="1"/>
    <col min="21" max="21" width="6.7109375" customWidth="1"/>
    <col min="22" max="22" width="11.42578125" customWidth="1"/>
    <col min="23" max="24" width="8.85546875" customWidth="1"/>
    <col min="26" max="27" width="8.85546875" customWidth="1"/>
    <col min="29" max="29" width="8.85546875" customWidth="1"/>
    <col min="33" max="33" width="37.7109375" customWidth="1"/>
  </cols>
  <sheetData>
    <row r="1" spans="1:33" s="2" customFormat="1">
      <c r="A1" s="2" t="s">
        <v>0</v>
      </c>
      <c r="B1" s="2" t="s">
        <v>1</v>
      </c>
      <c r="C1" s="2" t="s">
        <v>2</v>
      </c>
      <c r="D1" s="2" t="s">
        <v>3</v>
      </c>
      <c r="E1" s="2" t="s">
        <v>4</v>
      </c>
      <c r="F1" s="2" t="s">
        <v>5</v>
      </c>
      <c r="G1" s="2" t="s">
        <v>6</v>
      </c>
      <c r="H1" s="2" t="s">
        <v>7</v>
      </c>
      <c r="I1" s="2" t="s">
        <v>8</v>
      </c>
      <c r="J1" s="2" t="s">
        <v>9</v>
      </c>
      <c r="K1" s="2" t="s">
        <v>10</v>
      </c>
      <c r="L1" s="2" t="s">
        <v>11</v>
      </c>
      <c r="S1" s="3"/>
      <c r="AG1" s="4"/>
    </row>
    <row r="2" spans="1:33">
      <c r="A2" t="s">
        <v>12</v>
      </c>
      <c r="B2" s="5">
        <v>44833.954861111109</v>
      </c>
      <c r="C2">
        <v>0</v>
      </c>
      <c r="D2">
        <v>0.70483899999999999</v>
      </c>
      <c r="E2">
        <v>9.9085790000000007E-2</v>
      </c>
      <c r="F2">
        <v>2.4686851999999999E-2</v>
      </c>
      <c r="G2">
        <v>1.483895E-2</v>
      </c>
      <c r="H2">
        <v>6.6828850000000004E-3</v>
      </c>
      <c r="I2">
        <v>1.5863520999999998E-2</v>
      </c>
      <c r="J2">
        <v>0.13400290000000001</v>
      </c>
      <c r="K2">
        <v>-8.1125796999999999E-2</v>
      </c>
      <c r="L2">
        <v>-0.66889632099999996</v>
      </c>
    </row>
    <row r="3" spans="1:33">
      <c r="A3" t="s">
        <v>13</v>
      </c>
      <c r="B3" s="5">
        <v>44832.697916666664</v>
      </c>
      <c r="C3">
        <v>1</v>
      </c>
      <c r="D3">
        <v>0.10066952999999999</v>
      </c>
      <c r="E3">
        <v>0.84744923999999999</v>
      </c>
      <c r="F3">
        <v>5.8260539999999998E-3</v>
      </c>
      <c r="G3">
        <v>4.6860970000000002E-3</v>
      </c>
      <c r="H3">
        <v>2.5727369999999999E-3</v>
      </c>
      <c r="I3">
        <v>9.0574869999999995E-3</v>
      </c>
      <c r="J3">
        <v>2.9738802000000002E-2</v>
      </c>
      <c r="K3">
        <v>0.80462555000000002</v>
      </c>
      <c r="L3">
        <v>4.69495058075948</v>
      </c>
    </row>
    <row r="4" spans="1:33">
      <c r="A4" t="s">
        <v>14</v>
      </c>
      <c r="B4" s="5">
        <v>44832.494444444441</v>
      </c>
      <c r="C4">
        <v>5</v>
      </c>
      <c r="D4">
        <v>0.11716454</v>
      </c>
      <c r="E4">
        <v>6.5544240000000004E-2</v>
      </c>
      <c r="F4">
        <v>1.4744788999999999E-2</v>
      </c>
      <c r="G4">
        <v>6.7583433999999998E-2</v>
      </c>
      <c r="H4">
        <v>1.6341839E-2</v>
      </c>
      <c r="I4">
        <v>0.66251939999999998</v>
      </c>
      <c r="J4">
        <v>5.6101854999999999E-2</v>
      </c>
      <c r="K4">
        <v>-8.9227677000000005E-2</v>
      </c>
      <c r="L4">
        <v>4.69495058075948</v>
      </c>
    </row>
    <row r="5" spans="1:33">
      <c r="A5" t="s">
        <v>15</v>
      </c>
      <c r="B5" s="5">
        <v>44829.606944444444</v>
      </c>
      <c r="C5">
        <v>6</v>
      </c>
      <c r="D5">
        <v>3.7091190000000003E-2</v>
      </c>
      <c r="E5">
        <v>4.3630525000000003E-2</v>
      </c>
      <c r="F5">
        <v>3.6229810000000001E-2</v>
      </c>
      <c r="G5">
        <v>7.4934679999999997E-3</v>
      </c>
      <c r="H5">
        <v>1.8651277000000001E-2</v>
      </c>
      <c r="I5">
        <v>1.6219919999999999E-2</v>
      </c>
      <c r="J5">
        <v>0.84068379999999998</v>
      </c>
      <c r="K5">
        <v>-0.85942783</v>
      </c>
    </row>
    <row r="6" spans="1:33">
      <c r="A6" t="s">
        <v>16</v>
      </c>
      <c r="B6" s="5">
        <v>44828.745833333334</v>
      </c>
      <c r="C6">
        <v>0</v>
      </c>
      <c r="D6">
        <v>0.96696530000000003</v>
      </c>
      <c r="E6">
        <v>1.6363447999999999E-2</v>
      </c>
      <c r="F6">
        <v>2.1328050000000002E-3</v>
      </c>
      <c r="G6">
        <v>5.9263999999999996E-4</v>
      </c>
      <c r="H6">
        <v>1.053631E-3</v>
      </c>
      <c r="I6">
        <v>2.8086119999999998E-3</v>
      </c>
      <c r="J6">
        <v>1.0083737000000001E-2</v>
      </c>
      <c r="K6">
        <v>2.5006350000000002E-3</v>
      </c>
    </row>
    <row r="7" spans="1:33">
      <c r="A7" t="s">
        <v>17</v>
      </c>
      <c r="B7" s="5">
        <v>44826.910416666666</v>
      </c>
      <c r="C7">
        <v>1</v>
      </c>
      <c r="D7">
        <v>0.121569306</v>
      </c>
      <c r="E7">
        <v>0.47782229999999998</v>
      </c>
      <c r="F7">
        <v>2.3817460000000001E-3</v>
      </c>
      <c r="G7">
        <v>2.4686619999999999E-3</v>
      </c>
      <c r="H7">
        <v>2.7226730000000001E-3</v>
      </c>
      <c r="I7">
        <v>0.37725950000000003</v>
      </c>
      <c r="J7">
        <v>1.5775772E-2</v>
      </c>
      <c r="K7">
        <v>0.45447344699999997</v>
      </c>
      <c r="L7">
        <v>-3.0927831600000002</v>
      </c>
    </row>
    <row r="8" spans="1:33">
      <c r="A8" t="s">
        <v>18</v>
      </c>
      <c r="B8" s="5">
        <v>44826.723611111112</v>
      </c>
      <c r="C8">
        <v>0</v>
      </c>
      <c r="D8">
        <v>0.95460944999999997</v>
      </c>
      <c r="E8">
        <v>1.9577806999999999E-2</v>
      </c>
      <c r="F8">
        <v>3.4543040000000001E-3</v>
      </c>
      <c r="G8">
        <v>1.388666E-3</v>
      </c>
      <c r="H8">
        <v>1.058858E-3</v>
      </c>
      <c r="I8">
        <v>2.5846770000000001E-3</v>
      </c>
      <c r="J8">
        <v>1.7325955000000001E-2</v>
      </c>
      <c r="K8">
        <v>-3.649977E-3</v>
      </c>
    </row>
    <row r="9" spans="1:33">
      <c r="A9" t="s">
        <v>19</v>
      </c>
      <c r="B9" s="5">
        <v>44824.520138888889</v>
      </c>
      <c r="C9">
        <v>6</v>
      </c>
      <c r="D9">
        <v>1.2327217999999999E-2</v>
      </c>
      <c r="E9">
        <v>0.30536097000000001</v>
      </c>
      <c r="F9">
        <v>2.7544928999999999E-2</v>
      </c>
      <c r="G9">
        <v>2.826478E-2</v>
      </c>
      <c r="H9">
        <v>4.3699026000000002E-2</v>
      </c>
      <c r="I9">
        <v>6.9603674000000004E-2</v>
      </c>
      <c r="J9">
        <v>0.51319939999999997</v>
      </c>
      <c r="K9">
        <v>-0.30734716499999998</v>
      </c>
      <c r="L9">
        <v>-2.0139911165818099E-2</v>
      </c>
    </row>
    <row r="10" spans="1:33">
      <c r="A10" t="s">
        <v>20</v>
      </c>
      <c r="B10" s="5">
        <v>44823.718055555553</v>
      </c>
      <c r="C10">
        <v>0</v>
      </c>
      <c r="D10">
        <v>0.96696530000000003</v>
      </c>
      <c r="E10">
        <v>1.6363447999999999E-2</v>
      </c>
      <c r="F10">
        <v>2.1328050000000002E-3</v>
      </c>
      <c r="G10">
        <v>5.9263999999999996E-4</v>
      </c>
      <c r="H10">
        <v>1.053631E-3</v>
      </c>
      <c r="I10">
        <v>2.8086119999999998E-3</v>
      </c>
      <c r="J10">
        <v>1.0083737000000001E-2</v>
      </c>
      <c r="K10">
        <v>2.5006350000000002E-3</v>
      </c>
    </row>
    <row r="11" spans="1:33">
      <c r="A11" t="s">
        <v>21</v>
      </c>
      <c r="B11" s="5">
        <v>44822.688194444447</v>
      </c>
      <c r="C11">
        <v>0</v>
      </c>
      <c r="D11">
        <v>0.97786963000000005</v>
      </c>
      <c r="E11">
        <v>1.1840303999999999E-2</v>
      </c>
      <c r="F11">
        <v>1.6952639999999999E-3</v>
      </c>
      <c r="G11">
        <v>7.8134199999999997E-4</v>
      </c>
      <c r="H11">
        <v>7.5161499999999997E-4</v>
      </c>
      <c r="I11">
        <v>1.0488489999999999E-3</v>
      </c>
      <c r="J11">
        <v>6.0131020000000002E-3</v>
      </c>
      <c r="K11">
        <v>2.5989799999999999E-3</v>
      </c>
    </row>
    <row r="12" spans="1:33">
      <c r="A12" t="s">
        <v>22</v>
      </c>
      <c r="B12" s="5">
        <v>44821.880555555559</v>
      </c>
      <c r="C12">
        <v>0</v>
      </c>
      <c r="D12">
        <v>0.58595836000000001</v>
      </c>
      <c r="E12">
        <v>5.1556959999999999E-2</v>
      </c>
      <c r="F12">
        <v>3.9674040000000001E-2</v>
      </c>
      <c r="G12">
        <v>2.0226462000000001E-2</v>
      </c>
      <c r="H12">
        <v>1.2514259999999999E-2</v>
      </c>
      <c r="I12">
        <v>1.4017076999999999E-2</v>
      </c>
      <c r="J12">
        <v>0.27605265000000001</v>
      </c>
      <c r="K12">
        <v>-0.29691045199999999</v>
      </c>
    </row>
    <row r="13" spans="1:33">
      <c r="A13" t="s">
        <v>23</v>
      </c>
      <c r="B13" s="5">
        <v>44821.59097222222</v>
      </c>
      <c r="C13">
        <v>0</v>
      </c>
      <c r="D13">
        <v>0.56233880000000003</v>
      </c>
      <c r="E13">
        <v>0.15757261</v>
      </c>
      <c r="F13">
        <v>8.6286149999999992E-3</v>
      </c>
      <c r="G13">
        <v>4.8999099999999997E-2</v>
      </c>
      <c r="H13">
        <v>2.0414631999999999E-2</v>
      </c>
      <c r="I13">
        <v>2.4007489999999999E-2</v>
      </c>
      <c r="J13">
        <v>0.17803869999999999</v>
      </c>
      <c r="K13">
        <v>-9.8508437000000004E-2</v>
      </c>
    </row>
    <row r="14" spans="1:33">
      <c r="A14" t="s">
        <v>24</v>
      </c>
      <c r="B14" s="5">
        <v>44819.690972222219</v>
      </c>
      <c r="C14">
        <v>0</v>
      </c>
      <c r="D14">
        <v>0.95526515999999995</v>
      </c>
      <c r="E14">
        <v>2.8943053E-2</v>
      </c>
      <c r="F14">
        <v>9.1934999999999998E-4</v>
      </c>
      <c r="G14">
        <v>1.262329E-3</v>
      </c>
      <c r="H14">
        <v>8.7208499999999998E-4</v>
      </c>
      <c r="I14">
        <v>1.929849E-3</v>
      </c>
      <c r="J14">
        <v>1.0808323999999999E-2</v>
      </c>
      <c r="K14">
        <v>1.5080965E-2</v>
      </c>
      <c r="L14">
        <v>2.204722807</v>
      </c>
    </row>
    <row r="15" spans="1:33">
      <c r="A15" t="s">
        <v>25</v>
      </c>
      <c r="B15" s="5">
        <v>44817.988888888889</v>
      </c>
      <c r="C15">
        <v>1</v>
      </c>
      <c r="D15">
        <v>0.22999955999999999</v>
      </c>
      <c r="E15">
        <v>0.55071515000000004</v>
      </c>
      <c r="F15">
        <v>1.3184236E-2</v>
      </c>
      <c r="G15">
        <v>2.8231363999999998E-2</v>
      </c>
      <c r="H15">
        <v>1.7532295E-2</v>
      </c>
      <c r="I15">
        <v>2.5498241000000001E-2</v>
      </c>
      <c r="J15">
        <v>0.13483913</v>
      </c>
      <c r="K15">
        <v>0.35692812499999998</v>
      </c>
      <c r="L15">
        <v>-0.74843411000000004</v>
      </c>
    </row>
    <row r="16" spans="1:33">
      <c r="A16" t="s">
        <v>26</v>
      </c>
      <c r="B16" s="5">
        <v>44817.368055555555</v>
      </c>
      <c r="C16">
        <v>0</v>
      </c>
      <c r="D16">
        <v>0.58563125000000005</v>
      </c>
      <c r="E16">
        <v>0.31355887999999998</v>
      </c>
      <c r="F16">
        <v>3.5574949999999999E-3</v>
      </c>
      <c r="G16">
        <v>2.473346E-3</v>
      </c>
      <c r="H16">
        <v>2.5428740000000001E-3</v>
      </c>
      <c r="I16">
        <v>2.5873971999999999E-2</v>
      </c>
      <c r="J16">
        <v>6.6362199999999996E-2</v>
      </c>
      <c r="K16">
        <v>0.23862296499999999</v>
      </c>
    </row>
    <row r="17" spans="1:12">
      <c r="A17" t="s">
        <v>27</v>
      </c>
      <c r="B17" s="5">
        <v>44815.616666666669</v>
      </c>
      <c r="C17">
        <v>0</v>
      </c>
      <c r="D17">
        <v>0.97786963000000005</v>
      </c>
      <c r="E17">
        <v>1.1840303999999999E-2</v>
      </c>
      <c r="F17">
        <v>1.6952639999999999E-3</v>
      </c>
      <c r="G17">
        <v>7.8134199999999997E-4</v>
      </c>
      <c r="H17">
        <v>7.5161499999999997E-4</v>
      </c>
      <c r="I17">
        <v>1.0488489999999999E-3</v>
      </c>
      <c r="J17">
        <v>6.0131020000000002E-3</v>
      </c>
      <c r="K17">
        <v>2.5989799999999999E-3</v>
      </c>
    </row>
    <row r="18" spans="1:12">
      <c r="A18" t="s">
        <v>28</v>
      </c>
      <c r="B18" s="5">
        <v>44811.029166666667</v>
      </c>
      <c r="C18">
        <v>0</v>
      </c>
      <c r="D18">
        <v>0.96696530000000003</v>
      </c>
      <c r="E18">
        <v>1.6363447999999999E-2</v>
      </c>
      <c r="F18">
        <v>2.1328050000000002E-3</v>
      </c>
      <c r="G18">
        <v>5.9263999999999996E-4</v>
      </c>
      <c r="H18">
        <v>1.053631E-3</v>
      </c>
      <c r="I18">
        <v>2.8086119999999998E-3</v>
      </c>
      <c r="J18">
        <v>1.0083737000000001E-2</v>
      </c>
      <c r="K18">
        <v>2.5006350000000002E-3</v>
      </c>
      <c r="L18">
        <v>1.2189843060000001</v>
      </c>
    </row>
    <row r="19" spans="1:12">
      <c r="A19" t="s">
        <v>29</v>
      </c>
      <c r="B19" s="5">
        <v>44810.558333333334</v>
      </c>
      <c r="C19">
        <v>0</v>
      </c>
      <c r="D19">
        <v>0.35792044000000001</v>
      </c>
      <c r="E19">
        <v>0.29027115999999997</v>
      </c>
      <c r="F19">
        <v>1.2851904000000001E-2</v>
      </c>
      <c r="G19">
        <v>1.1294892000000001E-2</v>
      </c>
      <c r="H19">
        <v>1.1134827999999999E-2</v>
      </c>
      <c r="I19">
        <v>2.0682374E-2</v>
      </c>
      <c r="J19">
        <v>0.29584460000000001</v>
      </c>
      <c r="K19">
        <v>-4.0855064000000003E-2</v>
      </c>
      <c r="L19">
        <v>-0.196979985</v>
      </c>
    </row>
    <row r="20" spans="1:12">
      <c r="A20" t="s">
        <v>30</v>
      </c>
      <c r="B20" s="5">
        <v>44809.87222222222</v>
      </c>
      <c r="C20">
        <v>1</v>
      </c>
      <c r="D20">
        <v>2.203693E-2</v>
      </c>
      <c r="E20">
        <v>0.91750264000000004</v>
      </c>
      <c r="F20">
        <v>7.4264550000000002E-3</v>
      </c>
      <c r="G20">
        <v>4.1389529999999999E-3</v>
      </c>
      <c r="H20">
        <v>2.5153049999999998E-3</v>
      </c>
      <c r="I20">
        <v>3.6674059999999998E-3</v>
      </c>
      <c r="J20">
        <v>4.2712220000000002E-2</v>
      </c>
      <c r="K20">
        <v>0.86070970700000005</v>
      </c>
    </row>
    <row r="21" spans="1:12">
      <c r="A21" t="s">
        <v>31</v>
      </c>
      <c r="B21" s="5">
        <v>44805.148611111108</v>
      </c>
      <c r="C21">
        <v>0</v>
      </c>
      <c r="D21">
        <v>0.96696530000000003</v>
      </c>
      <c r="E21">
        <v>1.6363447999999999E-2</v>
      </c>
      <c r="F21">
        <v>2.1328050000000002E-3</v>
      </c>
      <c r="G21">
        <v>5.9263999999999996E-4</v>
      </c>
      <c r="H21">
        <v>1.053631E-3</v>
      </c>
      <c r="I21">
        <v>2.8086119999999998E-3</v>
      </c>
      <c r="J21">
        <v>1.0083737000000001E-2</v>
      </c>
      <c r="K21">
        <v>2.5006350000000002E-3</v>
      </c>
      <c r="L21">
        <v>-2.484498812</v>
      </c>
    </row>
    <row r="22" spans="1:12">
      <c r="A22" t="s">
        <v>32</v>
      </c>
      <c r="B22" s="5">
        <v>44801.880555555559</v>
      </c>
      <c r="C22">
        <v>0</v>
      </c>
      <c r="D22">
        <v>0.97786963000000005</v>
      </c>
      <c r="E22">
        <v>1.1840303999999999E-2</v>
      </c>
      <c r="F22">
        <v>1.6952639999999999E-3</v>
      </c>
      <c r="G22">
        <v>7.8134199999999997E-4</v>
      </c>
      <c r="H22">
        <v>7.5161499999999997E-4</v>
      </c>
      <c r="I22">
        <v>1.0488489999999999E-3</v>
      </c>
      <c r="J22">
        <v>6.0131020000000002E-3</v>
      </c>
      <c r="K22">
        <v>2.5989799999999999E-3</v>
      </c>
    </row>
    <row r="23" spans="1:12">
      <c r="A23" t="s">
        <v>33</v>
      </c>
      <c r="B23" s="5">
        <v>44801</v>
      </c>
      <c r="C23">
        <v>0</v>
      </c>
      <c r="D23">
        <v>0.59751520000000002</v>
      </c>
      <c r="E23">
        <v>7.1755260000000001E-2</v>
      </c>
      <c r="F23">
        <v>2.5830483000000001E-2</v>
      </c>
      <c r="G23">
        <v>4.7399870000000002E-3</v>
      </c>
      <c r="H23">
        <v>8.2580180000000006E-3</v>
      </c>
      <c r="I23">
        <v>1.8979528999999998E-2</v>
      </c>
      <c r="J23">
        <v>0.27292144000000002</v>
      </c>
      <c r="K23">
        <v>-0.23999466799999999</v>
      </c>
    </row>
    <row r="24" spans="1:12">
      <c r="A24" t="s">
        <v>34</v>
      </c>
      <c r="B24" s="5">
        <v>44799.464583333334</v>
      </c>
      <c r="C24">
        <v>0</v>
      </c>
      <c r="D24">
        <v>0.89880179999999998</v>
      </c>
      <c r="E24">
        <v>6.4005580000000006E-2</v>
      </c>
      <c r="F24">
        <v>3.1956739999999999E-3</v>
      </c>
      <c r="G24">
        <v>1.7361659999999999E-3</v>
      </c>
      <c r="H24">
        <v>1.426893E-3</v>
      </c>
      <c r="I24">
        <v>4.0100939999999996E-3</v>
      </c>
      <c r="J24">
        <v>2.6823665999999999E-2</v>
      </c>
      <c r="K24">
        <v>3.0823181000000002E-2</v>
      </c>
      <c r="L24">
        <v>-3.3563977469999999</v>
      </c>
    </row>
    <row r="25" spans="1:12">
      <c r="A25" t="s">
        <v>35</v>
      </c>
      <c r="B25" s="5">
        <v>44799.4375</v>
      </c>
      <c r="C25">
        <v>0</v>
      </c>
      <c r="D25">
        <v>0.44388184000000003</v>
      </c>
      <c r="E25">
        <v>0.16477548</v>
      </c>
      <c r="F25">
        <v>1.0300155E-2</v>
      </c>
      <c r="G25">
        <v>6.8212960000000001E-3</v>
      </c>
      <c r="H25">
        <v>9.7560089999999995E-3</v>
      </c>
      <c r="I25">
        <v>1.1062674E-2</v>
      </c>
      <c r="J25">
        <v>0.35340258000000002</v>
      </c>
      <c r="K25">
        <v>-0.21550456000000001</v>
      </c>
    </row>
    <row r="26" spans="1:12">
      <c r="A26" t="s">
        <v>36</v>
      </c>
      <c r="B26" s="5">
        <v>44798.504166666666</v>
      </c>
      <c r="C26">
        <v>0</v>
      </c>
      <c r="D26">
        <v>0.79823743999999996</v>
      </c>
      <c r="E26">
        <v>1.2695732E-2</v>
      </c>
      <c r="F26">
        <v>1.919628E-3</v>
      </c>
      <c r="G26">
        <v>2.025504E-3</v>
      </c>
      <c r="H26">
        <v>2.0313229999999998E-3</v>
      </c>
      <c r="I26">
        <v>0.17794365000000001</v>
      </c>
      <c r="J26">
        <v>5.1466460000000004E-3</v>
      </c>
      <c r="K26">
        <v>1.5726309999999999E-3</v>
      </c>
      <c r="L26">
        <v>0.95182844200000005</v>
      </c>
    </row>
    <row r="27" spans="1:12">
      <c r="A27" t="s">
        <v>37</v>
      </c>
      <c r="B27" s="5">
        <v>44795.978472222225</v>
      </c>
      <c r="C27">
        <v>0</v>
      </c>
      <c r="D27">
        <v>0.85438985000000001</v>
      </c>
      <c r="E27">
        <v>1.7233022000000001E-2</v>
      </c>
      <c r="F27">
        <v>2.0964038000000001E-2</v>
      </c>
      <c r="G27">
        <v>2.9783660000000001E-3</v>
      </c>
      <c r="H27">
        <v>2.8355170000000001E-3</v>
      </c>
      <c r="I27">
        <v>6.7129900000000003E-3</v>
      </c>
      <c r="J27">
        <v>9.4886319999999996E-2</v>
      </c>
      <c r="K27">
        <v>-0.10443121900000001</v>
      </c>
      <c r="L27">
        <v>-0.54550047599999996</v>
      </c>
    </row>
    <row r="28" spans="1:12">
      <c r="A28" t="s">
        <v>38</v>
      </c>
      <c r="B28" s="5">
        <v>44794.474305555559</v>
      </c>
      <c r="C28">
        <v>0</v>
      </c>
      <c r="D28">
        <v>0.97786963000000005</v>
      </c>
      <c r="E28">
        <v>1.1840303999999999E-2</v>
      </c>
      <c r="F28">
        <v>1.6952639999999999E-3</v>
      </c>
      <c r="G28">
        <v>7.8134199999999997E-4</v>
      </c>
      <c r="H28">
        <v>7.5161499999999997E-4</v>
      </c>
      <c r="I28">
        <v>1.0488489999999999E-3</v>
      </c>
      <c r="J28">
        <v>6.0131020000000002E-3</v>
      </c>
      <c r="K28">
        <v>2.5989799999999999E-3</v>
      </c>
    </row>
    <row r="29" spans="1:12">
      <c r="A29" t="s">
        <v>39</v>
      </c>
      <c r="B29" s="5">
        <v>44792.706944444442</v>
      </c>
      <c r="C29">
        <v>0</v>
      </c>
      <c r="D29">
        <v>0.77087439999999996</v>
      </c>
      <c r="E29">
        <v>0.14573643999999999</v>
      </c>
      <c r="F29">
        <v>9.6089569999999996E-3</v>
      </c>
      <c r="G29">
        <v>9.2275780000000002E-3</v>
      </c>
      <c r="H29">
        <v>5.6472229999999998E-3</v>
      </c>
      <c r="I29">
        <v>4.9895920000000002E-3</v>
      </c>
      <c r="J29">
        <v>5.3915787E-2</v>
      </c>
      <c r="K29">
        <v>6.7336895999999993E-2</v>
      </c>
      <c r="L29">
        <v>-3.1170802000000001E-2</v>
      </c>
    </row>
    <row r="30" spans="1:12">
      <c r="A30" t="s">
        <v>40</v>
      </c>
      <c r="B30" s="5">
        <v>44792.070138888892</v>
      </c>
      <c r="C30">
        <v>0</v>
      </c>
      <c r="D30">
        <v>0.79109865000000001</v>
      </c>
      <c r="E30">
        <v>7.3235889999999998E-2</v>
      </c>
      <c r="F30">
        <v>2.1421137999999999E-2</v>
      </c>
      <c r="G30">
        <v>1.1460109E-2</v>
      </c>
      <c r="H30">
        <v>3.2004469999999999E-3</v>
      </c>
      <c r="I30">
        <v>8.6176159999999998E-3</v>
      </c>
      <c r="J30">
        <v>9.0965969999999993E-2</v>
      </c>
      <c r="K30">
        <v>-5.3811774E-2</v>
      </c>
    </row>
    <row r="31" spans="1:12">
      <c r="A31" t="s">
        <v>41</v>
      </c>
      <c r="B31" s="5">
        <v>44789.51666666667</v>
      </c>
      <c r="C31">
        <v>1</v>
      </c>
      <c r="D31">
        <v>7.4929760000000002E-3</v>
      </c>
      <c r="E31">
        <v>0.94230616</v>
      </c>
      <c r="F31">
        <v>5.7748469999999996E-3</v>
      </c>
      <c r="G31">
        <v>8.4364379999999992E-3</v>
      </c>
      <c r="H31">
        <v>4.2603620000000002E-3</v>
      </c>
      <c r="I31">
        <v>9.2066479999999996E-3</v>
      </c>
      <c r="J31">
        <v>2.2522612000000001E-2</v>
      </c>
      <c r="K31">
        <v>0.901311902</v>
      </c>
      <c r="L31">
        <v>-0.49722349399999999</v>
      </c>
    </row>
    <row r="32" spans="1:12">
      <c r="A32" t="s">
        <v>42</v>
      </c>
      <c r="B32" s="5">
        <v>44789.510416666664</v>
      </c>
      <c r="C32">
        <v>1</v>
      </c>
      <c r="D32">
        <v>0.10334193</v>
      </c>
      <c r="E32">
        <v>0.81713044999999995</v>
      </c>
      <c r="F32">
        <v>3.8271030000000001E-3</v>
      </c>
      <c r="G32">
        <v>1.9344119999999999E-2</v>
      </c>
      <c r="H32">
        <v>1.4264594E-2</v>
      </c>
      <c r="I32">
        <v>1.7052844000000001E-2</v>
      </c>
      <c r="J32">
        <v>2.5039163999999999E-2</v>
      </c>
      <c r="K32">
        <v>0.75465546900000002</v>
      </c>
    </row>
    <row r="33" spans="1:12">
      <c r="A33" t="s">
        <v>43</v>
      </c>
      <c r="B33" s="5">
        <v>44788.777777777781</v>
      </c>
      <c r="C33">
        <v>0</v>
      </c>
      <c r="D33">
        <v>0.97844284999999998</v>
      </c>
      <c r="E33">
        <v>1.0977359000000001E-2</v>
      </c>
      <c r="F33">
        <v>2.086292E-3</v>
      </c>
      <c r="G33">
        <v>7.8312499999999997E-4</v>
      </c>
      <c r="H33">
        <v>6.8875299999999996E-4</v>
      </c>
      <c r="I33">
        <v>8.7090300000000002E-4</v>
      </c>
      <c r="J33">
        <v>6.1506640000000001E-3</v>
      </c>
      <c r="K33">
        <v>1.268524E-3</v>
      </c>
      <c r="L33">
        <v>0.59576852300000005</v>
      </c>
    </row>
    <row r="34" spans="1:12">
      <c r="A34" t="s">
        <v>44</v>
      </c>
      <c r="B34" s="5">
        <v>44788.484027777777</v>
      </c>
      <c r="C34">
        <v>6</v>
      </c>
      <c r="D34">
        <v>0.26548686999999999</v>
      </c>
      <c r="E34">
        <v>1.5494173999999999E-2</v>
      </c>
      <c r="F34">
        <v>0.18835370000000001</v>
      </c>
      <c r="G34">
        <v>4.6282608000000003E-2</v>
      </c>
      <c r="H34">
        <v>4.0248989999999998E-2</v>
      </c>
      <c r="I34">
        <v>2.9324744E-2</v>
      </c>
      <c r="J34">
        <v>0.41480905000000001</v>
      </c>
      <c r="K34">
        <v>-0.67420017399999999</v>
      </c>
    </row>
    <row r="35" spans="1:12">
      <c r="A35" t="s">
        <v>45</v>
      </c>
      <c r="B35" s="5">
        <v>44788.025000000001</v>
      </c>
      <c r="C35">
        <v>1</v>
      </c>
      <c r="D35">
        <v>1.6531691000000001E-2</v>
      </c>
      <c r="E35">
        <v>0.90444000000000002</v>
      </c>
      <c r="F35">
        <v>1.492632E-3</v>
      </c>
      <c r="G35">
        <v>1.950299E-3</v>
      </c>
      <c r="H35">
        <v>2.1319860000000002E-3</v>
      </c>
      <c r="I35">
        <v>6.1274189999999999E-2</v>
      </c>
      <c r="J35">
        <v>1.217931E-2</v>
      </c>
      <c r="K35">
        <v>0.88668577400000004</v>
      </c>
    </row>
    <row r="36" spans="1:12">
      <c r="A36" t="s">
        <v>46</v>
      </c>
      <c r="B36" s="5">
        <v>44787.630555555559</v>
      </c>
      <c r="C36">
        <v>1</v>
      </c>
      <c r="D36">
        <v>5.4029500000000001E-2</v>
      </c>
      <c r="E36">
        <v>0.91000859999999995</v>
      </c>
      <c r="F36">
        <v>5.1654070000000003E-3</v>
      </c>
      <c r="G36">
        <v>3.0958409999999998E-3</v>
      </c>
      <c r="H36">
        <v>2.4783729999999999E-3</v>
      </c>
      <c r="I36">
        <v>6.295152E-3</v>
      </c>
      <c r="J36">
        <v>1.8926976000000002E-2</v>
      </c>
      <c r="K36">
        <v>0.88034200299999998</v>
      </c>
    </row>
    <row r="37" spans="1:12">
      <c r="A37" t="s">
        <v>47</v>
      </c>
      <c r="B37" s="5">
        <v>44786.84375</v>
      </c>
      <c r="C37">
        <v>6</v>
      </c>
      <c r="D37">
        <v>0.2211099</v>
      </c>
      <c r="E37">
        <v>0.10208648400000001</v>
      </c>
      <c r="F37">
        <v>6.5324716000000005E-2</v>
      </c>
      <c r="G37">
        <v>6.8372630000000004E-2</v>
      </c>
      <c r="H37">
        <v>5.0443960000000003E-2</v>
      </c>
      <c r="I37">
        <v>1.2551339999999999E-2</v>
      </c>
      <c r="J37">
        <v>0.48011102999999999</v>
      </c>
      <c r="K37">
        <v>-0.56216585200000002</v>
      </c>
    </row>
    <row r="38" spans="1:12">
      <c r="A38" t="s">
        <v>48</v>
      </c>
      <c r="B38" s="5">
        <v>44786.593055555553</v>
      </c>
      <c r="C38">
        <v>0</v>
      </c>
      <c r="D38">
        <v>0.97634790000000005</v>
      </c>
      <c r="E38">
        <v>1.4263589E-2</v>
      </c>
      <c r="F38">
        <v>1.0357879999999999E-3</v>
      </c>
      <c r="G38">
        <v>5.30366E-4</v>
      </c>
      <c r="H38">
        <v>5.26868E-4</v>
      </c>
      <c r="I38">
        <v>1.7235079999999999E-3</v>
      </c>
      <c r="J38">
        <v>5.5717930000000002E-3</v>
      </c>
      <c r="K38">
        <v>6.5987729999999996E-3</v>
      </c>
    </row>
    <row r="39" spans="1:12">
      <c r="A39" t="s">
        <v>49</v>
      </c>
      <c r="B39" s="5">
        <v>44786.510416666664</v>
      </c>
      <c r="C39">
        <v>0</v>
      </c>
      <c r="D39">
        <v>0.96696530000000003</v>
      </c>
      <c r="E39">
        <v>1.6363447999999999E-2</v>
      </c>
      <c r="F39">
        <v>2.1328050000000002E-3</v>
      </c>
      <c r="G39">
        <v>5.9263999999999996E-4</v>
      </c>
      <c r="H39">
        <v>1.053631E-3</v>
      </c>
      <c r="I39">
        <v>2.8086119999999998E-3</v>
      </c>
      <c r="J39">
        <v>1.0083737000000001E-2</v>
      </c>
      <c r="K39">
        <v>2.5006350000000002E-3</v>
      </c>
    </row>
    <row r="40" spans="1:12">
      <c r="A40" t="s">
        <v>50</v>
      </c>
      <c r="B40" s="5">
        <v>44783.216666666667</v>
      </c>
      <c r="C40">
        <v>0</v>
      </c>
      <c r="D40">
        <v>0.65372929999999996</v>
      </c>
      <c r="E40">
        <v>4.9539409999999999E-2</v>
      </c>
      <c r="F40">
        <v>1.3578188E-2</v>
      </c>
      <c r="G40">
        <v>8.1980209999999998E-3</v>
      </c>
      <c r="H40">
        <v>5.3699819999999997E-3</v>
      </c>
      <c r="I40">
        <v>2.1059926999999999E-2</v>
      </c>
      <c r="J40">
        <v>0.24852523000000001</v>
      </c>
      <c r="K40">
        <v>-0.22613201099999999</v>
      </c>
      <c r="L40">
        <v>-0.39735036499999998</v>
      </c>
    </row>
    <row r="41" spans="1:12">
      <c r="A41" t="s">
        <v>51</v>
      </c>
      <c r="B41" s="5">
        <v>44782.683333333334</v>
      </c>
      <c r="C41">
        <v>0</v>
      </c>
      <c r="D41">
        <v>0.96696530000000003</v>
      </c>
      <c r="E41">
        <v>1.6363447999999999E-2</v>
      </c>
      <c r="F41">
        <v>2.1328050000000002E-3</v>
      </c>
      <c r="G41">
        <v>5.9263999999999996E-4</v>
      </c>
      <c r="H41">
        <v>1.053631E-3</v>
      </c>
      <c r="I41">
        <v>2.8086119999999998E-3</v>
      </c>
      <c r="J41">
        <v>1.0083737000000001E-2</v>
      </c>
      <c r="K41">
        <v>2.5006350000000002E-3</v>
      </c>
      <c r="L41">
        <v>-0.35960228100000002</v>
      </c>
    </row>
    <row r="42" spans="1:12">
      <c r="A42" t="s">
        <v>52</v>
      </c>
      <c r="B42" s="5">
        <v>44782.572916666664</v>
      </c>
      <c r="C42">
        <v>0</v>
      </c>
      <c r="D42">
        <v>0.49377778</v>
      </c>
      <c r="E42">
        <v>0.31382272</v>
      </c>
      <c r="F42">
        <v>1.2065891E-2</v>
      </c>
      <c r="G42">
        <v>6.8012159999999997E-3</v>
      </c>
      <c r="H42">
        <v>4.2371960000000004E-3</v>
      </c>
      <c r="I42">
        <v>1.0877177E-2</v>
      </c>
      <c r="J42">
        <v>0.15841791</v>
      </c>
      <c r="K42">
        <v>0.13230050700000001</v>
      </c>
    </row>
    <row r="43" spans="1:12">
      <c r="A43" t="s">
        <v>53</v>
      </c>
      <c r="B43" s="5">
        <v>44782.069444444445</v>
      </c>
      <c r="C43">
        <v>0</v>
      </c>
      <c r="D43">
        <v>0.82934370000000002</v>
      </c>
      <c r="E43">
        <v>6.7436159999999995E-2</v>
      </c>
      <c r="F43">
        <v>2.8808499000000001E-2</v>
      </c>
      <c r="G43">
        <v>5.8668119999999999E-3</v>
      </c>
      <c r="H43">
        <v>5.0446889999999998E-3</v>
      </c>
      <c r="I43">
        <v>5.7076610000000002E-3</v>
      </c>
      <c r="J43">
        <v>5.7792533E-2</v>
      </c>
      <c r="K43">
        <v>-3.0076373E-2</v>
      </c>
    </row>
    <row r="44" spans="1:12">
      <c r="A44" t="s">
        <v>54</v>
      </c>
      <c r="B44" s="5">
        <v>44781.752083333333</v>
      </c>
      <c r="C44">
        <v>1</v>
      </c>
      <c r="D44">
        <v>0.104135916</v>
      </c>
      <c r="E44">
        <v>0.70932936999999996</v>
      </c>
      <c r="F44">
        <v>1.1086564E-2</v>
      </c>
      <c r="G44">
        <v>1.3698014E-2</v>
      </c>
      <c r="H44">
        <v>5.1079970000000004E-3</v>
      </c>
      <c r="I44">
        <v>5.6192029999999997E-3</v>
      </c>
      <c r="J44">
        <v>0.15102293</v>
      </c>
      <c r="K44">
        <v>0.52841386599999995</v>
      </c>
      <c r="L44">
        <v>1.4267736200000001</v>
      </c>
    </row>
    <row r="45" spans="1:12">
      <c r="A45" t="s">
        <v>55</v>
      </c>
      <c r="B45" s="5">
        <v>44778.9375</v>
      </c>
      <c r="C45">
        <v>0</v>
      </c>
      <c r="D45">
        <v>0.82338279999999997</v>
      </c>
      <c r="E45">
        <v>8.4814905999999995E-2</v>
      </c>
      <c r="F45">
        <v>4.6239089999999998E-3</v>
      </c>
      <c r="G45">
        <v>5.5259719999999997E-3</v>
      </c>
      <c r="H45">
        <v>3.5555920000000002E-3</v>
      </c>
      <c r="I45">
        <v>1.7181305000000001E-2</v>
      </c>
      <c r="J45">
        <v>6.0915509999999999E-2</v>
      </c>
      <c r="K45">
        <v>1.0193923000000001E-2</v>
      </c>
      <c r="L45">
        <v>-2.521137977</v>
      </c>
    </row>
    <row r="46" spans="1:12">
      <c r="A46" t="s">
        <v>56</v>
      </c>
      <c r="B46" s="5">
        <v>44776.520138888889</v>
      </c>
      <c r="C46">
        <v>6</v>
      </c>
      <c r="D46">
        <v>6.2584415000000004E-2</v>
      </c>
      <c r="E46">
        <v>0.37299544000000001</v>
      </c>
      <c r="F46">
        <v>3.9209029999999999E-2</v>
      </c>
      <c r="G46">
        <v>8.8282459999999993E-2</v>
      </c>
      <c r="H46">
        <v>2.0744583E-2</v>
      </c>
      <c r="I46">
        <v>2.6367126000000001E-2</v>
      </c>
      <c r="J46">
        <v>0.38981684999999999</v>
      </c>
      <c r="K46">
        <v>-0.165057483</v>
      </c>
    </row>
    <row r="47" spans="1:12">
      <c r="A47" t="s">
        <v>57</v>
      </c>
      <c r="B47" s="5">
        <v>44776.01458333333</v>
      </c>
      <c r="C47">
        <v>0</v>
      </c>
      <c r="D47">
        <v>0.88803756</v>
      </c>
      <c r="E47">
        <v>6.3911499999999996E-2</v>
      </c>
      <c r="F47">
        <v>2.3480039999999999E-3</v>
      </c>
      <c r="G47">
        <v>1.752916E-3</v>
      </c>
      <c r="H47">
        <v>1.3808869999999999E-3</v>
      </c>
      <c r="I47">
        <v>4.4977039999999999E-3</v>
      </c>
      <c r="J47">
        <v>3.8071528E-2</v>
      </c>
      <c r="K47">
        <v>2.0358166E-2</v>
      </c>
      <c r="L47">
        <v>7.1850972210000004</v>
      </c>
    </row>
    <row r="48" spans="1:12">
      <c r="A48" t="s">
        <v>58</v>
      </c>
      <c r="B48" s="5">
        <v>44775.945138888892</v>
      </c>
      <c r="C48">
        <v>0</v>
      </c>
      <c r="D48">
        <v>0.86433786000000001</v>
      </c>
      <c r="E48">
        <v>6.3804860000000005E-2</v>
      </c>
      <c r="F48">
        <v>7.2780900000000001E-3</v>
      </c>
      <c r="G48">
        <v>1.3899408E-2</v>
      </c>
      <c r="H48">
        <v>3.9793850000000002E-3</v>
      </c>
      <c r="I48">
        <v>9.1562510000000007E-3</v>
      </c>
      <c r="J48">
        <v>3.7544004999999998E-2</v>
      </c>
      <c r="K48">
        <v>1.1039719999999999E-3</v>
      </c>
      <c r="L48">
        <v>0.93963202700000004</v>
      </c>
    </row>
    <row r="49" spans="1:12">
      <c r="A49" t="s">
        <v>59</v>
      </c>
      <c r="B49" s="5">
        <v>44775.923611111109</v>
      </c>
      <c r="C49">
        <v>0</v>
      </c>
      <c r="D49">
        <v>0.83826040000000002</v>
      </c>
      <c r="E49">
        <v>3.7747316000000003E-2</v>
      </c>
      <c r="F49">
        <v>2.3754094E-2</v>
      </c>
      <c r="G49">
        <v>1.5325474E-2</v>
      </c>
      <c r="H49">
        <v>2.1621818000000001E-2</v>
      </c>
      <c r="I49">
        <v>9.9380649999999994E-3</v>
      </c>
      <c r="J49">
        <v>5.3352837E-2</v>
      </c>
      <c r="K49">
        <v>-7.6306906999999993E-2</v>
      </c>
    </row>
    <row r="50" spans="1:12">
      <c r="A50" t="s">
        <v>60</v>
      </c>
      <c r="B50" s="5">
        <v>44775.888194444444</v>
      </c>
      <c r="C50">
        <v>0</v>
      </c>
      <c r="D50">
        <v>0.92681557000000003</v>
      </c>
      <c r="E50">
        <v>3.1180473E-2</v>
      </c>
      <c r="F50">
        <v>5.5486270000000004E-3</v>
      </c>
      <c r="G50">
        <v>4.1989540000000004E-3</v>
      </c>
      <c r="H50">
        <v>4.1819190000000001E-3</v>
      </c>
      <c r="I50">
        <v>6.7309199999999996E-3</v>
      </c>
      <c r="J50">
        <v>2.1343460000000002E-2</v>
      </c>
      <c r="K50">
        <v>-4.0924860000000002E-3</v>
      </c>
    </row>
    <row r="51" spans="1:12">
      <c r="A51" t="s">
        <v>61</v>
      </c>
      <c r="B51" s="5">
        <v>44775.878472222219</v>
      </c>
      <c r="C51">
        <v>1</v>
      </c>
      <c r="D51">
        <v>3.479587E-2</v>
      </c>
      <c r="E51">
        <v>0.79925230000000003</v>
      </c>
      <c r="F51">
        <v>1.2064521999999999E-2</v>
      </c>
      <c r="G51">
        <v>5.8945320000000002E-2</v>
      </c>
      <c r="H51">
        <v>3.7561263999999997E-2</v>
      </c>
      <c r="I51">
        <v>2.7393333999999998E-2</v>
      </c>
      <c r="J51">
        <v>2.9987310999999999E-2</v>
      </c>
      <c r="K51">
        <v>0.66069388299999998</v>
      </c>
    </row>
    <row r="52" spans="1:12">
      <c r="A52" t="s">
        <v>62</v>
      </c>
      <c r="B52" s="5">
        <v>44775.864583333336</v>
      </c>
      <c r="C52">
        <v>1</v>
      </c>
      <c r="D52">
        <v>0.11826712</v>
      </c>
      <c r="E52">
        <v>0.85868644999999999</v>
      </c>
      <c r="F52">
        <v>2.7782029999999999E-3</v>
      </c>
      <c r="G52">
        <v>2.381841E-3</v>
      </c>
      <c r="H52">
        <v>1.425263E-3</v>
      </c>
      <c r="I52">
        <v>5.0422219999999998E-3</v>
      </c>
      <c r="J52">
        <v>1.1418864000000001E-2</v>
      </c>
      <c r="K52">
        <v>0.84068228</v>
      </c>
    </row>
    <row r="53" spans="1:12">
      <c r="A53" t="s">
        <v>63</v>
      </c>
      <c r="B53" s="5">
        <v>44775.854166666664</v>
      </c>
      <c r="C53">
        <v>0</v>
      </c>
      <c r="D53">
        <v>0.87890356999999997</v>
      </c>
      <c r="E53">
        <v>6.6386210000000001E-2</v>
      </c>
      <c r="F53">
        <v>6.4755200000000002E-3</v>
      </c>
      <c r="G53">
        <v>7.46666E-3</v>
      </c>
      <c r="H53">
        <v>4.5642360000000002E-3</v>
      </c>
      <c r="I53">
        <v>5.6164259999999999E-3</v>
      </c>
      <c r="J53">
        <v>3.0587368E-2</v>
      </c>
      <c r="K53">
        <v>1.7292425E-2</v>
      </c>
    </row>
    <row r="54" spans="1:12">
      <c r="A54" t="s">
        <v>64</v>
      </c>
      <c r="B54" s="5">
        <v>44775.852777777778</v>
      </c>
      <c r="C54">
        <v>1</v>
      </c>
      <c r="D54">
        <v>1.6388869999999999E-3</v>
      </c>
      <c r="E54">
        <v>0.98369633999999995</v>
      </c>
      <c r="F54">
        <v>5.5548029999999997E-3</v>
      </c>
      <c r="G54">
        <v>9.73674E-4</v>
      </c>
      <c r="H54">
        <v>1.1319329999999999E-3</v>
      </c>
      <c r="I54">
        <v>3.2881310000000001E-3</v>
      </c>
      <c r="J54">
        <v>3.716338E-3</v>
      </c>
      <c r="K54">
        <v>0.97231959300000004</v>
      </c>
    </row>
    <row r="55" spans="1:12">
      <c r="A55" t="s">
        <v>65</v>
      </c>
      <c r="B55" s="5">
        <v>44775.847222222219</v>
      </c>
      <c r="C55">
        <v>0</v>
      </c>
      <c r="D55">
        <v>0.97735459999999996</v>
      </c>
      <c r="E55">
        <v>1.313316E-2</v>
      </c>
      <c r="F55">
        <v>1.1825799999999999E-3</v>
      </c>
      <c r="G55">
        <v>5.7247400000000001E-4</v>
      </c>
      <c r="H55">
        <v>6.5180999999999995E-4</v>
      </c>
      <c r="I55">
        <v>2.0686350000000001E-3</v>
      </c>
      <c r="J55">
        <v>5.0369109999999998E-3</v>
      </c>
      <c r="K55">
        <v>5.6893839999999996E-3</v>
      </c>
    </row>
    <row r="56" spans="1:12">
      <c r="A56" t="s">
        <v>66</v>
      </c>
      <c r="B56" s="5">
        <v>44775.845833333333</v>
      </c>
      <c r="C56">
        <v>0</v>
      </c>
      <c r="D56">
        <v>0.96329825999999996</v>
      </c>
      <c r="E56">
        <v>1.0674909E-2</v>
      </c>
      <c r="F56">
        <v>3.6936120000000002E-3</v>
      </c>
      <c r="G56">
        <v>1.203923E-3</v>
      </c>
      <c r="H56">
        <v>1.2524719999999999E-3</v>
      </c>
      <c r="I56">
        <v>3.5415720000000002E-3</v>
      </c>
      <c r="J56">
        <v>1.6335187000000001E-2</v>
      </c>
      <c r="K56">
        <v>-1.1810284000000001E-2</v>
      </c>
    </row>
    <row r="57" spans="1:12">
      <c r="A57" t="s">
        <v>67</v>
      </c>
      <c r="B57" s="5">
        <v>44775.845138888886</v>
      </c>
      <c r="C57">
        <v>0</v>
      </c>
      <c r="D57">
        <v>0.8113572</v>
      </c>
      <c r="E57">
        <v>0.110237285</v>
      </c>
      <c r="F57">
        <v>4.8152510000000004E-3</v>
      </c>
      <c r="G57">
        <v>1.834558E-3</v>
      </c>
      <c r="H57">
        <v>2.2585830000000002E-3</v>
      </c>
      <c r="I57">
        <v>1.5364342E-2</v>
      </c>
      <c r="J57">
        <v>5.4132624999999997E-2</v>
      </c>
      <c r="K57">
        <v>4.7196268E-2</v>
      </c>
    </row>
    <row r="58" spans="1:12">
      <c r="A58" t="s">
        <v>68</v>
      </c>
      <c r="B58" s="5">
        <v>44775.845138888886</v>
      </c>
      <c r="C58">
        <v>0</v>
      </c>
      <c r="D58">
        <v>0.97256520000000002</v>
      </c>
      <c r="E58">
        <v>1.7185091999999999E-2</v>
      </c>
      <c r="F58">
        <v>9.4020799999999999E-4</v>
      </c>
      <c r="G58">
        <v>6.6707799999999999E-4</v>
      </c>
      <c r="H58">
        <v>6.9138800000000003E-4</v>
      </c>
      <c r="I58">
        <v>2.0282590000000001E-3</v>
      </c>
      <c r="J58">
        <v>5.9225950000000001E-3</v>
      </c>
      <c r="K58">
        <v>8.9638219999999998E-3</v>
      </c>
    </row>
    <row r="59" spans="1:12">
      <c r="A59" t="s">
        <v>69</v>
      </c>
      <c r="B59" s="5">
        <v>44775.845138888886</v>
      </c>
      <c r="C59">
        <v>0</v>
      </c>
      <c r="D59">
        <v>0.79049230000000004</v>
      </c>
      <c r="E59">
        <v>0.13004303</v>
      </c>
      <c r="F59">
        <v>6.1198060000000002E-3</v>
      </c>
      <c r="G59">
        <v>3.3600040000000002E-3</v>
      </c>
      <c r="H59">
        <v>2.2273409999999999E-3</v>
      </c>
      <c r="I59">
        <v>3.6522500000000001E-3</v>
      </c>
      <c r="J59">
        <v>6.4105140000000005E-2</v>
      </c>
      <c r="K59">
        <v>5.4230739E-2</v>
      </c>
    </row>
    <row r="60" spans="1:12">
      <c r="A60" t="s">
        <v>70</v>
      </c>
      <c r="B60" s="5">
        <v>44775.675000000003</v>
      </c>
      <c r="C60">
        <v>0</v>
      </c>
      <c r="D60">
        <v>0.83725099999999997</v>
      </c>
      <c r="E60">
        <v>9.7377069999999996E-2</v>
      </c>
      <c r="F60">
        <v>1.6176248000000001E-2</v>
      </c>
      <c r="G60">
        <v>4.6737230000000003E-3</v>
      </c>
      <c r="H60">
        <v>3.4777549999999999E-3</v>
      </c>
      <c r="I60">
        <v>6.1933350000000003E-3</v>
      </c>
      <c r="J60">
        <v>3.4851050000000001E-2</v>
      </c>
      <c r="K60">
        <v>3.8198295E-2</v>
      </c>
    </row>
    <row r="61" spans="1:12">
      <c r="A61" t="s">
        <v>71</v>
      </c>
      <c r="B61" s="5">
        <v>44775.552777777775</v>
      </c>
      <c r="C61">
        <v>1</v>
      </c>
      <c r="D61">
        <v>1.5997885E-2</v>
      </c>
      <c r="E61">
        <v>0.94787569999999999</v>
      </c>
      <c r="F61">
        <v>2.833262E-3</v>
      </c>
      <c r="G61">
        <v>2.0683899999999998E-3</v>
      </c>
      <c r="H61">
        <v>1.7881220000000001E-3</v>
      </c>
      <c r="I61">
        <v>1.6066765E-2</v>
      </c>
      <c r="J61">
        <v>1.3369844000000001E-2</v>
      </c>
      <c r="K61">
        <v>0.92781608199999999</v>
      </c>
    </row>
    <row r="62" spans="1:12">
      <c r="A62" t="s">
        <v>72</v>
      </c>
      <c r="B62" s="5">
        <v>44775.041666666664</v>
      </c>
      <c r="C62">
        <v>0</v>
      </c>
      <c r="D62">
        <v>0.90378449999999999</v>
      </c>
      <c r="E62">
        <v>6.4757990000000001E-2</v>
      </c>
      <c r="F62">
        <v>3.5400689999999999E-3</v>
      </c>
      <c r="G62">
        <v>1.8394240000000001E-3</v>
      </c>
      <c r="H62">
        <v>1.3190540000000001E-3</v>
      </c>
      <c r="I62">
        <v>2.9162400000000001E-3</v>
      </c>
      <c r="J62">
        <v>2.1842609999999998E-2</v>
      </c>
      <c r="K62">
        <v>3.6216832999999997E-2</v>
      </c>
    </row>
    <row r="63" spans="1:12">
      <c r="A63" t="s">
        <v>73</v>
      </c>
      <c r="B63" s="5">
        <v>44774.467361111114</v>
      </c>
      <c r="C63">
        <v>1</v>
      </c>
      <c r="D63">
        <v>0.22759992000000001</v>
      </c>
      <c r="E63">
        <v>0.56976760000000004</v>
      </c>
      <c r="F63">
        <v>1.7244076000000001E-2</v>
      </c>
      <c r="G63">
        <v>3.7236816999999998E-2</v>
      </c>
      <c r="H63">
        <v>1.0987445E-2</v>
      </c>
      <c r="I63">
        <v>1.2185299E-2</v>
      </c>
      <c r="J63">
        <v>0.12497891</v>
      </c>
      <c r="K63">
        <v>0.37932035200000003</v>
      </c>
      <c r="L63">
        <v>-0.97980293500000004</v>
      </c>
    </row>
    <row r="64" spans="1:12">
      <c r="A64" t="s">
        <v>74</v>
      </c>
      <c r="B64" s="5">
        <v>44774.46597222222</v>
      </c>
      <c r="C64">
        <v>0</v>
      </c>
      <c r="D64">
        <v>0.50169609999999998</v>
      </c>
      <c r="E64">
        <v>0.46631324000000002</v>
      </c>
      <c r="F64">
        <v>4.0327119999999999E-3</v>
      </c>
      <c r="G64">
        <v>4.1101289999999997E-3</v>
      </c>
      <c r="H64">
        <v>2.9286199999999998E-3</v>
      </c>
      <c r="I64">
        <v>2.4312969999999998E-3</v>
      </c>
      <c r="J64">
        <v>1.8488002999999999E-2</v>
      </c>
      <c r="K64">
        <v>0.43675377599999998</v>
      </c>
    </row>
    <row r="65" spans="1:19">
      <c r="A65" t="s">
        <v>75</v>
      </c>
      <c r="B65" s="5">
        <v>44774.161805555559</v>
      </c>
      <c r="C65">
        <v>0</v>
      </c>
      <c r="D65">
        <v>0.9057094</v>
      </c>
      <c r="E65">
        <v>4.959334E-2</v>
      </c>
      <c r="F65">
        <v>1.4017946E-2</v>
      </c>
      <c r="G65">
        <v>8.8336920000000006E-3</v>
      </c>
      <c r="H65">
        <v>3.698247E-3</v>
      </c>
      <c r="I65">
        <v>3.7747219999999999E-3</v>
      </c>
      <c r="J65">
        <v>1.4372512E-2</v>
      </c>
      <c r="K65">
        <v>8.6709430000000004E-3</v>
      </c>
    </row>
    <row r="66" spans="1:19">
      <c r="A66" t="s">
        <v>76</v>
      </c>
      <c r="B66" s="5">
        <v>44773.856249999997</v>
      </c>
      <c r="C66">
        <v>0</v>
      </c>
      <c r="D66">
        <v>0.9063658</v>
      </c>
      <c r="E66">
        <v>6.0107953999999998E-2</v>
      </c>
      <c r="F66">
        <v>3.627183E-3</v>
      </c>
      <c r="G66">
        <v>5.3771289999999996E-3</v>
      </c>
      <c r="H66">
        <v>1.947177E-3</v>
      </c>
      <c r="I66">
        <v>6.6879799999999996E-3</v>
      </c>
      <c r="J66">
        <v>1.5886929000000001E-2</v>
      </c>
      <c r="K66">
        <v>3.3269536000000002E-2</v>
      </c>
    </row>
    <row r="67" spans="1:19">
      <c r="A67" t="s">
        <v>77</v>
      </c>
      <c r="B67" s="5">
        <v>44773.847916666666</v>
      </c>
      <c r="C67">
        <v>1</v>
      </c>
      <c r="D67">
        <v>3.4747615000000003E-2</v>
      </c>
      <c r="E67">
        <v>0.95456839999999998</v>
      </c>
      <c r="F67">
        <v>1.329284E-3</v>
      </c>
      <c r="G67">
        <v>1.2685019999999999E-3</v>
      </c>
      <c r="H67">
        <v>1.6767310000000001E-3</v>
      </c>
      <c r="I67">
        <v>2.1152829999999999E-3</v>
      </c>
      <c r="J67">
        <v>4.293977E-3</v>
      </c>
      <c r="K67">
        <v>0.94599990599999995</v>
      </c>
    </row>
    <row r="68" spans="1:19">
      <c r="A68" t="s">
        <v>78</v>
      </c>
      <c r="B68" s="5">
        <v>44773.81527777778</v>
      </c>
      <c r="C68">
        <v>0</v>
      </c>
      <c r="D68">
        <v>0.93982034999999997</v>
      </c>
      <c r="E68">
        <v>4.9914356E-2</v>
      </c>
      <c r="F68">
        <v>1.1575649999999999E-3</v>
      </c>
      <c r="G68">
        <v>8.2271600000000003E-4</v>
      </c>
      <c r="H68">
        <v>5.6090800000000004E-4</v>
      </c>
      <c r="I68">
        <v>1.7517699999999999E-3</v>
      </c>
      <c r="J68">
        <v>5.9723969999999999E-3</v>
      </c>
      <c r="K68">
        <v>4.1400770000000003E-2</v>
      </c>
    </row>
    <row r="69" spans="1:19">
      <c r="A69" t="s">
        <v>79</v>
      </c>
      <c r="B69" s="5">
        <v>44773.69027777778</v>
      </c>
      <c r="C69">
        <v>1</v>
      </c>
      <c r="D69">
        <v>0.14113037</v>
      </c>
      <c r="E69">
        <v>0.75432339999999998</v>
      </c>
      <c r="F69">
        <v>1.4212282E-2</v>
      </c>
      <c r="G69">
        <v>2.0186856E-2</v>
      </c>
      <c r="H69">
        <v>3.5208679999999999E-3</v>
      </c>
      <c r="I69">
        <v>2.4358029E-2</v>
      </c>
      <c r="J69">
        <v>4.2268086000000003E-2</v>
      </c>
      <c r="K69">
        <v>0.67413530799999999</v>
      </c>
    </row>
    <row r="70" spans="1:19">
      <c r="A70" t="s">
        <v>80</v>
      </c>
      <c r="B70" s="5">
        <v>44773.542361111111</v>
      </c>
      <c r="C70">
        <v>0</v>
      </c>
      <c r="D70">
        <v>0.64046910000000001</v>
      </c>
      <c r="E70">
        <v>0.32597005000000001</v>
      </c>
      <c r="F70">
        <v>2.780196E-3</v>
      </c>
      <c r="G70">
        <v>3.2527599999999999E-3</v>
      </c>
      <c r="H70">
        <v>2.5715170000000002E-3</v>
      </c>
      <c r="I70">
        <v>2.6009280000000002E-3</v>
      </c>
      <c r="J70">
        <v>2.2355486000000001E-2</v>
      </c>
      <c r="K70">
        <v>0.295010092</v>
      </c>
    </row>
    <row r="71" spans="1:19">
      <c r="A71" t="s">
        <v>81</v>
      </c>
      <c r="B71" s="5">
        <v>44772.635416666664</v>
      </c>
      <c r="C71">
        <v>2</v>
      </c>
      <c r="D71">
        <v>7.6917849999999996E-3</v>
      </c>
      <c r="E71">
        <v>1.6718450999999999E-2</v>
      </c>
      <c r="F71">
        <v>0.83292294</v>
      </c>
      <c r="G71">
        <v>4.3197419999999997E-3</v>
      </c>
      <c r="H71">
        <v>5.5529070000000002E-3</v>
      </c>
      <c r="I71">
        <v>2.2014859999999999E-3</v>
      </c>
      <c r="J71">
        <v>0.13059255</v>
      </c>
      <c r="K71">
        <v>-0.95666968799999996</v>
      </c>
    </row>
    <row r="72" spans="1:19">
      <c r="A72" t="s">
        <v>80</v>
      </c>
      <c r="B72" s="5">
        <v>44772.542361111111</v>
      </c>
      <c r="C72">
        <v>0</v>
      </c>
      <c r="D72">
        <v>0.64046910000000001</v>
      </c>
      <c r="E72">
        <v>0.32597005000000001</v>
      </c>
      <c r="F72">
        <v>2.780196E-3</v>
      </c>
      <c r="G72">
        <v>3.2527599999999999E-3</v>
      </c>
      <c r="H72">
        <v>2.5715170000000002E-3</v>
      </c>
      <c r="I72">
        <v>2.6009280000000002E-3</v>
      </c>
      <c r="J72">
        <v>2.2355486000000001E-2</v>
      </c>
      <c r="K72">
        <v>0.295010092</v>
      </c>
    </row>
    <row r="73" spans="1:19">
      <c r="A73" t="s">
        <v>82</v>
      </c>
      <c r="B73" s="5">
        <v>44772.473611111112</v>
      </c>
      <c r="C73">
        <v>0</v>
      </c>
      <c r="D73">
        <v>0.94202019999999997</v>
      </c>
      <c r="E73">
        <v>4.5837197000000003E-2</v>
      </c>
      <c r="F73">
        <v>2.4358650000000002E-3</v>
      </c>
      <c r="G73">
        <v>1.5328469999999999E-3</v>
      </c>
      <c r="H73">
        <v>1.1776619999999999E-3</v>
      </c>
      <c r="I73">
        <v>1.773553E-3</v>
      </c>
      <c r="J73">
        <v>5.2226410000000001E-3</v>
      </c>
      <c r="K73">
        <v>3.5468183E-2</v>
      </c>
    </row>
    <row r="74" spans="1:19">
      <c r="A74" t="s">
        <v>83</v>
      </c>
      <c r="B74" s="5">
        <v>44771.556250000001</v>
      </c>
      <c r="C74">
        <v>0</v>
      </c>
      <c r="D74">
        <v>0.41675996999999998</v>
      </c>
      <c r="E74">
        <v>3.2836786999999999E-2</v>
      </c>
      <c r="F74">
        <v>7.1041055000000006E-2</v>
      </c>
      <c r="G74">
        <v>3.0865703000000001E-2</v>
      </c>
      <c r="H74">
        <v>2.4427013000000001E-2</v>
      </c>
      <c r="I74">
        <v>2.0894039999999999E-2</v>
      </c>
      <c r="J74">
        <v>0.40317544</v>
      </c>
      <c r="K74">
        <v>-0.496672424</v>
      </c>
      <c r="L74">
        <v>0.40181833</v>
      </c>
      <c r="S74"/>
    </row>
    <row r="75" spans="1:19">
      <c r="A75" t="s">
        <v>84</v>
      </c>
      <c r="B75" s="5">
        <v>44771.004861111112</v>
      </c>
      <c r="C75">
        <v>6</v>
      </c>
      <c r="D75">
        <v>0.15071725999999999</v>
      </c>
      <c r="E75">
        <v>4.2895733999999998E-2</v>
      </c>
      <c r="F75">
        <v>6.6421813999999996E-2</v>
      </c>
      <c r="G75">
        <v>4.7087364E-2</v>
      </c>
      <c r="H75">
        <v>2.3472216000000001E-2</v>
      </c>
      <c r="I75">
        <v>2.4186835E-2</v>
      </c>
      <c r="J75">
        <v>0.64521890000000004</v>
      </c>
      <c r="K75">
        <v>-0.73930456</v>
      </c>
    </row>
    <row r="76" spans="1:19">
      <c r="A76" t="s">
        <v>85</v>
      </c>
      <c r="B76" s="5">
        <v>44770.609722222223</v>
      </c>
      <c r="C76">
        <v>0</v>
      </c>
      <c r="D76">
        <v>0.64730346000000005</v>
      </c>
      <c r="E76">
        <v>0.16038585999999999</v>
      </c>
      <c r="F76">
        <v>6.3143799999999996E-3</v>
      </c>
      <c r="G76">
        <v>7.6497509999999998E-3</v>
      </c>
      <c r="H76">
        <v>5.9639300000000001E-3</v>
      </c>
      <c r="I76">
        <v>0.14002727000000001</v>
      </c>
      <c r="J76">
        <v>3.2355494999999998E-2</v>
      </c>
      <c r="K76">
        <v>0.108102304</v>
      </c>
      <c r="L76">
        <v>-3.7250203850000001</v>
      </c>
    </row>
    <row r="77" spans="1:19">
      <c r="A77" t="s">
        <v>86</v>
      </c>
      <c r="B77" s="5">
        <v>44769.915277777778</v>
      </c>
      <c r="C77">
        <v>0</v>
      </c>
      <c r="D77">
        <v>0.64142580000000005</v>
      </c>
      <c r="E77">
        <v>0.107253626</v>
      </c>
      <c r="F77">
        <v>1.0306816999999999E-2</v>
      </c>
      <c r="G77">
        <v>3.0769562E-2</v>
      </c>
      <c r="H77">
        <v>2.1481179999999999E-2</v>
      </c>
      <c r="I77">
        <v>0.10515345</v>
      </c>
      <c r="J77">
        <v>8.3609760000000005E-2</v>
      </c>
      <c r="K77">
        <v>-3.8913692999999999E-2</v>
      </c>
      <c r="L77">
        <v>8.4047227380000002</v>
      </c>
    </row>
    <row r="78" spans="1:19">
      <c r="A78" t="s">
        <v>87</v>
      </c>
      <c r="B78" s="5">
        <v>44769.552083333336</v>
      </c>
      <c r="C78">
        <v>1</v>
      </c>
      <c r="D78">
        <v>1.2610318000000001E-2</v>
      </c>
      <c r="E78">
        <v>0.97761790000000004</v>
      </c>
      <c r="F78">
        <v>1.879789E-3</v>
      </c>
      <c r="G78">
        <v>1.6710270000000001E-3</v>
      </c>
      <c r="H78">
        <v>1.793296E-3</v>
      </c>
      <c r="I78">
        <v>9.08423E-4</v>
      </c>
      <c r="J78">
        <v>3.518967E-3</v>
      </c>
      <c r="K78">
        <v>0.96875482099999999</v>
      </c>
    </row>
    <row r="79" spans="1:19">
      <c r="A79" t="s">
        <v>88</v>
      </c>
      <c r="B79" s="5">
        <v>44769.290277777778</v>
      </c>
      <c r="C79">
        <v>6</v>
      </c>
      <c r="D79">
        <v>0.25286715999999998</v>
      </c>
      <c r="E79">
        <v>2.2815287E-2</v>
      </c>
      <c r="F79">
        <v>0.17371020000000001</v>
      </c>
      <c r="G79">
        <v>4.2586579999999999E-2</v>
      </c>
      <c r="H79">
        <v>1.6403899999999999E-2</v>
      </c>
      <c r="I79">
        <v>1.4321545E-2</v>
      </c>
      <c r="J79">
        <v>0.47729555000000001</v>
      </c>
      <c r="K79">
        <v>-0.68718094299999999</v>
      </c>
    </row>
    <row r="80" spans="1:19">
      <c r="A80" t="s">
        <v>89</v>
      </c>
      <c r="B80" s="5">
        <v>44768.977777777778</v>
      </c>
      <c r="C80">
        <v>0</v>
      </c>
      <c r="D80">
        <v>0.97966279999999994</v>
      </c>
      <c r="E80">
        <v>1.1495969E-2</v>
      </c>
      <c r="F80">
        <v>1.4070899999999999E-3</v>
      </c>
      <c r="G80">
        <v>9.9063600000000003E-4</v>
      </c>
      <c r="H80">
        <v>8.9601500000000001E-4</v>
      </c>
      <c r="I80">
        <v>1.194042E-3</v>
      </c>
      <c r="J80">
        <v>4.3532240000000002E-3</v>
      </c>
      <c r="K80">
        <v>3.8490040000000001E-3</v>
      </c>
      <c r="L80">
        <v>-3.7191929570000002</v>
      </c>
    </row>
    <row r="81" spans="1:12">
      <c r="A81" t="s">
        <v>90</v>
      </c>
      <c r="B81" s="5">
        <v>44768.637499999997</v>
      </c>
      <c r="C81">
        <v>1</v>
      </c>
      <c r="D81">
        <v>4.3689009999999997E-3</v>
      </c>
      <c r="E81">
        <v>0.9894366</v>
      </c>
      <c r="F81">
        <v>1.821123E-3</v>
      </c>
      <c r="G81">
        <v>4.0904500000000002E-4</v>
      </c>
      <c r="H81">
        <v>4.3303900000000003E-4</v>
      </c>
      <c r="I81">
        <v>8.8595899999999997E-4</v>
      </c>
      <c r="J81">
        <v>2.6452429999999998E-3</v>
      </c>
      <c r="K81">
        <v>0.98412814999999998</v>
      </c>
    </row>
    <row r="82" spans="1:12">
      <c r="A82" t="s">
        <v>91</v>
      </c>
      <c r="B82" s="5">
        <v>44768.556944444441</v>
      </c>
      <c r="C82">
        <v>0</v>
      </c>
      <c r="D82">
        <v>0.57043529999999998</v>
      </c>
      <c r="E82">
        <v>0.22162266</v>
      </c>
      <c r="F82">
        <v>7.6635990000000001E-3</v>
      </c>
      <c r="G82">
        <v>2.0964447000000001E-2</v>
      </c>
      <c r="H82">
        <v>1.6285576E-2</v>
      </c>
      <c r="I82">
        <v>2.1368313999999999E-2</v>
      </c>
      <c r="J82">
        <v>0.14166013999999999</v>
      </c>
      <c r="K82">
        <v>3.5048898000000002E-2</v>
      </c>
    </row>
    <row r="83" spans="1:12">
      <c r="A83" t="s">
        <v>92</v>
      </c>
      <c r="B83" s="5">
        <v>44768.043055555558</v>
      </c>
      <c r="C83">
        <v>0</v>
      </c>
      <c r="D83">
        <v>0.53144970000000002</v>
      </c>
      <c r="E83">
        <v>2.7853251999999998E-2</v>
      </c>
      <c r="F83">
        <v>4.2708423000000002E-2</v>
      </c>
      <c r="G83">
        <v>9.0740609999999996E-3</v>
      </c>
      <c r="H83">
        <v>7.425638E-3</v>
      </c>
      <c r="I83">
        <v>4.6938720000000003E-2</v>
      </c>
      <c r="J83">
        <v>0.33455023</v>
      </c>
      <c r="K83">
        <v>-0.36590509999999998</v>
      </c>
    </row>
    <row r="84" spans="1:12">
      <c r="A84" t="s">
        <v>93</v>
      </c>
      <c r="B84" s="5">
        <v>44768.020833333336</v>
      </c>
      <c r="C84">
        <v>0</v>
      </c>
      <c r="D84">
        <v>0.94971589999999995</v>
      </c>
      <c r="E84">
        <v>3.2045957E-2</v>
      </c>
      <c r="F84">
        <v>8.9269999999999996E-4</v>
      </c>
      <c r="G84">
        <v>1.0547390000000001E-3</v>
      </c>
      <c r="H84">
        <v>1.2594240000000001E-3</v>
      </c>
      <c r="I84">
        <v>8.8318890000000008E-3</v>
      </c>
      <c r="J84">
        <v>6.1994579999999997E-3</v>
      </c>
      <c r="K84">
        <v>2.2639636000000001E-2</v>
      </c>
    </row>
    <row r="85" spans="1:12">
      <c r="A85" t="s">
        <v>94</v>
      </c>
      <c r="B85" s="5">
        <v>44765.582638888889</v>
      </c>
      <c r="C85">
        <v>1</v>
      </c>
      <c r="D85">
        <v>0.26745619999999998</v>
      </c>
      <c r="E85">
        <v>0.49209657000000001</v>
      </c>
      <c r="F85">
        <v>1.9383948000000002E-2</v>
      </c>
      <c r="G85">
        <v>1.5203556E-2</v>
      </c>
      <c r="H85">
        <v>1.5181859000000001E-2</v>
      </c>
      <c r="I85">
        <v>2.7709382000000001E-2</v>
      </c>
      <c r="J85">
        <v>0.16296849999999999</v>
      </c>
      <c r="K85">
        <v>0.27935870699999998</v>
      </c>
    </row>
    <row r="86" spans="1:12">
      <c r="A86" t="s">
        <v>95</v>
      </c>
      <c r="B86" s="5">
        <v>44764.025000000001</v>
      </c>
      <c r="C86">
        <v>0</v>
      </c>
      <c r="D86">
        <v>0.74916559999999999</v>
      </c>
      <c r="E86">
        <v>0.12886623999999999</v>
      </c>
      <c r="F86">
        <v>8.7808269999999997E-3</v>
      </c>
      <c r="G86">
        <v>6.9987260000000003E-3</v>
      </c>
      <c r="H86">
        <v>3.4132139999999999E-3</v>
      </c>
      <c r="I86">
        <v>1.4548213000000001E-2</v>
      </c>
      <c r="J86">
        <v>8.8227139999999996E-2</v>
      </c>
      <c r="K86">
        <v>2.1446333000000001E-2</v>
      </c>
      <c r="L86">
        <v>-1.2279300440000001</v>
      </c>
    </row>
    <row r="87" spans="1:12">
      <c r="A87" t="s">
        <v>96</v>
      </c>
      <c r="B87" s="5">
        <v>44763.998611111114</v>
      </c>
      <c r="C87">
        <v>0</v>
      </c>
      <c r="D87">
        <v>0.66886610000000002</v>
      </c>
      <c r="E87">
        <v>0.22082824000000001</v>
      </c>
      <c r="F87">
        <v>6.8340679999999996E-3</v>
      </c>
      <c r="G87">
        <v>1.2356916000000001E-2</v>
      </c>
      <c r="H87">
        <v>5.7116900000000002E-3</v>
      </c>
      <c r="I87">
        <v>2.15499E-2</v>
      </c>
      <c r="J87">
        <v>6.3853129999999994E-2</v>
      </c>
      <c r="K87">
        <v>0.13207243599999999</v>
      </c>
      <c r="L87">
        <v>2.2183435029999998</v>
      </c>
    </row>
    <row r="88" spans="1:12">
      <c r="A88" t="s">
        <v>97</v>
      </c>
      <c r="B88" s="5">
        <v>44763.783333333333</v>
      </c>
      <c r="C88">
        <v>0</v>
      </c>
      <c r="D88">
        <v>0.97521919999999995</v>
      </c>
      <c r="E88">
        <v>1.1102567000000001E-2</v>
      </c>
      <c r="F88">
        <v>1.3848059999999999E-3</v>
      </c>
      <c r="G88">
        <v>6.1784600000000002E-4</v>
      </c>
      <c r="H88">
        <v>7.3369199999999998E-4</v>
      </c>
      <c r="I88">
        <v>3.1594420000000002E-3</v>
      </c>
      <c r="J88">
        <v>7.7823620000000001E-3</v>
      </c>
      <c r="K88">
        <v>5.8386199999999999E-4</v>
      </c>
    </row>
    <row r="89" spans="1:12">
      <c r="A89" t="s">
        <v>98</v>
      </c>
      <c r="B89" s="5">
        <v>44763.586111111108</v>
      </c>
      <c r="C89">
        <v>0</v>
      </c>
      <c r="D89">
        <v>0.90543485000000001</v>
      </c>
      <c r="E89">
        <v>4.8308950000000003E-2</v>
      </c>
      <c r="F89">
        <v>5.0207230000000004E-3</v>
      </c>
      <c r="G89">
        <v>2.5181549999999998E-3</v>
      </c>
      <c r="H89">
        <v>2.766957E-3</v>
      </c>
      <c r="I89">
        <v>9.7265049999999999E-3</v>
      </c>
      <c r="J89">
        <v>2.6223863E-2</v>
      </c>
      <c r="K89">
        <v>1.1779250999999999E-2</v>
      </c>
    </row>
    <row r="90" spans="1:12">
      <c r="A90" t="s">
        <v>99</v>
      </c>
      <c r="B90" s="5">
        <v>44762.161111111112</v>
      </c>
      <c r="C90">
        <v>6</v>
      </c>
      <c r="D90">
        <v>0.14236939000000001</v>
      </c>
      <c r="E90">
        <v>0.29289573000000002</v>
      </c>
      <c r="F90">
        <v>1.7640960000000001E-2</v>
      </c>
      <c r="G90">
        <v>7.7513440000000003E-3</v>
      </c>
      <c r="H90">
        <v>9.2741019999999993E-3</v>
      </c>
      <c r="I90">
        <v>1.8172923000000001E-2</v>
      </c>
      <c r="J90">
        <v>0.51189554000000004</v>
      </c>
      <c r="K90">
        <v>-0.253666216</v>
      </c>
      <c r="L90">
        <v>2.5289461530000001</v>
      </c>
    </row>
    <row r="91" spans="1:12">
      <c r="A91" t="s">
        <v>100</v>
      </c>
      <c r="B91" s="5">
        <v>44757.568055555559</v>
      </c>
      <c r="C91">
        <v>1</v>
      </c>
      <c r="D91">
        <v>8.905457E-2</v>
      </c>
      <c r="E91">
        <v>0.60233795999999995</v>
      </c>
      <c r="F91">
        <v>2.131123E-2</v>
      </c>
      <c r="G91">
        <v>7.4052919999999994E-2</v>
      </c>
      <c r="H91">
        <v>2.9126740000000002E-2</v>
      </c>
      <c r="I91">
        <v>1.5780908999999999E-2</v>
      </c>
      <c r="J91">
        <v>0.16833548000000001</v>
      </c>
      <c r="K91">
        <v>0.30951159</v>
      </c>
      <c r="L91">
        <v>2.5904963190000001</v>
      </c>
    </row>
    <row r="92" spans="1:12">
      <c r="A92" t="s">
        <v>101</v>
      </c>
      <c r="B92" s="5">
        <v>44756.680555555555</v>
      </c>
      <c r="C92">
        <v>0</v>
      </c>
      <c r="D92">
        <v>0.95552939999999997</v>
      </c>
      <c r="E92">
        <v>7.1742619999999998E-3</v>
      </c>
      <c r="F92">
        <v>5.8079940000000004E-3</v>
      </c>
      <c r="G92">
        <v>1.67241E-3</v>
      </c>
      <c r="H92">
        <v>1.628942E-3</v>
      </c>
      <c r="I92">
        <v>5.7307759999999999E-3</v>
      </c>
      <c r="J92">
        <v>2.2456073999999999E-2</v>
      </c>
      <c r="K92">
        <v>-2.4391157E-2</v>
      </c>
      <c r="L92">
        <v>-1.4180375039999999</v>
      </c>
    </row>
    <row r="93" spans="1:12">
      <c r="A93" t="s">
        <v>102</v>
      </c>
      <c r="B93" s="5">
        <v>44753.689583333333</v>
      </c>
      <c r="C93">
        <v>0</v>
      </c>
      <c r="D93">
        <v>0.96696530000000003</v>
      </c>
      <c r="E93">
        <v>1.6363447999999999E-2</v>
      </c>
      <c r="F93">
        <v>2.1328050000000002E-3</v>
      </c>
      <c r="G93">
        <v>5.9263999999999996E-4</v>
      </c>
      <c r="H93">
        <v>1.053631E-3</v>
      </c>
      <c r="I93">
        <v>2.8086119999999998E-3</v>
      </c>
      <c r="J93">
        <v>1.0083737000000001E-2</v>
      </c>
      <c r="K93">
        <v>2.5006350000000002E-3</v>
      </c>
      <c r="L93">
        <v>-1.82206347</v>
      </c>
    </row>
    <row r="94" spans="1:12">
      <c r="A94" t="s">
        <v>103</v>
      </c>
      <c r="B94" s="5">
        <v>44749.772222222222</v>
      </c>
      <c r="C94">
        <v>0</v>
      </c>
      <c r="D94">
        <v>0.94774985</v>
      </c>
      <c r="E94">
        <v>3.9015014000000001E-2</v>
      </c>
      <c r="F94">
        <v>2.520539E-3</v>
      </c>
      <c r="G94">
        <v>9.0658600000000002E-4</v>
      </c>
      <c r="H94">
        <v>1.9149200000000001E-3</v>
      </c>
      <c r="I94">
        <v>1.368345E-3</v>
      </c>
      <c r="J94">
        <v>6.5248399999999996E-3</v>
      </c>
      <c r="K94">
        <v>2.7148129E-2</v>
      </c>
      <c r="L94">
        <v>1.277668153</v>
      </c>
    </row>
    <row r="95" spans="1:12">
      <c r="A95" t="s">
        <v>104</v>
      </c>
      <c r="B95" s="5">
        <v>44743.680555555555</v>
      </c>
      <c r="C95">
        <v>0</v>
      </c>
      <c r="D95">
        <v>0.88530076000000002</v>
      </c>
      <c r="E95">
        <v>4.2950716E-2</v>
      </c>
      <c r="F95">
        <v>5.0179919999999998E-3</v>
      </c>
      <c r="G95">
        <v>3.658957E-3</v>
      </c>
      <c r="H95">
        <v>2.773911E-3</v>
      </c>
      <c r="I95">
        <v>7.7370319999999996E-3</v>
      </c>
      <c r="J95">
        <v>5.2560580000000003E-2</v>
      </c>
      <c r="K95">
        <v>-2.1060723999999999E-2</v>
      </c>
      <c r="L95">
        <v>0.81616173299999994</v>
      </c>
    </row>
    <row r="96" spans="1:12">
      <c r="A96" t="s">
        <v>105</v>
      </c>
      <c r="B96" s="5">
        <v>44742.243055555555</v>
      </c>
      <c r="C96">
        <v>0</v>
      </c>
      <c r="D96">
        <v>0.93771599999999999</v>
      </c>
      <c r="E96">
        <v>4.3478063999999997E-2</v>
      </c>
      <c r="F96">
        <v>1.5124349999999999E-3</v>
      </c>
      <c r="G96">
        <v>7.9005999999999998E-4</v>
      </c>
      <c r="H96">
        <v>7.8281200000000003E-4</v>
      </c>
      <c r="I96">
        <v>4.9555119999999996E-3</v>
      </c>
      <c r="J96">
        <v>1.0765001E-2</v>
      </c>
      <c r="K96">
        <v>2.9627756000000002E-2</v>
      </c>
      <c r="L96">
        <v>-1.0345744800000001</v>
      </c>
    </row>
    <row r="97" spans="1:12">
      <c r="A97" t="s">
        <v>106</v>
      </c>
      <c r="B97" s="5">
        <v>44740.955555555556</v>
      </c>
      <c r="C97">
        <v>0</v>
      </c>
      <c r="D97">
        <v>0.65156716000000003</v>
      </c>
      <c r="E97">
        <v>0.31038594000000003</v>
      </c>
      <c r="F97">
        <v>2.1787260000000002E-3</v>
      </c>
      <c r="G97">
        <v>1.746074E-3</v>
      </c>
      <c r="H97">
        <v>1.4685220000000001E-3</v>
      </c>
      <c r="I97">
        <v>6.5016900000000001E-3</v>
      </c>
      <c r="J97">
        <v>2.6151850000000001E-2</v>
      </c>
      <c r="K97">
        <v>0.27884076899999999</v>
      </c>
    </row>
    <row r="98" spans="1:12">
      <c r="A98" t="s">
        <v>107</v>
      </c>
      <c r="B98" s="5">
        <v>44740.497916666667</v>
      </c>
      <c r="C98">
        <v>0</v>
      </c>
      <c r="D98">
        <v>0.94994239999999996</v>
      </c>
      <c r="E98">
        <v>3.9995093000000002E-2</v>
      </c>
      <c r="F98">
        <v>6.3041499999999995E-4</v>
      </c>
      <c r="G98">
        <v>6.2443899999999996E-4</v>
      </c>
      <c r="H98">
        <v>6.8985800000000001E-4</v>
      </c>
      <c r="I98">
        <v>3.1951950000000001E-3</v>
      </c>
      <c r="J98">
        <v>4.9227120000000001E-3</v>
      </c>
      <c r="K98">
        <v>3.3127669999999998E-2</v>
      </c>
      <c r="L98">
        <v>0.67945770999999999</v>
      </c>
    </row>
    <row r="99" spans="1:12">
      <c r="A99" t="s">
        <v>108</v>
      </c>
      <c r="B99" s="5">
        <v>44737.894444444442</v>
      </c>
      <c r="C99">
        <v>0</v>
      </c>
      <c r="D99">
        <v>0.96738869999999999</v>
      </c>
      <c r="E99">
        <v>1.6846031000000001E-2</v>
      </c>
      <c r="F99">
        <v>1.9564119999999998E-3</v>
      </c>
      <c r="G99">
        <v>5.5176900000000002E-4</v>
      </c>
      <c r="H99">
        <v>6.5145800000000005E-4</v>
      </c>
      <c r="I99">
        <v>1.853384E-3</v>
      </c>
      <c r="J99">
        <v>1.0752115E-2</v>
      </c>
      <c r="K99">
        <v>2.9342769999999999E-3</v>
      </c>
    </row>
    <row r="100" spans="1:12">
      <c r="A100" t="s">
        <v>109</v>
      </c>
      <c r="B100" s="5">
        <v>44736.53125</v>
      </c>
      <c r="C100">
        <v>0</v>
      </c>
      <c r="D100">
        <v>0.36859333999999999</v>
      </c>
      <c r="E100">
        <v>0.29317779999999999</v>
      </c>
      <c r="F100">
        <v>6.002917E-2</v>
      </c>
      <c r="G100">
        <v>9.9810350000000006E-2</v>
      </c>
      <c r="H100">
        <v>6.4069029999999999E-2</v>
      </c>
      <c r="I100">
        <v>4.4188403000000001E-2</v>
      </c>
      <c r="J100">
        <v>7.0131869999999999E-2</v>
      </c>
      <c r="K100">
        <v>-8.6262000000000003E-4</v>
      </c>
    </row>
    <row r="101" spans="1:12">
      <c r="A101" t="s">
        <v>110</v>
      </c>
      <c r="B101" s="5">
        <v>44736.131944444445</v>
      </c>
      <c r="C101">
        <v>0</v>
      </c>
      <c r="D101">
        <v>0.93792430000000004</v>
      </c>
      <c r="E101">
        <v>4.7041439999999997E-2</v>
      </c>
      <c r="F101">
        <v>1.1195930000000001E-3</v>
      </c>
      <c r="G101">
        <v>8.7506400000000005E-4</v>
      </c>
      <c r="H101">
        <v>7.4085299999999998E-4</v>
      </c>
      <c r="I101">
        <v>2.6257369999999999E-3</v>
      </c>
      <c r="J101">
        <v>9.6729769999999993E-3</v>
      </c>
      <c r="K101">
        <v>3.4632953000000001E-2</v>
      </c>
      <c r="L101">
        <v>3.7076754200000002</v>
      </c>
    </row>
    <row r="102" spans="1:12">
      <c r="A102" t="s">
        <v>111</v>
      </c>
      <c r="B102" s="5">
        <v>44735.899305555555</v>
      </c>
      <c r="C102">
        <v>0</v>
      </c>
      <c r="D102">
        <v>0.77961650000000005</v>
      </c>
      <c r="E102">
        <v>0.14098095999999999</v>
      </c>
      <c r="F102">
        <v>5.7279999999999996E-3</v>
      </c>
      <c r="G102">
        <v>2.5252149999999999E-3</v>
      </c>
      <c r="H102">
        <v>1.6995020000000001E-3</v>
      </c>
      <c r="I102">
        <v>4.5893059999999996E-3</v>
      </c>
      <c r="J102">
        <v>6.486045E-2</v>
      </c>
      <c r="K102">
        <v>6.6167793000000003E-2</v>
      </c>
      <c r="L102">
        <v>0.26613853399999998</v>
      </c>
    </row>
    <row r="103" spans="1:12">
      <c r="A103" t="s">
        <v>112</v>
      </c>
      <c r="B103" s="5">
        <v>44735.890972222223</v>
      </c>
      <c r="C103">
        <v>5</v>
      </c>
      <c r="D103">
        <v>3.7273849999999997E-2</v>
      </c>
      <c r="E103">
        <v>4.1920539999999997E-3</v>
      </c>
      <c r="F103">
        <v>8.8191039999999995E-3</v>
      </c>
      <c r="G103">
        <v>5.2541460000000003E-3</v>
      </c>
      <c r="H103">
        <v>7.3553330000000004E-3</v>
      </c>
      <c r="I103">
        <v>0.92998170000000002</v>
      </c>
      <c r="J103">
        <v>7.1237899999999996E-3</v>
      </c>
      <c r="K103">
        <v>-2.4360318999999998E-2</v>
      </c>
      <c r="L103">
        <v>0.26613853399999998</v>
      </c>
    </row>
    <row r="104" spans="1:12"/>
    <row r="105" spans="1:12">
      <c r="A105" s="2" t="s">
        <v>113</v>
      </c>
      <c r="D105">
        <v>0.59663289500000005</v>
      </c>
      <c r="E105">
        <v>0.23056417500000001</v>
      </c>
      <c r="F105">
        <v>2.2156676E-2</v>
      </c>
      <c r="G105">
        <v>1.1854671000000001E-2</v>
      </c>
      <c r="H105">
        <v>7.4355710000000002E-3</v>
      </c>
      <c r="I105">
        <v>3.3765968E-2</v>
      </c>
      <c r="J105">
        <v>9.7590041000000002E-2</v>
      </c>
      <c r="K105">
        <v>9.1527214999999995E-2</v>
      </c>
      <c r="L105">
        <v>0.340062792</v>
      </c>
    </row>
    <row r="106" spans="1:12">
      <c r="A106" s="2" t="s">
        <v>114</v>
      </c>
      <c r="D106">
        <v>0.36593950200000003</v>
      </c>
      <c r="E106">
        <v>0.30776011599999997</v>
      </c>
      <c r="F106">
        <v>8.5707698999999998E-2</v>
      </c>
      <c r="G106">
        <v>1.9738999E-2</v>
      </c>
      <c r="H106">
        <v>1.1320828999999999E-2</v>
      </c>
      <c r="I106">
        <v>0.11850474499999999</v>
      </c>
      <c r="J106">
        <v>0.15666281600000001</v>
      </c>
      <c r="K106">
        <v>0.39164767700000003</v>
      </c>
      <c r="L106">
        <f>_xlfn.STDEV.S(L2:L103)</f>
        <v>2.6565247245856871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2B749-BD4D-4CE5-B403-4831EF5E06FD}">
  <dimension ref="A1:M106"/>
  <sheetViews>
    <sheetView workbookViewId="0">
      <selection activeCell="E3" sqref="E3"/>
    </sheetView>
  </sheetViews>
  <sheetFormatPr defaultRowHeight="15"/>
  <cols>
    <col min="1" max="1" width="18.140625" customWidth="1"/>
    <col min="5" max="5" width="14" customWidth="1"/>
    <col min="8" max="8" width="16.28515625" customWidth="1"/>
    <col min="9" max="9" width="17" customWidth="1"/>
    <col min="10" max="10" width="13.42578125" customWidth="1"/>
    <col min="11" max="11" width="18.7109375" customWidth="1"/>
    <col min="12" max="12" width="14.5703125" customWidth="1"/>
  </cols>
  <sheetData>
    <row r="1" spans="1:13">
      <c r="A1" s="3" t="s">
        <v>115</v>
      </c>
      <c r="B1" s="2" t="s">
        <v>116</v>
      </c>
      <c r="C1" s="2" t="s">
        <v>117</v>
      </c>
      <c r="D1" s="2" t="s">
        <v>118</v>
      </c>
      <c r="E1" s="2" t="s">
        <v>119</v>
      </c>
      <c r="F1" s="2" t="s">
        <v>120</v>
      </c>
      <c r="G1" s="2" t="s">
        <v>121</v>
      </c>
      <c r="H1" s="2" t="s">
        <v>122</v>
      </c>
      <c r="I1" s="2" t="s">
        <v>123</v>
      </c>
      <c r="J1" s="2" t="s">
        <v>124</v>
      </c>
      <c r="K1" s="2" t="s">
        <v>125</v>
      </c>
      <c r="L1" s="2" t="s">
        <v>126</v>
      </c>
      <c r="M1" s="2"/>
    </row>
    <row r="2" spans="1:13">
      <c r="A2" s="1">
        <v>44834</v>
      </c>
      <c r="B2">
        <v>87.9</v>
      </c>
      <c r="C2">
        <v>89.11</v>
      </c>
      <c r="F2">
        <f>STDEV(L3:L23)</f>
        <v>1.973951856469448E-2</v>
      </c>
      <c r="K2">
        <f>100*(C2-B2)/(B2)</f>
        <v>1.3765642775881612</v>
      </c>
      <c r="L2">
        <f>K2/100</f>
        <v>1.3765642775881612E-2</v>
      </c>
    </row>
    <row r="3" spans="1:13">
      <c r="A3" s="1">
        <v>44833</v>
      </c>
      <c r="B3">
        <v>89.7</v>
      </c>
      <c r="C3">
        <v>89.1</v>
      </c>
      <c r="D3">
        <f>100*(C3-B2)/(C3)</f>
        <v>1.3468013468013342</v>
      </c>
      <c r="E3">
        <f>(C4-C24)/C24</f>
        <v>-3.8625657105505209E-2</v>
      </c>
      <c r="F3">
        <f>STDEV(L4:L24)</f>
        <v>2.0431157301477744E-2</v>
      </c>
      <c r="G3">
        <v>18171</v>
      </c>
      <c r="H3">
        <f>LOG(G3,EXP(1))</f>
        <v>9.8075821956490561</v>
      </c>
      <c r="I3">
        <v>103493750480.72099</v>
      </c>
      <c r="J3">
        <f>LOG(I3,EXP(1))</f>
        <v>25.362777065999996</v>
      </c>
      <c r="K3">
        <f>100*(C3-B3)/(B3)</f>
        <v>-0.66889632107024355</v>
      </c>
      <c r="L3">
        <f>K3/100</f>
        <v>-6.6889632107024356E-3</v>
      </c>
    </row>
    <row r="4" spans="1:13">
      <c r="A4" s="1">
        <v>44832</v>
      </c>
      <c r="B4">
        <v>83.919998168945298</v>
      </c>
      <c r="C4">
        <v>87.860000610351506</v>
      </c>
      <c r="D4">
        <f>100*(C4-B3)/(C4)</f>
        <v>-2.0942401284614967</v>
      </c>
      <c r="E4">
        <f>(C5-C25)/C25</f>
        <v>-7.9824760360542868E-2</v>
      </c>
      <c r="F4">
        <f>STDEV(L5:L25)</f>
        <v>1.9558447827093872E-2</v>
      </c>
      <c r="G4">
        <v>17290</v>
      </c>
      <c r="H4">
        <f>LOG(G4,EXP(1))</f>
        <v>9.7578835786773368</v>
      </c>
      <c r="I4">
        <v>102053435871.211</v>
      </c>
      <c r="J4">
        <f>LOG(I4,EXP(1))</f>
        <v>25.348762394143197</v>
      </c>
      <c r="K4">
        <f>100*(C4-B4)/(B4)</f>
        <v>4.6949505807594383</v>
      </c>
      <c r="L4">
        <f>K4/100</f>
        <v>4.6949505807594383E-2</v>
      </c>
    </row>
    <row r="5" spans="1:13">
      <c r="A5" s="1">
        <v>44831</v>
      </c>
      <c r="B5">
        <v>84.260002136230398</v>
      </c>
      <c r="C5">
        <v>86.110000610351506</v>
      </c>
      <c r="D5">
        <f>100*(C5-B4)/(C5)</f>
        <v>2.5432614398831412</v>
      </c>
      <c r="E5">
        <f>(C6-C26)/C26</f>
        <v>-9.1862006219253112E-2</v>
      </c>
      <c r="F5">
        <f>STDEV(L6:L26)</f>
        <v>1.905623913062909E-2</v>
      </c>
      <c r="G5">
        <v>58298</v>
      </c>
      <c r="H5">
        <f>LOG(G5,EXP(1))</f>
        <v>10.973323066432819</v>
      </c>
      <c r="I5">
        <v>100020730299.461</v>
      </c>
      <c r="J5">
        <f>LOG(I5,EXP(1))</f>
        <v>25.328643304444817</v>
      </c>
      <c r="K5">
        <f>100*(C5-B5)/(B5)</f>
        <v>2.1955832271758742</v>
      </c>
      <c r="L5">
        <f>K5/100</f>
        <v>2.1955832271758742E-2</v>
      </c>
    </row>
    <row r="6" spans="1:13">
      <c r="A6" s="1">
        <v>44830</v>
      </c>
      <c r="B6">
        <v>86.989997863769503</v>
      </c>
      <c r="C6">
        <v>86.205001831054602</v>
      </c>
      <c r="D6">
        <f>100*(C6-B5)/(C6)</f>
        <v>2.2562492355559991</v>
      </c>
      <c r="E6">
        <f>(C7-C27)/C27</f>
        <v>-9.3158270953579703E-2</v>
      </c>
      <c r="F6">
        <f>STDEV(L7:L27)</f>
        <v>2.0151334810971065E-2</v>
      </c>
      <c r="G6">
        <v>25529</v>
      </c>
      <c r="H6">
        <f>LOG(G6,EXP(1))</f>
        <v>10.147570339863993</v>
      </c>
      <c r="I6">
        <v>100131078591.259</v>
      </c>
      <c r="J6">
        <f>LOG(I6,EXP(1))</f>
        <v>25.329745950517214</v>
      </c>
      <c r="K6">
        <f>100*(C6-B6)/(B6)</f>
        <v>-0.90239803654696249</v>
      </c>
      <c r="L6">
        <f>K6/100</f>
        <v>-9.0239803654696242E-3</v>
      </c>
    </row>
    <row r="7" spans="1:13">
      <c r="A7" s="1">
        <v>44827</v>
      </c>
      <c r="B7">
        <v>86.449996948242102</v>
      </c>
      <c r="C7">
        <v>86.684997558593693</v>
      </c>
      <c r="D7">
        <f>100*(C7-B6)/(C7)</f>
        <v>-0.35184900936248897</v>
      </c>
      <c r="E7">
        <f>(C8-C28)/C28</f>
        <v>-5.0403033719381422E-2</v>
      </c>
      <c r="F7">
        <f>STDEV(L8:L28)</f>
        <v>2.0154352368374696E-2</v>
      </c>
      <c r="G7">
        <v>15991</v>
      </c>
      <c r="H7">
        <f>LOG(G7,EXP(1))</f>
        <v>9.6797813429594424</v>
      </c>
      <c r="I7">
        <v>100688615728.27901</v>
      </c>
      <c r="J7">
        <f>LOG(I7,EXP(1))</f>
        <v>25.335298578922437</v>
      </c>
      <c r="K7">
        <f>100*(C7-B7)/(B7)</f>
        <v>0.27183414534101902</v>
      </c>
      <c r="L7">
        <f>K7/100</f>
        <v>2.71834145341019E-3</v>
      </c>
    </row>
    <row r="8" spans="1:13">
      <c r="A8" s="1">
        <v>44826</v>
      </c>
      <c r="B8">
        <v>91.180000305175696</v>
      </c>
      <c r="C8">
        <v>88.360000610351506</v>
      </c>
      <c r="D8">
        <f>100*(C8-B7)/(C8)</f>
        <v>2.1616157185558502</v>
      </c>
      <c r="E8">
        <f>(C9-C29)/C29</f>
        <v>-1.703988907131138E-3</v>
      </c>
      <c r="F8">
        <f>STDEV(L9:L29)</f>
        <v>1.881756694779534E-2</v>
      </c>
      <c r="G8">
        <v>64980</v>
      </c>
      <c r="H8">
        <f>LOG(G8,EXP(1))</f>
        <v>11.081834809223091</v>
      </c>
      <c r="I8">
        <v>102634208891.711</v>
      </c>
      <c r="J8">
        <f>LOG(I8,EXP(1))</f>
        <v>25.354437134108167</v>
      </c>
      <c r="K8">
        <f>100*(C8-B8)/(B8)</f>
        <v>-3.0927831601072251</v>
      </c>
      <c r="L8">
        <f>K8/100</f>
        <v>-3.092783160107225E-2</v>
      </c>
    </row>
    <row r="9" spans="1:13">
      <c r="A9" s="1">
        <v>44825</v>
      </c>
      <c r="B9">
        <v>91.629997253417898</v>
      </c>
      <c r="C9">
        <v>93.735000610351506</v>
      </c>
      <c r="D9">
        <f>100*(C9-B8)/(C9)</f>
        <v>2.7257697642705851</v>
      </c>
      <c r="E9">
        <f>(C10-C30)/C30</f>
        <v>-3.5131455000330596E-2</v>
      </c>
      <c r="F9">
        <f>STDEV(L10:L30)</f>
        <v>1.825111252341817E-2</v>
      </c>
      <c r="G9">
        <v>31995</v>
      </c>
      <c r="H9">
        <f>LOG(G9,EXP(1))</f>
        <v>10.37333491957356</v>
      </c>
      <c r="I9">
        <v>108877518862.086</v>
      </c>
      <c r="J9">
        <f>LOG(I9,EXP(1))</f>
        <v>25.413489407209312</v>
      </c>
      <c r="K9">
        <f>100*(C9-B9)/(B9)</f>
        <v>2.2972862818186859</v>
      </c>
      <c r="L9">
        <f>K9/100</f>
        <v>2.2972862818186859E-2</v>
      </c>
    </row>
    <row r="10" spans="1:13">
      <c r="A10" s="1">
        <v>44824</v>
      </c>
      <c r="B10">
        <v>92.848701477050696</v>
      </c>
      <c r="C10">
        <v>92.830001831054602</v>
      </c>
      <c r="D10">
        <f>100*(C10-B9)/(C10)</f>
        <v>1.2926904599448845</v>
      </c>
      <c r="E10">
        <f>(C11-C31)/C31</f>
        <v>-5.2936386724264567E-2</v>
      </c>
      <c r="F10">
        <f>STDEV(L11:L31)</f>
        <v>1.8281087602532966E-2</v>
      </c>
      <c r="G10">
        <v>483722</v>
      </c>
      <c r="H10">
        <f>LOG(G10,EXP(1))</f>
        <v>13.089265640514</v>
      </c>
      <c r="I10">
        <v>107826321112.884</v>
      </c>
      <c r="J10">
        <f>LOG(I10,EXP(1))</f>
        <v>25.403787631785356</v>
      </c>
      <c r="K10">
        <f>100*(C10-B10)/(B10)</f>
        <v>-2.013991116581821E-2</v>
      </c>
      <c r="L10">
        <f>K10/100</f>
        <v>-2.013991116581821E-4</v>
      </c>
    </row>
    <row r="11" spans="1:13">
      <c r="A11" s="1">
        <v>44820</v>
      </c>
      <c r="B11">
        <v>94.519996643066406</v>
      </c>
      <c r="C11">
        <v>93.209999084472599</v>
      </c>
      <c r="D11">
        <f>100*(C11-B10)/(C11)</f>
        <v>0.38761679108533564</v>
      </c>
      <c r="E11">
        <f>(C12-C32)/C32</f>
        <v>-2.2982747185416076E-2</v>
      </c>
      <c r="F11">
        <f>STDEV(L12:L32)</f>
        <v>1.8045911518397274E-2</v>
      </c>
      <c r="G11">
        <v>20221</v>
      </c>
      <c r="H11">
        <f>LOG(G11,EXP(1))</f>
        <v>9.9144769473357304</v>
      </c>
      <c r="I11">
        <v>108267705418.18201</v>
      </c>
      <c r="J11">
        <f>LOG(I11,EXP(1))</f>
        <v>25.407872750899557</v>
      </c>
      <c r="K11">
        <f>100*(C11-B11)/(B11)</f>
        <v>-1.3859475297494128</v>
      </c>
      <c r="L11">
        <f>K11/100</f>
        <v>-1.3859475297494128E-2</v>
      </c>
    </row>
    <row r="12" spans="1:13">
      <c r="A12" s="1">
        <v>44819</v>
      </c>
      <c r="B12">
        <v>95.25</v>
      </c>
      <c r="C12">
        <v>97.349998474121094</v>
      </c>
      <c r="D12">
        <f>100*(C12-B11)/(C12)</f>
        <v>2.9070383928223658</v>
      </c>
      <c r="E12">
        <f>(C13-C33)/C33</f>
        <v>-5.4624701955738007E-2</v>
      </c>
      <c r="F12">
        <f>STDEV(L13:L33)</f>
        <v>1.7495741591333162E-2</v>
      </c>
      <c r="G12">
        <v>22205</v>
      </c>
      <c r="H12">
        <f>LOG(G12,EXP(1))</f>
        <v>10.008072767726203</v>
      </c>
      <c r="I12">
        <v>113076505318.97099</v>
      </c>
      <c r="J12">
        <f>LOG(I12,EXP(1))</f>
        <v>25.451330464792751</v>
      </c>
      <c r="K12">
        <f>100*(C12-B12)/(B12)</f>
        <v>2.2047228074762137</v>
      </c>
      <c r="L12">
        <f>K12/100</f>
        <v>2.2047228074762136E-2</v>
      </c>
    </row>
    <row r="13" spans="1:13">
      <c r="A13" s="1">
        <v>44818</v>
      </c>
      <c r="B13">
        <v>96.875</v>
      </c>
      <c r="C13">
        <v>96.485000610351506</v>
      </c>
      <c r="D13">
        <f>100*(C13-B12)/(C13)</f>
        <v>1.2799923330456062</v>
      </c>
      <c r="E13">
        <f>(C14-C34)/C34</f>
        <v>-5.7546089647150619E-2</v>
      </c>
      <c r="F13">
        <f>STDEV(L14:L34)</f>
        <v>1.7497768640686383E-2</v>
      </c>
      <c r="G13">
        <v>14157</v>
      </c>
      <c r="H13">
        <f>LOG(G13,EXP(1))</f>
        <v>9.5579644803944976</v>
      </c>
      <c r="I13">
        <v>112071770474.836</v>
      </c>
      <c r="J13">
        <f>LOG(I13,EXP(1))</f>
        <v>25.442405310822888</v>
      </c>
      <c r="K13">
        <f>100*(C13-B13)/(B13)</f>
        <v>-0.40258001512102642</v>
      </c>
      <c r="L13">
        <f>K13/100</f>
        <v>-4.0258001512102643E-3</v>
      </c>
    </row>
    <row r="14" spans="1:13">
      <c r="A14" s="1">
        <v>44817</v>
      </c>
      <c r="B14">
        <v>96.199996948242102</v>
      </c>
      <c r="C14">
        <v>95.480003356933594</v>
      </c>
      <c r="D14">
        <f>100*(C14-B13)/(C14)</f>
        <v>-1.4610353938211336</v>
      </c>
      <c r="E14">
        <f>(C15-C35)/C35</f>
        <v>-3.4150722989814426E-2</v>
      </c>
      <c r="F14">
        <f>STDEV(L15:L35)</f>
        <v>1.738610360570329E-2</v>
      </c>
      <c r="G14">
        <v>25181</v>
      </c>
      <c r="H14">
        <f>LOG(G14,EXP(1))</f>
        <v>10.133845020868533</v>
      </c>
      <c r="I14">
        <v>110904419893.912</v>
      </c>
      <c r="J14">
        <f>LOG(I14,EXP(1))</f>
        <v>25.431934585277823</v>
      </c>
      <c r="K14">
        <f>100*(C14-B14)/(B14)</f>
        <v>-0.74843411034189766</v>
      </c>
      <c r="L14">
        <f>K14/100</f>
        <v>-7.4843411034189768E-3</v>
      </c>
    </row>
    <row r="15" spans="1:13">
      <c r="A15" s="1">
        <v>44816</v>
      </c>
      <c r="B15">
        <v>94.309997558593693</v>
      </c>
      <c r="C15">
        <v>97.290000915527301</v>
      </c>
      <c r="D15">
        <f>100*(C15-B14)/(C15)</f>
        <v>1.1203658721635763</v>
      </c>
      <c r="E15">
        <f>(C16-C36)/C36</f>
        <v>-1.585518635318604E-2</v>
      </c>
      <c r="F15">
        <f>STDEV(L16:L36)</f>
        <v>1.7701810013750791E-2</v>
      </c>
      <c r="G15">
        <v>20671</v>
      </c>
      <c r="H15">
        <f>LOG(G15,EXP(1))</f>
        <v>9.9364870307992366</v>
      </c>
      <c r="I15">
        <v>113006815392.317</v>
      </c>
      <c r="J15">
        <f>LOG(I15,EXP(1))</f>
        <v>25.45071396704633</v>
      </c>
      <c r="K15">
        <f>100*(C15-B15)/(B15)</f>
        <v>3.1597958160079127</v>
      </c>
      <c r="L15">
        <f>K15/100</f>
        <v>3.1597958160079126E-2</v>
      </c>
    </row>
    <row r="16" spans="1:13">
      <c r="A16" s="1">
        <v>44813</v>
      </c>
      <c r="B16">
        <v>96.665000915527301</v>
      </c>
      <c r="C16">
        <v>96.209999084472599</v>
      </c>
      <c r="D16">
        <f>100*(C16-B15)/(C16)</f>
        <v>1.9748482943136716</v>
      </c>
      <c r="E16">
        <f>(C17-C37)/C37</f>
        <v>-1.8821644098585631E-2</v>
      </c>
      <c r="F16">
        <f>STDEV(L17:L37)</f>
        <v>1.7696082302046095E-2</v>
      </c>
      <c r="G16">
        <v>16658</v>
      </c>
      <c r="H16">
        <f>LOG(G16,EXP(1))</f>
        <v>9.720645860495285</v>
      </c>
      <c r="I16">
        <v>111752343541.18201</v>
      </c>
      <c r="J16">
        <f>LOG(I16,EXP(1))</f>
        <v>25.43955104150594</v>
      </c>
      <c r="K16">
        <f>100*(C16-B16)/(B16)</f>
        <v>-0.47069966042033601</v>
      </c>
      <c r="L16">
        <f>K16/100</f>
        <v>-4.7069966042033598E-3</v>
      </c>
    </row>
    <row r="17" spans="1:12">
      <c r="A17" s="1">
        <v>44812</v>
      </c>
      <c r="B17">
        <v>94.900001525878906</v>
      </c>
      <c r="C17">
        <v>95.919998168945298</v>
      </c>
      <c r="D17">
        <f>100*(C17-B16)/(C17)</f>
        <v>-0.77669178565852204</v>
      </c>
      <c r="E17">
        <f>(C18-C38)/C38</f>
        <v>-1.2843637578084084E-2</v>
      </c>
      <c r="F17">
        <f>STDEV(L18:L38)</f>
        <v>1.7472726777236467E-2</v>
      </c>
      <c r="G17">
        <v>13007</v>
      </c>
      <c r="H17">
        <f>LOG(G17,EXP(1))</f>
        <v>9.4732429530637408</v>
      </c>
      <c r="I17">
        <v>111415494125.86501</v>
      </c>
      <c r="J17">
        <f>LOG(I17,EXP(1))</f>
        <v>25.436532240278559</v>
      </c>
      <c r="K17">
        <f>100*(C17-B17)/(B17)</f>
        <v>1.074812040744006</v>
      </c>
      <c r="L17">
        <f>K17/100</f>
        <v>1.0748120407440061E-2</v>
      </c>
    </row>
    <row r="18" spans="1:12">
      <c r="A18" s="1">
        <v>44811</v>
      </c>
      <c r="B18">
        <v>91.879997253417898</v>
      </c>
      <c r="C18">
        <v>93</v>
      </c>
      <c r="D18">
        <f>100*(C18-B17)/(C18)</f>
        <v>-2.043012393418179</v>
      </c>
      <c r="E18">
        <f>(C19-C39)/C39</f>
        <v>-5.6681871531192224E-2</v>
      </c>
      <c r="F18">
        <f>STDEV(L19:L39)</f>
        <v>1.7564182305486425E-2</v>
      </c>
      <c r="G18">
        <v>11243</v>
      </c>
      <c r="H18">
        <f>LOG(G18,EXP(1))</f>
        <v>9.3275009917497602</v>
      </c>
      <c r="I18">
        <v>108023781813</v>
      </c>
      <c r="J18">
        <f>LOG(I18,EXP(1))</f>
        <v>25.405617241801956</v>
      </c>
      <c r="K18">
        <f>100*(C18-B18)/(B18)</f>
        <v>1.2189843056840521</v>
      </c>
      <c r="L18">
        <f>K18/100</f>
        <v>1.2189843056840521E-2</v>
      </c>
    </row>
    <row r="19" spans="1:12">
      <c r="A19" s="1">
        <v>44810</v>
      </c>
      <c r="B19">
        <v>91.379997253417898</v>
      </c>
      <c r="C19">
        <v>91.199996948242102</v>
      </c>
      <c r="D19">
        <f>100*(C19-B18)/(C19)</f>
        <v>-0.74561439466024304</v>
      </c>
      <c r="E19">
        <f>(C20-C40)/C40</f>
        <v>-3.8451388326198876E-2</v>
      </c>
      <c r="F19">
        <f>STDEV(L20:L40)</f>
        <v>1.8270768940289079E-2</v>
      </c>
      <c r="G19">
        <v>7326</v>
      </c>
      <c r="H19">
        <f>LOG(G19,EXP(1))</f>
        <v>8.89918494333876</v>
      </c>
      <c r="I19">
        <v>105932995394.442</v>
      </c>
      <c r="J19">
        <f>LOG(I19,EXP(1))</f>
        <v>25.386072612266723</v>
      </c>
      <c r="K19">
        <f>100*(C19-B19)/(B19)</f>
        <v>-0.19697998532065275</v>
      </c>
      <c r="L19">
        <f>K19/100</f>
        <v>-1.9697998532065275E-3</v>
      </c>
    </row>
    <row r="20" spans="1:12">
      <c r="A20" s="1">
        <v>44809</v>
      </c>
      <c r="B20">
        <v>90.900001525878906</v>
      </c>
      <c r="C20">
        <v>90.900001525878906</v>
      </c>
      <c r="D20">
        <f>100*(C20-B19)/(C20)</f>
        <v>-0.52804809623940252</v>
      </c>
      <c r="E20">
        <f>(C21-C41)/C41</f>
        <v>-3.3538001557607409E-2</v>
      </c>
      <c r="F20">
        <f>STDEV(L21:L41)</f>
        <v>1.8306397652071229E-2</v>
      </c>
      <c r="G20">
        <v>241</v>
      </c>
      <c r="H20">
        <f>LOG(G20,EXP(1))</f>
        <v>5.4847969334906548</v>
      </c>
      <c r="I20">
        <v>105584536899.278</v>
      </c>
      <c r="J20">
        <f>LOG(I20,EXP(1))</f>
        <v>25.382777766618474</v>
      </c>
      <c r="K20">
        <f>100*(C20-B20)/(B20)</f>
        <v>0</v>
      </c>
      <c r="L20">
        <f>K20/100</f>
        <v>0</v>
      </c>
    </row>
    <row r="21" spans="1:12">
      <c r="A21" s="1">
        <v>44806</v>
      </c>
      <c r="B21">
        <v>93.620002746582003</v>
      </c>
      <c r="C21">
        <v>93.654998779296804</v>
      </c>
      <c r="D21">
        <f>100*(C21-B20)/(C21)</f>
        <v>2.941644641852168</v>
      </c>
      <c r="E21">
        <f>(C22-C42)/C42</f>
        <v>-6.3599465283237455E-2</v>
      </c>
      <c r="F21">
        <f>STDEV(L22:L42)</f>
        <v>2.4649433375282061E-2</v>
      </c>
      <c r="G21">
        <v>25505</v>
      </c>
      <c r="H21">
        <f>LOG(G21,EXP(1))</f>
        <v>10.146629790357027</v>
      </c>
      <c r="I21">
        <v>108784593051.952</v>
      </c>
      <c r="J21">
        <f>LOG(I21,EXP(1))</f>
        <v>25.412635553362513</v>
      </c>
      <c r="K21">
        <f>100*(C21-B21)/(B21)</f>
        <v>3.7380935364348507E-2</v>
      </c>
      <c r="L21">
        <f>K21/100</f>
        <v>3.7380935364348506E-4</v>
      </c>
    </row>
    <row r="22" spans="1:12">
      <c r="A22" s="1">
        <v>44805</v>
      </c>
      <c r="B22">
        <v>92.251998901367102</v>
      </c>
      <c r="C22">
        <v>89.959999084472599</v>
      </c>
      <c r="D22">
        <f>100*(C22-B21)/(C22)</f>
        <v>-4.0684789899482476</v>
      </c>
      <c r="E22">
        <f>(C23-C43)/C43</f>
        <v>6.0479555546984552E-2</v>
      </c>
      <c r="F22">
        <f>STDEV(L23:L43)</f>
        <v>2.407074106677777E-2</v>
      </c>
      <c r="G22">
        <v>13828</v>
      </c>
      <c r="H22">
        <f>LOG(G22,EXP(1))</f>
        <v>9.5344508010415154</v>
      </c>
      <c r="I22">
        <v>104492680784.93201</v>
      </c>
      <c r="J22">
        <f>LOG(I22,EXP(1))</f>
        <v>25.372382865562759</v>
      </c>
      <c r="K22">
        <f>100*(C22-B22)/(B22)</f>
        <v>-2.4844988121558602</v>
      </c>
      <c r="L22">
        <f>K22/100</f>
        <v>-2.4844988121558602E-2</v>
      </c>
    </row>
    <row r="23" spans="1:12">
      <c r="A23" s="1">
        <v>44804</v>
      </c>
      <c r="B23">
        <v>90.650001525878906</v>
      </c>
      <c r="C23">
        <v>93.985000610351506</v>
      </c>
      <c r="D23">
        <f>100*(C23-B22)/(C23)</f>
        <v>1.843913068819548</v>
      </c>
      <c r="E23">
        <f>(C24-C44)/C44</f>
        <v>6.0147293642605577E-2</v>
      </c>
      <c r="F23">
        <f>STDEV(L24:L44)</f>
        <v>2.2749297049852391E-2</v>
      </c>
      <c r="G23">
        <v>194558</v>
      </c>
      <c r="H23">
        <f>LOG(G23,EXP(1))</f>
        <v>12.17848559810184</v>
      </c>
      <c r="I23">
        <v>109167905372.336</v>
      </c>
      <c r="J23">
        <f>LOG(I23,EXP(1))</f>
        <v>25.416152950211394</v>
      </c>
      <c r="K23">
        <f>100*(C23-B23)/(B23)</f>
        <v>3.6789840356709962</v>
      </c>
      <c r="L23">
        <f>K23/100</f>
        <v>3.6789840356709964E-2</v>
      </c>
    </row>
    <row r="24" spans="1:12">
      <c r="A24" s="1">
        <v>44803</v>
      </c>
      <c r="B24">
        <v>93.400001525878906</v>
      </c>
      <c r="C24">
        <v>91.389999389648395</v>
      </c>
      <c r="D24">
        <f>100*(C24-B23)/(C24)</f>
        <v>0.80971426710974137</v>
      </c>
      <c r="E24">
        <f>(C25-C45)/C45</f>
        <v>8.5551880324225227E-2</v>
      </c>
      <c r="F24">
        <f>STDEV(L25:L45)</f>
        <v>2.226905443752681E-2</v>
      </c>
      <c r="G24">
        <v>13172</v>
      </c>
      <c r="H24">
        <f>LOG(G24,EXP(1))</f>
        <v>9.4858486434962543</v>
      </c>
      <c r="I24">
        <v>106153691978.03799</v>
      </c>
      <c r="J24">
        <f>LOG(I24,EXP(1))</f>
        <v>25.388153805254269</v>
      </c>
      <c r="K24">
        <f>100*(C24-B24)/(B24)</f>
        <v>-2.1520365132687798</v>
      </c>
      <c r="L24">
        <f>K24/100</f>
        <v>-2.1520365132687798E-2</v>
      </c>
    </row>
    <row r="25" spans="1:12">
      <c r="A25" s="1">
        <v>44799</v>
      </c>
      <c r="B25">
        <v>96.830001831054602</v>
      </c>
      <c r="C25">
        <v>93.580001831054602</v>
      </c>
      <c r="D25">
        <f>100*(C25-B24)/(C25)</f>
        <v>0.19234911482547409</v>
      </c>
      <c r="E25">
        <f>(C26-C46)/C46</f>
        <v>0.11296754640409924</v>
      </c>
      <c r="F25">
        <f>STDEV(L26:L46)</f>
        <v>2.2562117981280373E-2</v>
      </c>
      <c r="G25">
        <v>11604</v>
      </c>
      <c r="H25">
        <f>LOG(G25,EXP(1))</f>
        <v>9.3591051452412941</v>
      </c>
      <c r="I25">
        <v>108697480643.634</v>
      </c>
      <c r="J25">
        <f>LOG(I25,EXP(1))</f>
        <v>25.411834453653501</v>
      </c>
      <c r="K25">
        <f>100*(C25-B25)/(B25)</f>
        <v>-3.3563977471264326</v>
      </c>
      <c r="L25">
        <f>K25/100</f>
        <v>-3.3563977471264328E-2</v>
      </c>
    </row>
    <row r="26" spans="1:12">
      <c r="A26" s="1">
        <v>44798</v>
      </c>
      <c r="B26">
        <v>94.029998779296804</v>
      </c>
      <c r="C26">
        <v>94.925003051757798</v>
      </c>
      <c r="D26">
        <f>100*(C26-B25)/(C26)</f>
        <v>-2.0068461607086854</v>
      </c>
      <c r="E26">
        <f>(C27-C47)/C47</f>
        <v>0.14458476964006164</v>
      </c>
      <c r="F26">
        <f>STDEV(L27:L47)</f>
        <v>2.9041274895628279E-2</v>
      </c>
      <c r="G26">
        <v>5972</v>
      </c>
      <c r="H26">
        <f>LOG(G26,EXP(1))</f>
        <v>8.6948371586590802</v>
      </c>
      <c r="I26">
        <v>110259761486.68201</v>
      </c>
      <c r="J26">
        <f>LOG(I26,EXP(1))</f>
        <v>25.426104886915713</v>
      </c>
      <c r="K26">
        <f>100*(C26-B26)/(B26)</f>
        <v>0.9518284420716735</v>
      </c>
      <c r="L26">
        <f>K26/100</f>
        <v>9.5182844207167341E-3</v>
      </c>
    </row>
    <row r="27" spans="1:12">
      <c r="A27" s="1">
        <v>44797</v>
      </c>
      <c r="B27">
        <v>92.650001525878906</v>
      </c>
      <c r="C27">
        <v>95.589996337890597</v>
      </c>
      <c r="D27">
        <f>100*(C27-B26)/(C27)</f>
        <v>1.631967379807745</v>
      </c>
      <c r="E27">
        <f>(C28-C48)/C48</f>
        <v>0.20617029102069309</v>
      </c>
      <c r="F27">
        <f>STDEV(L28:L48)</f>
        <v>2.9603615909290979E-2</v>
      </c>
      <c r="G27">
        <v>10178</v>
      </c>
      <c r="H27">
        <f>LOG(G27,EXP(1))</f>
        <v>9.2279838071487781</v>
      </c>
      <c r="I27">
        <v>111032181805.481</v>
      </c>
      <c r="J27">
        <f>LOG(I27,EXP(1))</f>
        <v>25.433085922413778</v>
      </c>
      <c r="K27">
        <f>100*(C27-B27)/(B27)</f>
        <v>3.1732269439741931</v>
      </c>
      <c r="L27">
        <f>K27/100</f>
        <v>3.1732269439741931E-2</v>
      </c>
    </row>
    <row r="28" spans="1:12">
      <c r="A28" s="1">
        <v>44796</v>
      </c>
      <c r="B28">
        <v>93.061996459960895</v>
      </c>
      <c r="C28">
        <v>93.050003051757798</v>
      </c>
      <c r="D28">
        <f>100*(C28-B27)/(C28)</f>
        <v>0.42987803628162874</v>
      </c>
      <c r="E28">
        <f>(C29-C49)/C49</f>
        <v>0.15215649400054132</v>
      </c>
      <c r="F28">
        <f>STDEV(L29:L49)</f>
        <v>2.9647508722765888E-2</v>
      </c>
      <c r="G28">
        <v>8772</v>
      </c>
      <c r="H28">
        <f>LOG(G28,EXP(1))</f>
        <v>9.0793201095377789</v>
      </c>
      <c r="I28">
        <v>108081862659.80701</v>
      </c>
      <c r="J28">
        <f>LOG(I28,EXP(1))</f>
        <v>25.406154764533927</v>
      </c>
      <c r="K28">
        <f>100*(C28-B28)/(B28)</f>
        <v>-1.2887546645591937E-2</v>
      </c>
      <c r="L28">
        <f>K28/100</f>
        <v>-1.2887546645591938E-4</v>
      </c>
    </row>
    <row r="29" spans="1:12">
      <c r="A29" s="1">
        <v>44795</v>
      </c>
      <c r="B29">
        <v>94.410003662109304</v>
      </c>
      <c r="C29">
        <v>93.894996643066406</v>
      </c>
      <c r="D29">
        <f>100*(C29-B28)/(C29)</f>
        <v>0.88716141742044952</v>
      </c>
      <c r="E29">
        <f>(C30-C50)/C50</f>
        <v>0.17839430510458729</v>
      </c>
      <c r="F29">
        <f>STDEV(L30:L50)</f>
        <v>2.9756628043372584E-2</v>
      </c>
      <c r="G29">
        <v>12338</v>
      </c>
      <c r="H29">
        <f>LOG(G29,EXP(1))</f>
        <v>9.4204392097695848</v>
      </c>
      <c r="I29">
        <v>109063361620.46201</v>
      </c>
      <c r="J29">
        <f>LOG(I29,EXP(1))</f>
        <v>25.415194849556876</v>
      </c>
      <c r="K29">
        <f>100*(C29-B29)/(B29)</f>
        <v>-0.54550047565519966</v>
      </c>
      <c r="L29">
        <f>K29/100</f>
        <v>-5.4550047565519967E-3</v>
      </c>
    </row>
    <row r="30" spans="1:12">
      <c r="A30" s="1">
        <v>44792</v>
      </c>
      <c r="B30">
        <v>96.239997863769503</v>
      </c>
      <c r="C30">
        <v>96.209999084472599</v>
      </c>
      <c r="D30">
        <f>100*(C30-B29)/(C30)</f>
        <v>1.8709026499240431</v>
      </c>
      <c r="E30">
        <f>(C31-C51)/C51</f>
        <v>0.19995125819436707</v>
      </c>
      <c r="F30">
        <f>STDEV(L31:L51)</f>
        <v>3.0129677575531814E-2</v>
      </c>
      <c r="G30">
        <v>115707</v>
      </c>
      <c r="H30">
        <f>LOG(G30,EXP(1))</f>
        <v>11.658816412648095</v>
      </c>
      <c r="I30">
        <v>111752343541.18201</v>
      </c>
      <c r="J30">
        <f>LOG(I30,EXP(1))</f>
        <v>25.43955104150594</v>
      </c>
      <c r="K30">
        <f>100*(C30-B30)/(B30)</f>
        <v>-3.1170802122593103E-2</v>
      </c>
      <c r="L30">
        <f>K30/100</f>
        <v>-3.1170802122593101E-4</v>
      </c>
    </row>
    <row r="31" spans="1:12">
      <c r="A31" s="1">
        <v>44791</v>
      </c>
      <c r="B31">
        <v>98.751998901367102</v>
      </c>
      <c r="C31">
        <v>98.419998168945298</v>
      </c>
      <c r="D31">
        <f>100*(C31-B30)/(C31)</f>
        <v>2.2149973031229502</v>
      </c>
      <c r="E31">
        <f>(C32-C52)/C52</f>
        <v>0.25712839646899444</v>
      </c>
      <c r="F31">
        <f>STDEV(L32:L52)</f>
        <v>3.0542475353074763E-2</v>
      </c>
      <c r="G31">
        <v>38293</v>
      </c>
      <c r="H31">
        <f>LOG(G31,EXP(1))</f>
        <v>10.553022390840679</v>
      </c>
      <c r="I31">
        <v>114319359228.36501</v>
      </c>
      <c r="J31">
        <f>LOG(I31,EXP(1))</f>
        <v>25.46226176548203</v>
      </c>
      <c r="K31">
        <f>100*(C31-B31)/(B31)</f>
        <v>-0.33619646803646402</v>
      </c>
      <c r="L31">
        <f>K31/100</f>
        <v>-3.3619646803646403E-3</v>
      </c>
    </row>
    <row r="32" spans="1:12">
      <c r="A32" s="1">
        <v>44790</v>
      </c>
      <c r="B32">
        <v>100.32250213623</v>
      </c>
      <c r="C32">
        <v>99.639999389648395</v>
      </c>
      <c r="D32">
        <f>100*(C32-B31)/(C32)</f>
        <v>0.89120884556483349</v>
      </c>
      <c r="E32">
        <f>(C33-C53)/C53</f>
        <v>0.33551426333410977</v>
      </c>
      <c r="F32">
        <f>STDEV(L33:L53)</f>
        <v>3.0497345063064077E-2</v>
      </c>
      <c r="G32">
        <v>9823</v>
      </c>
      <c r="H32">
        <f>LOG(G32,EXP(1))</f>
        <v>9.1924818536748703</v>
      </c>
      <c r="I32">
        <v>115736446816.28799</v>
      </c>
      <c r="J32">
        <f>LOG(I32,EXP(1))</f>
        <v>25.474581432917109</v>
      </c>
      <c r="K32">
        <f>100*(C32-B32)/(B32)</f>
        <v>-0.68030873637383993</v>
      </c>
      <c r="L32">
        <f>K32/100</f>
        <v>-6.803087363738399E-3</v>
      </c>
    </row>
    <row r="33" spans="1:12">
      <c r="A33" s="1">
        <v>44789</v>
      </c>
      <c r="B33">
        <v>102.56999969482401</v>
      </c>
      <c r="C33">
        <v>102.059997558593</v>
      </c>
      <c r="D33">
        <f>100*(C33-B32)/(C33)</f>
        <v>1.7024254986538627</v>
      </c>
      <c r="E33">
        <f>(C34-C54)/C54</f>
        <v>0.3335526646139414</v>
      </c>
      <c r="F33">
        <f>STDEV(L34:L54)</f>
        <v>3.0517003673714429E-2</v>
      </c>
      <c r="G33">
        <v>22126</v>
      </c>
      <c r="H33">
        <f>LOG(G33,EXP(1))</f>
        <v>10.004508666594857</v>
      </c>
      <c r="I33">
        <v>118547386108.65401</v>
      </c>
      <c r="J33">
        <f>LOG(I33,EXP(1))</f>
        <v>25.498578600363242</v>
      </c>
      <c r="K33">
        <f>100*(C33-B33)/(B33)</f>
        <v>-0.49722349395380278</v>
      </c>
      <c r="L33">
        <f>K33/100</f>
        <v>-4.972234939538028E-3</v>
      </c>
    </row>
    <row r="34" spans="1:12">
      <c r="A34" s="1">
        <v>44788</v>
      </c>
      <c r="B34">
        <v>100.709999084472</v>
      </c>
      <c r="C34">
        <v>101.309997558593</v>
      </c>
      <c r="D34">
        <f>100*(C34-B33)/(C34)</f>
        <v>-1.2437095712121422</v>
      </c>
      <c r="E34">
        <f>(C35-C55)/C55</f>
        <v>0.39370461750686292</v>
      </c>
      <c r="F34">
        <f>STDEV(L35:L55)</f>
        <v>3.0868386441027563E-2</v>
      </c>
      <c r="G34">
        <v>22817</v>
      </c>
      <c r="H34">
        <f>LOG(G34,EXP(1))</f>
        <v>10.035261151145571</v>
      </c>
      <c r="I34">
        <v>117676226577.90401</v>
      </c>
      <c r="J34">
        <f>LOG(I34,EXP(1))</f>
        <v>25.491202847615913</v>
      </c>
      <c r="K34">
        <f>100*(C34-B34)/(B34)</f>
        <v>0.59576852306168393</v>
      </c>
      <c r="L34">
        <f>K34/100</f>
        <v>5.9576852306168389E-3</v>
      </c>
    </row>
    <row r="35" spans="1:12">
      <c r="A35" s="1">
        <v>44785</v>
      </c>
      <c r="B35">
        <v>100.54799652099599</v>
      </c>
      <c r="C35">
        <v>100.730003356933</v>
      </c>
      <c r="D35">
        <f>100*(C35-B34)/(C35)</f>
        <v>1.9859298912271405E-2</v>
      </c>
      <c r="E35">
        <f>(C36-C56)/C56</f>
        <v>0.4062141377560109</v>
      </c>
      <c r="F35">
        <f>STDEV(L36:L56)</f>
        <v>3.1162190095482527E-2</v>
      </c>
      <c r="G35">
        <v>1030334</v>
      </c>
      <c r="H35">
        <f>LOG(G35,EXP(1))</f>
        <v>13.845393579485727</v>
      </c>
      <c r="I35">
        <v>117002536609.162</v>
      </c>
      <c r="J35">
        <f>LOG(I35,EXP(1))</f>
        <v>25.485461451929339</v>
      </c>
      <c r="K35">
        <f>100*(C35-B35)/(B35)</f>
        <v>0.18101488068834543</v>
      </c>
      <c r="L35">
        <f>K35/100</f>
        <v>1.8101488068834543E-3</v>
      </c>
    </row>
    <row r="36" spans="1:12">
      <c r="A36" s="1">
        <v>44784</v>
      </c>
      <c r="B36">
        <v>101.300003051757</v>
      </c>
      <c r="C36">
        <v>97.760002136230398</v>
      </c>
      <c r="D36">
        <f>100*(C36-B35)/(C36)</f>
        <v>-2.8518763541765004</v>
      </c>
      <c r="E36">
        <f>(C37-C57)/C57</f>
        <v>0.37130033498060744</v>
      </c>
      <c r="F36">
        <f>STDEV(L37:L57)</f>
        <v>2.9861121895948313E-2</v>
      </c>
      <c r="G36">
        <v>19111</v>
      </c>
      <c r="H36">
        <f>LOG(G36,EXP(1))</f>
        <v>9.8580193644889818</v>
      </c>
      <c r="I36">
        <v>113552743449.49001</v>
      </c>
      <c r="J36">
        <f>LOG(I36,EXP(1))</f>
        <v>25.455533265923769</v>
      </c>
      <c r="K36">
        <f>100*(C36-B36)/(B36)</f>
        <v>-3.4945713809287047</v>
      </c>
      <c r="L36">
        <f>K36/100</f>
        <v>-3.4945713809287043E-2</v>
      </c>
    </row>
    <row r="37" spans="1:12">
      <c r="A37" s="1">
        <v>44783</v>
      </c>
      <c r="B37">
        <v>98.150001525878906</v>
      </c>
      <c r="C37">
        <v>97.760002136230398</v>
      </c>
      <c r="D37">
        <f>100*(C37-B36)/(C37)</f>
        <v>-3.6211137870000729</v>
      </c>
      <c r="E37">
        <f>(C38-C58)/C58</f>
        <v>0.31056543485849453</v>
      </c>
      <c r="F37">
        <f>STDEV(L38:L58)</f>
        <v>2.9779615035747796E-2</v>
      </c>
      <c r="G37">
        <v>24255</v>
      </c>
      <c r="H37">
        <f>LOG(G37,EXP(1))</f>
        <v>10.096378060679317</v>
      </c>
      <c r="I37">
        <v>113552743449.49001</v>
      </c>
      <c r="J37">
        <f>LOG(I37,EXP(1))</f>
        <v>25.455533265923769</v>
      </c>
      <c r="K37">
        <f>100*(C37-B37)/(B37)</f>
        <v>-0.39735036534429258</v>
      </c>
      <c r="L37">
        <f>K37/100</f>
        <v>-3.9735036534429254E-3</v>
      </c>
    </row>
    <row r="38" spans="1:12">
      <c r="A38" s="1">
        <v>44782</v>
      </c>
      <c r="B38">
        <v>94.550003051757798</v>
      </c>
      <c r="C38">
        <v>94.209999084472599</v>
      </c>
      <c r="D38">
        <f>100*(C38-B37)/(C38)</f>
        <v>-4.1821489010667934</v>
      </c>
      <c r="E38">
        <f>(C39-C59)/C59</f>
        <v>0.35415652147894411</v>
      </c>
      <c r="F38">
        <f>STDEV(L39:L59)</f>
        <v>3.0201110560750317E-2</v>
      </c>
      <c r="G38">
        <v>1319716</v>
      </c>
      <c r="H38">
        <f>LOG(G38,EXP(1))</f>
        <v>14.092927119898995</v>
      </c>
      <c r="I38">
        <v>109429251459.18201</v>
      </c>
      <c r="J38">
        <f>LOG(I38,EXP(1))</f>
        <v>25.418544071991327</v>
      </c>
      <c r="K38">
        <f>100*(C38-B38)/(B38)</f>
        <v>-0.35960228060392196</v>
      </c>
      <c r="L38">
        <f>K38/100</f>
        <v>-3.5960228060392197E-3</v>
      </c>
    </row>
    <row r="39" spans="1:12">
      <c r="A39" s="1">
        <v>44781</v>
      </c>
      <c r="B39">
        <v>95.319999694824205</v>
      </c>
      <c r="C39">
        <v>96.680000305175696</v>
      </c>
      <c r="D39">
        <f>100*(C39-B38)/(C39)</f>
        <v>2.2031415460223887</v>
      </c>
      <c r="E39">
        <f>(C40-C60)/C60</f>
        <v>0.26773506837858874</v>
      </c>
      <c r="F39">
        <f>STDEV(L40:L60)</f>
        <v>3.0288749622820181E-2</v>
      </c>
      <c r="G39">
        <v>1483969</v>
      </c>
      <c r="H39">
        <f>LOG(G39,EXP(1))</f>
        <v>14.210230813003404</v>
      </c>
      <c r="I39">
        <v>112298271598.355</v>
      </c>
      <c r="J39">
        <f>LOG(I39,EXP(1))</f>
        <v>25.444424307640531</v>
      </c>
      <c r="K39">
        <f>100*(C39-B39)/(B39)</f>
        <v>1.4267736201276324</v>
      </c>
      <c r="L39">
        <f>K39/100</f>
        <v>1.4267736201276325E-2</v>
      </c>
    </row>
    <row r="40" spans="1:12">
      <c r="A40" s="1">
        <v>44778</v>
      </c>
      <c r="B40">
        <v>96.980003356933594</v>
      </c>
      <c r="C40">
        <v>94.535003662109304</v>
      </c>
      <c r="D40">
        <f>100*(C40-B39)/(C40)</f>
        <v>-0.83037605363687716</v>
      </c>
      <c r="E40">
        <f>(C41-C61)/C61</f>
        <v>0.30749513016808711</v>
      </c>
      <c r="F40">
        <f>STDEV(L41:L61)</f>
        <v>2.9437082865586002E-2</v>
      </c>
      <c r="G40">
        <v>24237</v>
      </c>
      <c r="H40">
        <f>LOG(G40,EXP(1))</f>
        <v>10.095635670147818</v>
      </c>
      <c r="I40">
        <v>109806759239.64301</v>
      </c>
      <c r="J40">
        <f>LOG(I40,EXP(1))</f>
        <v>25.421987923686721</v>
      </c>
      <c r="K40">
        <f>100*(C40-B40)/(B40)</f>
        <v>-2.5211379770997753</v>
      </c>
      <c r="L40">
        <f>K40/100</f>
        <v>-2.5211379770997754E-2</v>
      </c>
    </row>
    <row r="41" spans="1:12">
      <c r="A41" s="1">
        <v>44777</v>
      </c>
      <c r="B41">
        <v>97.849998474121094</v>
      </c>
      <c r="C41">
        <v>96.904998779296804</v>
      </c>
      <c r="D41">
        <f>100*(C41-B40)/(C41)</f>
        <v>-7.7400112049548983E-2</v>
      </c>
      <c r="E41">
        <f>(C42-C62)/C62</f>
        <v>0.31395749848513005</v>
      </c>
      <c r="F41">
        <f>STDEV(L42:L62)</f>
        <v>3.0937940085932886E-2</v>
      </c>
      <c r="G41">
        <v>36853</v>
      </c>
      <c r="H41">
        <f>LOG(G41,EXP(1))</f>
        <v>10.514692305429964</v>
      </c>
      <c r="I41">
        <v>112559617685.202</v>
      </c>
      <c r="J41">
        <f>LOG(I41,EXP(1))</f>
        <v>25.446748853204507</v>
      </c>
      <c r="K41">
        <f>100*(C41-B41)/(B41)</f>
        <v>-0.96576362755306411</v>
      </c>
      <c r="L41">
        <f>K41/100</f>
        <v>-9.6576362755306407E-3</v>
      </c>
    </row>
    <row r="42" spans="1:12">
      <c r="A42" s="1">
        <v>44776</v>
      </c>
      <c r="B42">
        <v>89.629997253417898</v>
      </c>
      <c r="C42">
        <v>96.069999694824205</v>
      </c>
      <c r="D42">
        <f>100*(C42-B41)/(C42)</f>
        <v>-1.8528143904977936</v>
      </c>
      <c r="E42">
        <f>(C43-C63)/C63</f>
        <v>0.2365704236671981</v>
      </c>
      <c r="F42">
        <f>STDEV(L43:L63)</f>
        <v>2.7377567005905587E-2</v>
      </c>
      <c r="G42">
        <v>90428</v>
      </c>
      <c r="H42">
        <f>LOG(G42,EXP(1))</f>
        <v>11.41230923293571</v>
      </c>
      <c r="I42">
        <v>111589727804.394</v>
      </c>
      <c r="J42">
        <f>LOG(I42,EXP(1))</f>
        <v>25.438094837893747</v>
      </c>
      <c r="K42">
        <f>100*(C42-B42)/(B42)</f>
        <v>7.1850972205186894</v>
      </c>
      <c r="L42">
        <f>K42/100</f>
        <v>7.1850972205186894E-2</v>
      </c>
    </row>
    <row r="43" spans="1:12">
      <c r="A43" s="1">
        <v>44775</v>
      </c>
      <c r="B43">
        <v>87.800003051757798</v>
      </c>
      <c r="C43">
        <v>88.625</v>
      </c>
      <c r="D43">
        <f>100*(C43-B42)/(C43)</f>
        <v>-1.1339884382712526</v>
      </c>
      <c r="E43">
        <f>(C44-C64)/C64</f>
        <v>0.20819907042214544</v>
      </c>
      <c r="F43">
        <f>STDEV(L44:L64)</f>
        <v>2.7366865461270307E-2</v>
      </c>
      <c r="G43">
        <v>31471</v>
      </c>
      <c r="H43">
        <f>LOG(G43,EXP(1))</f>
        <v>10.356821765848482</v>
      </c>
      <c r="I43">
        <v>102942017883.625</v>
      </c>
      <c r="J43">
        <f>LOG(I43,EXP(1))</f>
        <v>25.357431733500992</v>
      </c>
      <c r="K43">
        <f>100*(C43-B43)/(B43)</f>
        <v>0.93963202684158098</v>
      </c>
      <c r="L43">
        <f>K43/100</f>
        <v>9.3963202684158101E-3</v>
      </c>
    </row>
    <row r="44" spans="1:12">
      <c r="A44" s="1">
        <v>44774</v>
      </c>
      <c r="B44">
        <v>87.057998657226506</v>
      </c>
      <c r="C44">
        <v>86.205001831054602</v>
      </c>
      <c r="D44">
        <f>100*(C44-B43)/(C44)</f>
        <v>-1.8502420820419387</v>
      </c>
      <c r="E44">
        <f>(C45-C65)/C65</f>
        <v>0.22432889287641489</v>
      </c>
      <c r="F44">
        <f>STDEV(L45:L65)</f>
        <v>2.7199112362024915E-2</v>
      </c>
      <c r="G44">
        <v>30704</v>
      </c>
      <c r="H44">
        <f>LOG(G44,EXP(1))</f>
        <v>10.332148218247481</v>
      </c>
      <c r="I44">
        <v>100131078591.259</v>
      </c>
      <c r="J44">
        <f>LOG(I44,EXP(1))</f>
        <v>25.329745950517214</v>
      </c>
      <c r="K44">
        <f>100*(C44-B44)/(B44)</f>
        <v>-0.97980293520232209</v>
      </c>
      <c r="L44">
        <f>K44/100</f>
        <v>-9.7980293520232211E-3</v>
      </c>
    </row>
    <row r="45" spans="1:12">
      <c r="A45" s="1">
        <v>44771</v>
      </c>
      <c r="B45">
        <v>85.860000610351506</v>
      </c>
      <c r="C45">
        <v>86.205001831054602</v>
      </c>
      <c r="D45">
        <f>100*(C45-B44)/(C45)</f>
        <v>-0.98949806629969672</v>
      </c>
      <c r="E45">
        <f>(C46-C66)/C66</f>
        <v>0.22139479706554113</v>
      </c>
      <c r="F45">
        <f>STDEV(L46:L66)</f>
        <v>2.7397167940320079E-2</v>
      </c>
      <c r="G45">
        <v>34072</v>
      </c>
      <c r="H45">
        <f>LOG(G45,EXP(1))</f>
        <v>10.436231211603049</v>
      </c>
      <c r="I45">
        <v>100131078591.259</v>
      </c>
      <c r="J45">
        <f>LOG(I45,EXP(1))</f>
        <v>25.329745950517214</v>
      </c>
      <c r="K45">
        <f>100*(C45-B45)/(B45)</f>
        <v>0.40181833013113483</v>
      </c>
      <c r="L45">
        <f>K45/100</f>
        <v>4.0181833013113481E-3</v>
      </c>
    </row>
    <row r="46" spans="1:12">
      <c r="A46" s="1">
        <v>44770</v>
      </c>
      <c r="B46">
        <v>88.589996337890597</v>
      </c>
      <c r="C46">
        <v>85.290000915527301</v>
      </c>
      <c r="D46">
        <f>100*(C46-B45)/(C46)</f>
        <v>-0.66830776023644567</v>
      </c>
      <c r="E46">
        <f>(C47-C67)/C67</f>
        <v>0.16943216857804827</v>
      </c>
      <c r="F46">
        <f>STDEV(L47:L67)</f>
        <v>2.5722366025172316E-2</v>
      </c>
      <c r="G46">
        <v>25700</v>
      </c>
      <c r="H46">
        <f>LOG(G46,EXP(1))</f>
        <v>10.154246270883311</v>
      </c>
      <c r="I46">
        <v>99068262900.317093</v>
      </c>
      <c r="J46">
        <f>LOG(I46,EXP(1))</f>
        <v>25.319074973714006</v>
      </c>
      <c r="K46">
        <f>100*(C46-B46)/(B46)</f>
        <v>-3.7250203846682663</v>
      </c>
      <c r="L46">
        <f>K46/100</f>
        <v>-3.7250203846682664E-2</v>
      </c>
    </row>
    <row r="47" spans="1:12">
      <c r="A47" s="1">
        <v>44769</v>
      </c>
      <c r="B47">
        <v>77.040000915527301</v>
      </c>
      <c r="C47">
        <v>83.514999389648395</v>
      </c>
      <c r="D47">
        <f>100*(C47-B46)/(C47)</f>
        <v>-6.0767490694267341</v>
      </c>
      <c r="E47">
        <f>(C48-C68)/C68</f>
        <v>4.334587632993403E-2</v>
      </c>
      <c r="F47">
        <f>STDEV(L48:L68)</f>
        <v>1.8504265492963884E-2</v>
      </c>
      <c r="G47">
        <v>2606826</v>
      </c>
      <c r="H47">
        <f>LOG(G47,EXP(1))</f>
        <v>14.773643947305001</v>
      </c>
      <c r="I47">
        <v>97006516905.163498</v>
      </c>
      <c r="J47">
        <f>LOG(I47,EXP(1))</f>
        <v>25.298043997782326</v>
      </c>
      <c r="K47">
        <f>100*(C47-B47)/(B47)</f>
        <v>8.4047227377642297</v>
      </c>
      <c r="L47">
        <f>K47/100</f>
        <v>8.4047227377642295E-2</v>
      </c>
    </row>
    <row r="48" spans="1:12">
      <c r="A48" s="1">
        <v>44768</v>
      </c>
      <c r="B48">
        <v>80.125</v>
      </c>
      <c r="C48">
        <v>77.144996643066406</v>
      </c>
      <c r="D48">
        <f>100*(C48-B47)/(C48)</f>
        <v>0.13610179805295497</v>
      </c>
      <c r="E48">
        <f>(C49-C69)/C69</f>
        <v>5.1819814348125111E-2</v>
      </c>
      <c r="F48">
        <f>STDEV(L49:L69)</f>
        <v>1.6316540235748488E-2</v>
      </c>
      <c r="G48">
        <v>31314</v>
      </c>
      <c r="H48">
        <f>LOG(G48,EXP(1))</f>
        <v>10.351820560871468</v>
      </c>
      <c r="I48">
        <v>89607465433.712006</v>
      </c>
      <c r="J48">
        <f>LOG(I48,EXP(1))</f>
        <v>25.218704473029092</v>
      </c>
      <c r="K48">
        <f>100*(C48-B48)/(B48)</f>
        <v>-3.719192957171412</v>
      </c>
      <c r="L48">
        <f>K48/100</f>
        <v>-3.7191929571714119E-2</v>
      </c>
    </row>
    <row r="49" spans="1:12">
      <c r="A49" s="1">
        <v>44767</v>
      </c>
      <c r="B49">
        <v>80.860000610351506</v>
      </c>
      <c r="C49">
        <v>81.495002746582003</v>
      </c>
      <c r="D49">
        <f>100*(C49-B48)/(C49)</f>
        <v>1.681088042713714</v>
      </c>
      <c r="E49">
        <f>(C50-C70)/C70</f>
        <v>5.3755718968487784E-2</v>
      </c>
      <c r="F49">
        <f>STDEV(L50:L70)</f>
        <v>1.7860067702536259E-2</v>
      </c>
      <c r="G49">
        <v>11120</v>
      </c>
      <c r="H49">
        <f>LOG(G49,EXP(1))</f>
        <v>9.3165005678045727</v>
      </c>
      <c r="I49">
        <v>94660197801.576401</v>
      </c>
      <c r="J49">
        <f>LOG(I49,EXP(1))</f>
        <v>25.273559451022756</v>
      </c>
      <c r="K49">
        <f>100*(C49-B49)/(B49)</f>
        <v>0.78531057560888229</v>
      </c>
      <c r="L49">
        <f>K49/100</f>
        <v>7.8531057560888226E-3</v>
      </c>
    </row>
    <row r="50" spans="1:12">
      <c r="A50" s="1">
        <v>44764</v>
      </c>
      <c r="B50">
        <v>82.660003662109304</v>
      </c>
      <c r="C50">
        <v>81.644996643066406</v>
      </c>
      <c r="D50">
        <f>100*(C50-B49)/(C50)</f>
        <v>0.96147475655700865</v>
      </c>
      <c r="E50">
        <f>(C51-C71)/C71</f>
        <v>0.11645002016781493</v>
      </c>
      <c r="F50">
        <f>STDEV(L51:L71)</f>
        <v>1.7425033841098496E-2</v>
      </c>
      <c r="G50">
        <v>41471</v>
      </c>
      <c r="H50">
        <f>LOG(G50,EXP(1))</f>
        <v>10.632749666766911</v>
      </c>
      <c r="I50">
        <v>94834422618.212006</v>
      </c>
      <c r="J50">
        <f>LOG(I50,EXP(1))</f>
        <v>25.275398288086755</v>
      </c>
      <c r="K50">
        <f>100*(C50-B50)/(B50)</f>
        <v>-1.2279300436423388</v>
      </c>
      <c r="L50">
        <f>K50/100</f>
        <v>-1.2279300436423389E-2</v>
      </c>
    </row>
    <row r="51" spans="1:12">
      <c r="A51" s="1">
        <v>44763</v>
      </c>
      <c r="B51">
        <v>80.239997863769503</v>
      </c>
      <c r="C51">
        <v>82.019996643066406</v>
      </c>
      <c r="D51">
        <f>100*(C51-B50)/(C51)</f>
        <v>-0.78030607807517016</v>
      </c>
      <c r="E51">
        <f>(C52-C72)/C72</f>
        <v>7.895456215941199E-2</v>
      </c>
      <c r="G51">
        <v>33084</v>
      </c>
      <c r="H51">
        <f>LOG(G51,EXP(1))</f>
        <v>10.406805060811797</v>
      </c>
      <c r="I51">
        <v>95270002383.587006</v>
      </c>
      <c r="J51">
        <f>LOG(I51,EXP(1))</f>
        <v>25.27998082768438</v>
      </c>
      <c r="K51">
        <f>100*(C51-B51)/(B51)</f>
        <v>2.2183435028487462</v>
      </c>
      <c r="L51">
        <f>K51/100</f>
        <v>2.218343502848746E-2</v>
      </c>
    </row>
    <row r="52" spans="1:12">
      <c r="A52" s="1">
        <v>44762</v>
      </c>
      <c r="B52">
        <v>77.305000305175696</v>
      </c>
      <c r="C52">
        <v>79.260002136230398</v>
      </c>
      <c r="D52">
        <f>100*(C52-B51)/(C52)</f>
        <v>-1.2364316188822573</v>
      </c>
      <c r="G52">
        <v>1025298</v>
      </c>
      <c r="H52">
        <f>LOG(G52,EXP(1))</f>
        <v>13.840493860007689</v>
      </c>
      <c r="I52">
        <v>92064141690.990005</v>
      </c>
      <c r="J52">
        <f>LOG(I52,EXP(1))</f>
        <v>25.24575136336318</v>
      </c>
      <c r="K52">
        <f>100*(C52-B52)/(B52)</f>
        <v>2.5289461526899588</v>
      </c>
      <c r="L52">
        <f>K52/100</f>
        <v>2.5289461526899589E-2</v>
      </c>
    </row>
    <row r="53" spans="1:12">
      <c r="A53" s="1">
        <v>44761</v>
      </c>
      <c r="B53">
        <v>75.650199890136705</v>
      </c>
      <c r="C53">
        <v>76.419998168945298</v>
      </c>
      <c r="D53">
        <f>100*(C53-B52)/(C53)</f>
        <v>-1.1580766257987625</v>
      </c>
      <c r="G53">
        <v>9761</v>
      </c>
      <c r="H53">
        <f>LOG(G53,EXP(1))</f>
        <v>9.1861501331749658</v>
      </c>
      <c r="I53">
        <v>88765346326.365601</v>
      </c>
      <c r="J53">
        <f>LOG(I53,EXP(1))</f>
        <v>25.209262166707042</v>
      </c>
      <c r="K53">
        <f>100*(C53-B53)/(B53)</f>
        <v>1.017576001023839</v>
      </c>
      <c r="L53">
        <f>K53/100</f>
        <v>1.0175760010238391E-2</v>
      </c>
    </row>
    <row r="54" spans="1:12">
      <c r="A54" s="1">
        <v>44760</v>
      </c>
      <c r="B54">
        <v>74.879997253417898</v>
      </c>
      <c r="C54">
        <v>75.970001220703097</v>
      </c>
      <c r="D54">
        <f>100*(C54-B53)/(C54)</f>
        <v>0.42095738505693325</v>
      </c>
      <c r="G54">
        <v>24352</v>
      </c>
      <c r="H54">
        <f>LOG(G54,EXP(1))</f>
        <v>10.100369260661413</v>
      </c>
      <c r="I54">
        <v>88242654152.672806</v>
      </c>
      <c r="J54">
        <f>LOG(I54,EXP(1))</f>
        <v>25.203356290232058</v>
      </c>
      <c r="K54">
        <f>100*(C54-B54)/(B54)</f>
        <v>1.4556677447466728</v>
      </c>
      <c r="L54">
        <f>K54/100</f>
        <v>1.4556677447466727E-2</v>
      </c>
    </row>
    <row r="55" spans="1:12">
      <c r="A55" s="1">
        <v>44757</v>
      </c>
      <c r="B55">
        <v>70.449996948242102</v>
      </c>
      <c r="C55">
        <v>72.275001525878906</v>
      </c>
      <c r="D55">
        <f>100*(C55-B54)/(C55)</f>
        <v>-3.6042831858069797</v>
      </c>
      <c r="G55">
        <v>22052</v>
      </c>
      <c r="H55">
        <f>LOG(G55,EXP(1))</f>
        <v>10.001158579709575</v>
      </c>
      <c r="I55">
        <v>83950741885.653595</v>
      </c>
      <c r="J55">
        <f>LOG(I55,EXP(1))</f>
        <v>25.153496057663236</v>
      </c>
      <c r="K55">
        <f>100*(C55-B55)/(B55)</f>
        <v>2.5904963189389356</v>
      </c>
      <c r="L55">
        <f>K55/100</f>
        <v>2.5904963189389354E-2</v>
      </c>
    </row>
    <row r="56" spans="1:12">
      <c r="A56" s="1">
        <v>44756</v>
      </c>
      <c r="B56">
        <v>70.519996643066406</v>
      </c>
      <c r="C56">
        <v>69.519996643066406</v>
      </c>
      <c r="D56">
        <f>100*(C56-B55)/(C56)</f>
        <v>-1.3377450375185682</v>
      </c>
      <c r="G56">
        <v>8674</v>
      </c>
      <c r="H56">
        <f>LOG(G56,EXP(1))</f>
        <v>9.0680853243953123</v>
      </c>
      <c r="I56">
        <v>80750676871.087006</v>
      </c>
      <c r="J56">
        <f>LOG(I56,EXP(1))</f>
        <v>25.11463218131853</v>
      </c>
      <c r="K56">
        <f>100*(C56-B56)/(B56)</f>
        <v>-1.4180375036905521</v>
      </c>
      <c r="L56">
        <f>K56/100</f>
        <v>-1.4180375036905522E-2</v>
      </c>
    </row>
    <row r="57" spans="1:12">
      <c r="A57" s="1">
        <v>44755</v>
      </c>
      <c r="B57">
        <v>71.430000305175696</v>
      </c>
      <c r="C57">
        <v>71.290000915527301</v>
      </c>
      <c r="D57">
        <f>100*(C57-B56)/(C57)</f>
        <v>1.0801013642478217</v>
      </c>
      <c r="G57">
        <v>512059</v>
      </c>
      <c r="H57">
        <f>LOG(G57,EXP(1))</f>
        <v>13.146195131757674</v>
      </c>
      <c r="I57">
        <v>82806618326.317093</v>
      </c>
      <c r="J57">
        <f>LOG(I57,EXP(1))</f>
        <v>25.139773826620534</v>
      </c>
      <c r="K57">
        <f>100*(C57-B57)/(B57)</f>
        <v>-0.1959952247658758</v>
      </c>
      <c r="L57">
        <f>K57/100</f>
        <v>-1.9599522476587581E-3</v>
      </c>
    </row>
    <row r="58" spans="1:12">
      <c r="A58" s="1">
        <v>44754</v>
      </c>
      <c r="B58">
        <v>71.680999755859304</v>
      </c>
      <c r="C58">
        <v>71.885002136230398</v>
      </c>
      <c r="D58">
        <f>100*(C58-B57)/(C58)</f>
        <v>0.63295794328895005</v>
      </c>
      <c r="G58">
        <v>1149929</v>
      </c>
      <c r="H58">
        <f>LOG(G58,EXP(1))</f>
        <v>13.955210759303059</v>
      </c>
      <c r="I58">
        <v>83497739638.615005</v>
      </c>
      <c r="J58">
        <f>LOG(I58,EXP(1))</f>
        <v>25.148085398240589</v>
      </c>
      <c r="K58">
        <f>100*(C58-B58)/(B58)</f>
        <v>0.28459756569511058</v>
      </c>
      <c r="L58">
        <f>K58/100</f>
        <v>2.8459756569511056E-3</v>
      </c>
    </row>
    <row r="59" spans="1:12">
      <c r="A59" s="1">
        <v>44753</v>
      </c>
      <c r="B59">
        <v>72.720001220703097</v>
      </c>
      <c r="C59">
        <v>71.394996643066406</v>
      </c>
      <c r="D59">
        <f>100*(C59-B58)/(C59)</f>
        <v>-0.40059265528472177</v>
      </c>
      <c r="G59">
        <v>18832</v>
      </c>
      <c r="H59">
        <f>LOG(G59,EXP(1))</f>
        <v>9.8433128295000571</v>
      </c>
      <c r="I59">
        <v>82928575697.962006</v>
      </c>
      <c r="J59">
        <f>LOG(I59,EXP(1))</f>
        <v>25.14124554051179</v>
      </c>
      <c r="K59">
        <f>100*(C59-B59)/(B59)</f>
        <v>-1.8220634700147211</v>
      </c>
      <c r="L59">
        <f>K59/100</f>
        <v>-1.822063470014721E-2</v>
      </c>
    </row>
    <row r="60" spans="1:12">
      <c r="A60" s="1">
        <v>44750</v>
      </c>
      <c r="B60">
        <v>73.160797119140597</v>
      </c>
      <c r="C60">
        <v>74.569999694824205</v>
      </c>
      <c r="D60">
        <f>100*(C60-B59)/(C60)</f>
        <v>2.4808884024301716</v>
      </c>
      <c r="G60">
        <v>22984</v>
      </c>
      <c r="H60">
        <f>LOG(G60,EXP(1))</f>
        <v>10.042553600659126</v>
      </c>
      <c r="I60">
        <v>86616487922.894196</v>
      </c>
      <c r="J60">
        <f>LOG(I60,EXP(1))</f>
        <v>25.184756026111931</v>
      </c>
      <c r="K60">
        <f>100*(C60-B60)/(B60)</f>
        <v>1.9261717083108807</v>
      </c>
      <c r="L60">
        <f>K60/100</f>
        <v>1.9261717083108806E-2</v>
      </c>
    </row>
    <row r="61" spans="1:12">
      <c r="A61" s="1">
        <v>44749</v>
      </c>
      <c r="B61">
        <v>73.180000305175696</v>
      </c>
      <c r="C61">
        <v>74.114997863769503</v>
      </c>
      <c r="D61">
        <f>100*(C61-B60)/(C61)</f>
        <v>1.2874597208824305</v>
      </c>
      <c r="G61">
        <v>13381</v>
      </c>
      <c r="H61">
        <f>LOG(G61,EXP(1))</f>
        <v>9.5015910693049896</v>
      </c>
      <c r="I61">
        <v>86087982347.384903</v>
      </c>
      <c r="J61">
        <f>LOG(I61,EXP(1))</f>
        <v>25.178635660791336</v>
      </c>
      <c r="K61">
        <f>100*(C61-B61)/(B61)</f>
        <v>1.277668153449951</v>
      </c>
      <c r="L61">
        <f>K61/100</f>
        <v>1.277668153449951E-2</v>
      </c>
    </row>
    <row r="62" spans="1:12">
      <c r="A62" s="1">
        <v>44748</v>
      </c>
      <c r="B62">
        <v>76.040000915527301</v>
      </c>
      <c r="C62">
        <v>73.114997863769503</v>
      </c>
      <c r="D62">
        <f>100*(C62-B61)/(C62)</f>
        <v>-8.8904388026254264E-2</v>
      </c>
      <c r="G62">
        <v>920047</v>
      </c>
      <c r="H62">
        <f>LOG(G62,EXP(1))</f>
        <v>13.732180034676851</v>
      </c>
      <c r="I62">
        <v>84926436306.384903</v>
      </c>
      <c r="J62">
        <f>LOG(I62,EXP(1))</f>
        <v>25.16505126349514</v>
      </c>
      <c r="K62">
        <f>100*(C62-B62)/(B62)</f>
        <v>-3.846663619858683</v>
      </c>
      <c r="L62">
        <f>K62/100</f>
        <v>-3.8466636198586833E-2</v>
      </c>
    </row>
    <row r="63" spans="1:12">
      <c r="A63" s="1">
        <v>44747</v>
      </c>
      <c r="B63">
        <v>70.175003051757798</v>
      </c>
      <c r="C63">
        <v>71.669998168945298</v>
      </c>
      <c r="D63">
        <f>100*(C63-B62)/(C63)</f>
        <v>-6.0973948070721882</v>
      </c>
      <c r="G63">
        <v>14877</v>
      </c>
      <c r="H63">
        <f>LOG(G63,EXP(1))</f>
        <v>9.607571675157244</v>
      </c>
      <c r="I63">
        <v>83248002631.615601</v>
      </c>
      <c r="J63">
        <f>LOG(I63,EXP(1))</f>
        <v>25.145089973106117</v>
      </c>
      <c r="K63">
        <f>100*(C63-B63)/(B63)</f>
        <v>2.1303812642300302</v>
      </c>
      <c r="L63">
        <f>K63/100</f>
        <v>2.1303812642300302E-2</v>
      </c>
    </row>
    <row r="64" spans="1:12">
      <c r="A64" s="1">
        <v>44746</v>
      </c>
      <c r="B64">
        <v>71.349998474121094</v>
      </c>
      <c r="C64">
        <v>71.349998474121094</v>
      </c>
      <c r="D64">
        <f>100*(C64-B63)/(C64)</f>
        <v>1.6468051121114888</v>
      </c>
      <c r="G64">
        <v>208</v>
      </c>
      <c r="H64">
        <f>LOG(G64,EXP(1))</f>
        <v>5.3375380797013179</v>
      </c>
      <c r="I64">
        <v>82876308252.971405</v>
      </c>
      <c r="J64">
        <f>LOG(I64,EXP(1))</f>
        <v>25.140615071185717</v>
      </c>
      <c r="K64">
        <f>100*(C64-B64)/(B64)</f>
        <v>0</v>
      </c>
      <c r="L64">
        <f>K64/100</f>
        <v>0</v>
      </c>
    </row>
    <row r="65" spans="1:12">
      <c r="A65" s="1">
        <v>44743</v>
      </c>
      <c r="B65">
        <v>69.839996337890597</v>
      </c>
      <c r="C65">
        <v>70.410003662109304</v>
      </c>
      <c r="D65">
        <f>100*(C65-B64)/(C65)</f>
        <v>-1.3350301990079885</v>
      </c>
      <c r="G65">
        <v>7546</v>
      </c>
      <c r="H65">
        <f>LOG(G65,EXP(1))</f>
        <v>8.9287729005242564</v>
      </c>
      <c r="I65">
        <v>81784461000.5186</v>
      </c>
      <c r="J65">
        <f>LOG(I65,EXP(1))</f>
        <v>25.127353099190952</v>
      </c>
      <c r="K65">
        <f>100*(C65-B65)/(B65)</f>
        <v>0.81616173268534209</v>
      </c>
      <c r="L65">
        <f>K65/100</f>
        <v>8.1616173268534205E-3</v>
      </c>
    </row>
    <row r="66" spans="1:12">
      <c r="A66" s="1">
        <v>44742</v>
      </c>
      <c r="B66">
        <v>70.559997558593693</v>
      </c>
      <c r="C66">
        <v>69.830001831054602</v>
      </c>
      <c r="D66">
        <f>100*(C66-B65)/(C66)</f>
        <v>-1.4312625768183231E-2</v>
      </c>
      <c r="G66">
        <v>19307</v>
      </c>
      <c r="H66">
        <f>LOG(G66,EXP(1))</f>
        <v>9.8682230034358174</v>
      </c>
      <c r="I66">
        <v>81110762169.884293</v>
      </c>
      <c r="J66">
        <f>LOG(I66,EXP(1))</f>
        <v>25.119081491728249</v>
      </c>
      <c r="K66">
        <f>100*(C66-B66)/(B66)</f>
        <v>-1.0345744795879499</v>
      </c>
      <c r="L66">
        <f>K66/100</f>
        <v>-1.0345744795879498E-2</v>
      </c>
    </row>
    <row r="67" spans="1:12">
      <c r="A67" s="1">
        <v>44741</v>
      </c>
      <c r="B67">
        <v>71.204002380371094</v>
      </c>
      <c r="C67">
        <v>71.415000915527301</v>
      </c>
      <c r="D67">
        <f>100*(C67-B66)/(C67)</f>
        <v>1.1972321584717787</v>
      </c>
      <c r="G67">
        <v>18579</v>
      </c>
      <c r="H67">
        <f>LOG(G67,EXP(1))</f>
        <v>9.8297871896061704</v>
      </c>
      <c r="I67">
        <v>82951811581.442093</v>
      </c>
      <c r="J67">
        <f>LOG(I67,EXP(1))</f>
        <v>25.141525692783112</v>
      </c>
      <c r="K67">
        <f>100*(C67-B67)/(B67)</f>
        <v>0.29632959960460542</v>
      </c>
      <c r="L67">
        <f>K67/100</f>
        <v>2.9632959960460541E-3</v>
      </c>
    </row>
    <row r="68" spans="1:12">
      <c r="A68" s="1">
        <v>44740</v>
      </c>
      <c r="B68">
        <v>73.441001892089801</v>
      </c>
      <c r="C68">
        <v>73.940002441406193</v>
      </c>
      <c r="D68">
        <f>100*(C68-B67)/(C68)</f>
        <v>3.7002974989123709</v>
      </c>
      <c r="G68">
        <v>36269</v>
      </c>
      <c r="H68">
        <f>LOG(G68,EXP(1))</f>
        <v>10.498718660901549</v>
      </c>
      <c r="I68">
        <v>85884717107.345703</v>
      </c>
      <c r="J68">
        <f>LOG(I68,EXP(1))</f>
        <v>25.176271735175934</v>
      </c>
      <c r="K68">
        <f>100*(C68-B68)/(B68)</f>
        <v>0.67945770953614737</v>
      </c>
      <c r="L68">
        <f>K68/100</f>
        <v>6.7945770953614735E-3</v>
      </c>
    </row>
    <row r="69" spans="1:12">
      <c r="A69" s="1">
        <v>44739</v>
      </c>
      <c r="B69">
        <v>77.990402221679602</v>
      </c>
      <c r="C69">
        <v>77.480003356933594</v>
      </c>
      <c r="D69">
        <f>100*(C69-B68)/(C69)</f>
        <v>5.2129598475067018</v>
      </c>
      <c r="G69">
        <v>13006</v>
      </c>
      <c r="H69">
        <f>LOG(G69,EXP(1))</f>
        <v>9.4731660684290979</v>
      </c>
      <c r="I69">
        <v>89996591155.912903</v>
      </c>
      <c r="J69">
        <f>LOG(I69,EXP(1))</f>
        <v>25.22303763051395</v>
      </c>
      <c r="K69">
        <f>100*(C69-B69)/(B69)</f>
        <v>-0.65443804648583914</v>
      </c>
      <c r="L69">
        <f>K69/100</f>
        <v>-6.5443804648583912E-3</v>
      </c>
    </row>
    <row r="70" spans="1:12">
      <c r="A70" s="1">
        <v>44736</v>
      </c>
      <c r="B70">
        <v>74.709999084472599</v>
      </c>
      <c r="C70">
        <v>77.480003356933594</v>
      </c>
      <c r="D70">
        <f>100*(C70-B69)/(C70)</f>
        <v>-0.65874915156458047</v>
      </c>
      <c r="G70">
        <v>15196</v>
      </c>
      <c r="H70">
        <f>LOG(G70,EXP(1))</f>
        <v>9.6287875143075166</v>
      </c>
      <c r="I70">
        <v>89996591155.912903</v>
      </c>
      <c r="J70">
        <f>LOG(I70,EXP(1))</f>
        <v>25.22303763051395</v>
      </c>
      <c r="K70">
        <f>100*(C70-B70)/(B70)</f>
        <v>3.7076754201656787</v>
      </c>
      <c r="L70">
        <f>K70/100</f>
        <v>3.7076754201656785E-2</v>
      </c>
    </row>
    <row r="71" spans="1:12">
      <c r="A71" s="1">
        <v>44735</v>
      </c>
      <c r="B71">
        <v>73.269996643066406</v>
      </c>
      <c r="C71">
        <v>73.464996337890597</v>
      </c>
      <c r="D71">
        <f>100*(C71-B70)/(C71)</f>
        <v>-1.6946883667642345</v>
      </c>
      <c r="G71">
        <v>4776</v>
      </c>
      <c r="H71">
        <f>LOG(G71,EXP(1))</f>
        <v>8.4713586550724376</v>
      </c>
      <c r="I71">
        <v>85332975648.356293</v>
      </c>
      <c r="J71">
        <f>LOG(I71,EXP(1))</f>
        <v>25.169826801128256</v>
      </c>
      <c r="K71">
        <f>100*(C71-B71)/(B71)</f>
        <v>0.26613853385872005</v>
      </c>
      <c r="L71">
        <f>K71/100</f>
        <v>2.6613853385872004E-3</v>
      </c>
    </row>
    <row r="72" spans="1:12">
      <c r="A72" s="1">
        <v>44734</v>
      </c>
      <c r="B72">
        <v>71.87</v>
      </c>
      <c r="C72">
        <v>73.459999999999994</v>
      </c>
      <c r="D72">
        <f>100*(C72-B71)/(C72)</f>
        <v>0.25864872983063913</v>
      </c>
      <c r="K72">
        <f>100*(C72-B72)/(B72)</f>
        <v>2.2123278141087925</v>
      </c>
      <c r="L72">
        <f>K72/100</f>
        <v>2.2123278141087926E-2</v>
      </c>
    </row>
    <row r="73" spans="1:12">
      <c r="A73" s="1"/>
    </row>
    <row r="74" spans="1:12">
      <c r="A74" s="2" t="s">
        <v>127</v>
      </c>
      <c r="B74">
        <f>AVERAGE(B2:B72)</f>
        <v>86.38374058253325</v>
      </c>
      <c r="C74">
        <f t="shared" ref="C74:J74" si="0">AVERAGE(C2:C72)</f>
        <v>86.645352134167268</v>
      </c>
      <c r="D74">
        <f>AVERAGE(D2:D72)</f>
        <v>6.7404257008333475E-3</v>
      </c>
      <c r="F74">
        <f>AVERAGE(F2:F72)</f>
        <v>2.3584074821254811E-2</v>
      </c>
      <c r="G74">
        <f t="shared" si="0"/>
        <v>175411.26086956522</v>
      </c>
      <c r="H74">
        <f t="shared" si="0"/>
        <v>10.302692207346535</v>
      </c>
      <c r="I74">
        <f t="shared" si="0"/>
        <v>100823038058.82942</v>
      </c>
      <c r="J74">
        <f t="shared" si="0"/>
        <v>25.329819184235074</v>
      </c>
      <c r="K74">
        <f>AVERAGE(K2:K72)</f>
        <v>0.3565747514720044</v>
      </c>
      <c r="L74">
        <f>AVERAGE(L2:L72)</f>
        <v>3.5657475147200437E-3</v>
      </c>
    </row>
    <row r="75" spans="1:12">
      <c r="A75" s="3" t="s">
        <v>128</v>
      </c>
      <c r="D75">
        <f>STDEV(D3:D71)</f>
        <v>2.1530296311071826</v>
      </c>
      <c r="F75">
        <f>STDEV(F3:F71)</f>
        <v>5.4571926048131818E-3</v>
      </c>
      <c r="G75">
        <f t="shared" ref="G75:J75" si="1">STDEV(G3:G71)</f>
        <v>445339.03436997079</v>
      </c>
      <c r="H75">
        <f t="shared" si="1"/>
        <v>1.7118367595465354</v>
      </c>
      <c r="I75">
        <f t="shared" si="1"/>
        <v>11617341807.165092</v>
      </c>
      <c r="J75">
        <f t="shared" si="1"/>
        <v>0.11880020787867496</v>
      </c>
      <c r="K75">
        <f>STDEV(K3:K71)</f>
        <v>2.2636765149663298</v>
      </c>
      <c r="L75">
        <f>STDEV(L3:L71)</f>
        <v>2.2636765149663295E-2</v>
      </c>
    </row>
    <row r="76" spans="1:12">
      <c r="A76" s="1"/>
    </row>
    <row r="77" spans="1:12">
      <c r="A77" s="1"/>
    </row>
    <row r="78" spans="1:12">
      <c r="A78" s="1"/>
    </row>
    <row r="79" spans="1:12">
      <c r="A79" s="1"/>
    </row>
    <row r="80" spans="1:12">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0">
      <c r="A97" s="1"/>
    </row>
    <row r="98" spans="1:10">
      <c r="A98" s="1"/>
    </row>
    <row r="99" spans="1:10">
      <c r="A99" s="1"/>
    </row>
    <row r="100" spans="1:10">
      <c r="A100" s="1"/>
    </row>
    <row r="101" spans="1:10">
      <c r="A101" s="1"/>
    </row>
    <row r="102" spans="1:10">
      <c r="A102" s="1"/>
    </row>
    <row r="103" spans="1:10">
      <c r="A103" s="1"/>
    </row>
    <row r="104" spans="1:10">
      <c r="A104" s="1"/>
    </row>
    <row r="105" spans="1:10">
      <c r="A105" s="1"/>
      <c r="H105">
        <v>10.30269221</v>
      </c>
      <c r="J105">
        <v>25.329819180000001</v>
      </c>
    </row>
    <row r="106" spans="1:10">
      <c r="A106" s="1"/>
      <c r="H106">
        <f t="shared" ref="H106" si="2">_xlfn.STDEV.S(H2:H103)</f>
        <v>1.9713284408420704</v>
      </c>
      <c r="J106">
        <f>_xlfn.STDEV.S(J2:J103)</f>
        <v>2.9942877667829171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2024-07-09T20:49:11Z</dcterms:created>
  <dcterms:modified xsi:type="dcterms:W3CDTF">2024-07-25T18:18:09Z</dcterms:modified>
  <cp:category/>
  <cp:contentStatus/>
</cp:coreProperties>
</file>