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aqua\Python\Projects\HGOR\Code\data\"/>
    </mc:Choice>
  </mc:AlternateContent>
  <xr:revisionPtr revIDLastSave="0" documentId="13_ncr:1_{EF09BA62-DD6E-4B4F-887E-A5CB6BC92D3A}" xr6:coauthVersionLast="47" xr6:coauthVersionMax="47" xr10:uidLastSave="{00000000-0000-0000-0000-000000000000}"/>
  <bookViews>
    <workbookView xWindow="34200" yWindow="555" windowWidth="17940" windowHeight="13275" xr2:uid="{17BF17FF-B2E9-4E2E-9CCD-7DE2603CE843}"/>
  </bookViews>
  <sheets>
    <sheet name="data" sheetId="1" r:id="rId1"/>
    <sheet name="Coefficients" sheetId="2" r:id="rId2"/>
    <sheet name="plots" sheetId="5" r:id="rId3"/>
  </sheets>
  <definedNames>
    <definedName name="_C1">Coefficients!$B$2</definedName>
    <definedName name="_C1_exp16">Coefficients!$H$2</definedName>
    <definedName name="_C1_exp8">Coefficients!$E$2</definedName>
    <definedName name="_C2">Coefficients!$B$3</definedName>
    <definedName name="_C2_exp16">Coefficients!$H$3</definedName>
    <definedName name="_C2_exp8">Coefficients!$E$3</definedName>
    <definedName name="_C3">Coefficients!$B$4</definedName>
    <definedName name="_C3_exp16">Coefficients!$H$4</definedName>
    <definedName name="_C3_exp8">Coefficients!$E$4</definedName>
    <definedName name="_C4_exp16">Coefficients!$H$5</definedName>
    <definedName name="_C4_exp8">Coefficients!$E$5</definedName>
    <definedName name="_C5_exp16">Coefficients!$H$6</definedName>
    <definedName name="_C5_exp8">Coefficients!$E$6</definedName>
    <definedName name="_C6_exp16">Coefficients!$H$7</definedName>
    <definedName name="_C6_exp8">Coefficients!$E$7</definedName>
    <definedName name="_C7_exp16">Coefficients!$H$8</definedName>
    <definedName name="_C7_exp8">Coefficients!$E$8</definedName>
    <definedName name="_C8_exp16">Coefficients!$H$9</definedName>
    <definedName name="_C8_exp8">Coefficients!$E$9</definedName>
    <definedName name="_xlnm._FilterDatabase" localSheetId="0" hidden="1">data!$A$2:$H$140</definedName>
    <definedName name="API">data!$C$3:$C$140</definedName>
    <definedName name="Bo_psat">data!$G$3:$G$140</definedName>
    <definedName name="d1_exp16">Coefficients!$H$10</definedName>
    <definedName name="d2_exp16">Coefficients!$H$11</definedName>
    <definedName name="d3_exp16">Coefficients!$H$12</definedName>
    <definedName name="d4_exp16">Coefficients!$H$13</definedName>
    <definedName name="d5_exp16">Coefficients!$H$14</definedName>
    <definedName name="d6_exp16">Coefficients!$H$15</definedName>
    <definedName name="d7_exp16">Coefficients!$H$16</definedName>
    <definedName name="d8_exp16">Coefficients!$H$17</definedName>
    <definedName name="gamma_s">data!$D$3:$D$140</definedName>
    <definedName name="ln_api">data!$K$3:$K$140</definedName>
    <definedName name="ln_gamma">data!$L$3:$L$140</definedName>
    <definedName name="ln_Rs">data!$M$3:$M$140</definedName>
    <definedName name="ln_t">data!$J$3:$J$140</definedName>
    <definedName name="p_sat">data!$F$3:$F$140</definedName>
    <definedName name="Rs">data!$E$3:$E$140</definedName>
    <definedName name="temperature">data!$B$3:$B$140</definedName>
    <definedName name="visc_o_psat">data!$H$3:$H$140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M3" i="1"/>
  <c r="L3" i="1"/>
  <c r="K3" i="1"/>
  <c r="J3" i="1"/>
  <c r="Q3" i="1" l="1" a="1"/>
  <c r="Q3" i="1" s="1"/>
  <c r="P3" i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<sst xmlns="http://schemas.openxmlformats.org/spreadsheetml/2006/main" count="58" uniqueCount="58">
  <si>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Point</t>
  </si>
  <si>
    <t>Stock-Tank Oil Gravity(oAPI)</t>
  </si>
  <si>
    <t>Oil Formation Volume Factor (RB/STB)</t>
  </si>
  <si>
    <t>Oil Viscosity (cp)</t>
  </si>
  <si>
    <t>Saturation Pressure (psia)</t>
  </si>
  <si>
    <t>Solution-Gas-Oil Ratio
(scf/STB)</t>
  </si>
  <si>
    <t>Separator Gas Gravity
(air = 1)</t>
  </si>
  <si>
    <t>Reservoir Temperature (Deg F)</t>
  </si>
  <si>
    <t>temperature</t>
  </si>
  <si>
    <t>API</t>
  </si>
  <si>
    <t>gamma_s</t>
  </si>
  <si>
    <t>C1</t>
  </si>
  <si>
    <t>C2</t>
  </si>
  <si>
    <t>C3</t>
  </si>
  <si>
    <t>C1_exp8</t>
  </si>
  <si>
    <t>C2_exp8</t>
  </si>
  <si>
    <t>C1_exp16</t>
  </si>
  <si>
    <t>C3_exp8</t>
  </si>
  <si>
    <t>C2_exp16</t>
  </si>
  <si>
    <t>C4_exp8</t>
  </si>
  <si>
    <t>C3_exp16</t>
  </si>
  <si>
    <t>C5_exp8</t>
  </si>
  <si>
    <t>C4_exp16</t>
  </si>
  <si>
    <t>C6_exp8</t>
  </si>
  <si>
    <t>C5_exp16</t>
  </si>
  <si>
    <t>C7_exp8</t>
  </si>
  <si>
    <t>C6_exp16</t>
  </si>
  <si>
    <t>C8_exp8</t>
  </si>
  <si>
    <t>C7_exp16</t>
  </si>
  <si>
    <t>C8_exp16</t>
  </si>
  <si>
    <t>ln_api</t>
  </si>
  <si>
    <t>ln_gamma</t>
  </si>
  <si>
    <t>ln_Rs</t>
  </si>
  <si>
    <t>ln_t</t>
  </si>
  <si>
    <t>Exponential-Rational
 Polynomial (8-coefficient)</t>
  </si>
  <si>
    <t>Exponential-Rational 
Polynomial (16-coefficient)</t>
  </si>
  <si>
    <t>Exponential-Rational Polynomial (16- coefficient)</t>
  </si>
  <si>
    <t>Vasquez and Beggs Correlation for Saturation Pressure (pb)</t>
  </si>
  <si>
    <t>eq.10</t>
  </si>
  <si>
    <t>eq.25</t>
  </si>
  <si>
    <t>eq. 24</t>
  </si>
  <si>
    <t>d1_exp16</t>
  </si>
  <si>
    <t>d2_exp16</t>
  </si>
  <si>
    <t>d3_exp16</t>
  </si>
  <si>
    <t>d4_exp16</t>
  </si>
  <si>
    <t>d5_exp16</t>
  </si>
  <si>
    <t>d6_exp16</t>
  </si>
  <si>
    <t>d7_exp16</t>
  </si>
  <si>
    <t>d8_exp16</t>
  </si>
  <si>
    <t>Vasquez and Beggs</t>
  </si>
  <si>
    <t xml:space="preserve">Exponential-Rational Polynomial (8-coefficient) </t>
  </si>
  <si>
    <t>45 degree line</t>
  </si>
  <si>
    <t>Bg at Psat rb/scf</t>
  </si>
  <si>
    <t>p</t>
  </si>
  <si>
    <t>Bo</t>
  </si>
  <si>
    <t>Bg</t>
  </si>
  <si>
    <t>Rgo</t>
  </si>
  <si>
    <t>visc_o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</si>
</sst>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E+00"/>
    <numFmt numFmtId="165" formatCode="0.0000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EMprint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EMprint"/>
      <family val="2"/>
    </font>
    <font>
      <b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1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5" fillId="4" borderId="0" xfId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43" fontId="0" fillId="0" borderId="0" xfId="1" applyFont="1" applyAlignment="1">
      <alignment horizontal="center"/>
    </xf>
    <xf numFmtId="0" fontId="0" fillId="4" borderId="0" xfId="0" applyFill="1" applyAlignment="1">
      <alignment horizontal="center" vertical="center"/>
    </xf>
    <xf numFmtId="165" fontId="6" fillId="0" borderId="0" xfId="0" applyNumberFormat="1" applyFo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data!$P$2</c:f>
              <c:strCache>
                <c:ptCount val="1"/>
                <c:pt idx="0">
                  <c:v> Exponential-Rational Polynomial (8-coefficient)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data!$F$3:$F$140</c:f>
              <c:numCache>
                <c:formatCode>General</c:formatCode>
                <c:ptCount val="138"/>
                <c:pt idx="0">
                  <c:v>3765</c:v>
                </c:pt>
                <c:pt idx="1">
                  <c:v>4365</c:v>
                </c:pt>
                <c:pt idx="2">
                  <c:v>5678</c:v>
                </c:pt>
                <c:pt idx="3">
                  <c:v>6225</c:v>
                </c:pt>
                <c:pt idx="4">
                  <c:v>3565</c:v>
                </c:pt>
                <c:pt idx="5">
                  <c:v>4745</c:v>
                </c:pt>
                <c:pt idx="6">
                  <c:v>4237</c:v>
                </c:pt>
                <c:pt idx="7">
                  <c:v>5596</c:v>
                </c:pt>
                <c:pt idx="8">
                  <c:v>1921</c:v>
                </c:pt>
                <c:pt idx="9">
                  <c:v>2505</c:v>
                </c:pt>
                <c:pt idx="10">
                  <c:v>5031</c:v>
                </c:pt>
                <c:pt idx="11">
                  <c:v>5100</c:v>
                </c:pt>
                <c:pt idx="12">
                  <c:v>4898</c:v>
                </c:pt>
                <c:pt idx="13">
                  <c:v>3615</c:v>
                </c:pt>
                <c:pt idx="14">
                  <c:v>3615</c:v>
                </c:pt>
                <c:pt idx="15">
                  <c:v>4735</c:v>
                </c:pt>
                <c:pt idx="16">
                  <c:v>4565</c:v>
                </c:pt>
                <c:pt idx="17">
                  <c:v>5166</c:v>
                </c:pt>
                <c:pt idx="18">
                  <c:v>5072</c:v>
                </c:pt>
                <c:pt idx="19">
                  <c:v>4900</c:v>
                </c:pt>
                <c:pt idx="20">
                  <c:v>5705</c:v>
                </c:pt>
                <c:pt idx="21">
                  <c:v>3965</c:v>
                </c:pt>
                <c:pt idx="22">
                  <c:v>4832</c:v>
                </c:pt>
                <c:pt idx="23">
                  <c:v>3815</c:v>
                </c:pt>
                <c:pt idx="24">
                  <c:v>2579</c:v>
                </c:pt>
                <c:pt idx="25">
                  <c:v>2497</c:v>
                </c:pt>
                <c:pt idx="26">
                  <c:v>3469</c:v>
                </c:pt>
                <c:pt idx="27">
                  <c:v>3102</c:v>
                </c:pt>
                <c:pt idx="28">
                  <c:v>3852</c:v>
                </c:pt>
                <c:pt idx="29">
                  <c:v>3773</c:v>
                </c:pt>
                <c:pt idx="30">
                  <c:v>2904</c:v>
                </c:pt>
                <c:pt idx="31">
                  <c:v>2951</c:v>
                </c:pt>
                <c:pt idx="32">
                  <c:v>3122</c:v>
                </c:pt>
                <c:pt idx="33">
                  <c:v>3650</c:v>
                </c:pt>
                <c:pt idx="34">
                  <c:v>7990</c:v>
                </c:pt>
                <c:pt idx="35">
                  <c:v>7525</c:v>
                </c:pt>
                <c:pt idx="36">
                  <c:v>4590</c:v>
                </c:pt>
                <c:pt idx="37">
                  <c:v>10000</c:v>
                </c:pt>
                <c:pt idx="38">
                  <c:v>6300</c:v>
                </c:pt>
                <c:pt idx="39">
                  <c:v>6310</c:v>
                </c:pt>
                <c:pt idx="40">
                  <c:v>8947</c:v>
                </c:pt>
                <c:pt idx="41">
                  <c:v>8120</c:v>
                </c:pt>
                <c:pt idx="42">
                  <c:v>5240</c:v>
                </c:pt>
                <c:pt idx="43">
                  <c:v>1919</c:v>
                </c:pt>
                <c:pt idx="44">
                  <c:v>1844</c:v>
                </c:pt>
                <c:pt idx="45">
                  <c:v>2030</c:v>
                </c:pt>
                <c:pt idx="46">
                  <c:v>3111</c:v>
                </c:pt>
                <c:pt idx="47">
                  <c:v>1707</c:v>
                </c:pt>
                <c:pt idx="48">
                  <c:v>2465</c:v>
                </c:pt>
                <c:pt idx="49">
                  <c:v>2265</c:v>
                </c:pt>
                <c:pt idx="50">
                  <c:v>2685</c:v>
                </c:pt>
                <c:pt idx="51">
                  <c:v>5065</c:v>
                </c:pt>
                <c:pt idx="52">
                  <c:v>2613</c:v>
                </c:pt>
                <c:pt idx="53">
                  <c:v>3220</c:v>
                </c:pt>
                <c:pt idx="54">
                  <c:v>2950</c:v>
                </c:pt>
                <c:pt idx="55">
                  <c:v>5510</c:v>
                </c:pt>
                <c:pt idx="56">
                  <c:v>2678</c:v>
                </c:pt>
                <c:pt idx="57">
                  <c:v>3150</c:v>
                </c:pt>
                <c:pt idx="58">
                  <c:v>2335</c:v>
                </c:pt>
                <c:pt idx="59">
                  <c:v>2188</c:v>
                </c:pt>
                <c:pt idx="60">
                  <c:v>2290</c:v>
                </c:pt>
                <c:pt idx="61">
                  <c:v>2370</c:v>
                </c:pt>
                <c:pt idx="62">
                  <c:v>2875</c:v>
                </c:pt>
                <c:pt idx="63">
                  <c:v>3328</c:v>
                </c:pt>
                <c:pt idx="64">
                  <c:v>2721</c:v>
                </c:pt>
                <c:pt idx="65">
                  <c:v>3478</c:v>
                </c:pt>
                <c:pt idx="66">
                  <c:v>3259</c:v>
                </c:pt>
                <c:pt idx="67">
                  <c:v>1657</c:v>
                </c:pt>
                <c:pt idx="68">
                  <c:v>1389</c:v>
                </c:pt>
                <c:pt idx="69">
                  <c:v>1778</c:v>
                </c:pt>
                <c:pt idx="70">
                  <c:v>2057</c:v>
                </c:pt>
                <c:pt idx="71">
                  <c:v>2674</c:v>
                </c:pt>
                <c:pt idx="72">
                  <c:v>2530</c:v>
                </c:pt>
                <c:pt idx="73">
                  <c:v>2304</c:v>
                </c:pt>
                <c:pt idx="74">
                  <c:v>2866</c:v>
                </c:pt>
                <c:pt idx="75">
                  <c:v>1211</c:v>
                </c:pt>
                <c:pt idx="76">
                  <c:v>1370</c:v>
                </c:pt>
                <c:pt idx="77">
                  <c:v>2122</c:v>
                </c:pt>
                <c:pt idx="78">
                  <c:v>3064</c:v>
                </c:pt>
                <c:pt idx="79">
                  <c:v>2125</c:v>
                </c:pt>
                <c:pt idx="80">
                  <c:v>2100</c:v>
                </c:pt>
                <c:pt idx="81">
                  <c:v>2455</c:v>
                </c:pt>
                <c:pt idx="82">
                  <c:v>2440</c:v>
                </c:pt>
                <c:pt idx="83">
                  <c:v>2459</c:v>
                </c:pt>
                <c:pt idx="84">
                  <c:v>1764</c:v>
                </c:pt>
                <c:pt idx="85">
                  <c:v>1370</c:v>
                </c:pt>
                <c:pt idx="86">
                  <c:v>5070</c:v>
                </c:pt>
                <c:pt idx="87">
                  <c:v>2429</c:v>
                </c:pt>
                <c:pt idx="88">
                  <c:v>3998</c:v>
                </c:pt>
                <c:pt idx="89">
                  <c:v>4298</c:v>
                </c:pt>
                <c:pt idx="90">
                  <c:v>3918</c:v>
                </c:pt>
                <c:pt idx="91">
                  <c:v>3129</c:v>
                </c:pt>
                <c:pt idx="92">
                  <c:v>4395</c:v>
                </c:pt>
                <c:pt idx="93">
                  <c:v>3188</c:v>
                </c:pt>
                <c:pt idx="94">
                  <c:v>2577</c:v>
                </c:pt>
                <c:pt idx="95">
                  <c:v>1991</c:v>
                </c:pt>
                <c:pt idx="96">
                  <c:v>2388</c:v>
                </c:pt>
                <c:pt idx="97">
                  <c:v>3044</c:v>
                </c:pt>
                <c:pt idx="98">
                  <c:v>3297</c:v>
                </c:pt>
                <c:pt idx="99">
                  <c:v>2588</c:v>
                </c:pt>
                <c:pt idx="100">
                  <c:v>3000</c:v>
                </c:pt>
                <c:pt idx="101">
                  <c:v>3200</c:v>
                </c:pt>
                <c:pt idx="102">
                  <c:v>2568</c:v>
                </c:pt>
                <c:pt idx="103">
                  <c:v>3200</c:v>
                </c:pt>
                <c:pt idx="104">
                  <c:v>3906</c:v>
                </c:pt>
                <c:pt idx="105">
                  <c:v>4343</c:v>
                </c:pt>
                <c:pt idx="106">
                  <c:v>3969</c:v>
                </c:pt>
                <c:pt idx="107">
                  <c:v>4122</c:v>
                </c:pt>
                <c:pt idx="108">
                  <c:v>4848</c:v>
                </c:pt>
                <c:pt idx="109">
                  <c:v>3946</c:v>
                </c:pt>
                <c:pt idx="110">
                  <c:v>4391</c:v>
                </c:pt>
                <c:pt idx="111">
                  <c:v>4276</c:v>
                </c:pt>
                <c:pt idx="112">
                  <c:v>4379</c:v>
                </c:pt>
                <c:pt idx="113">
                  <c:v>2814</c:v>
                </c:pt>
                <c:pt idx="114">
                  <c:v>3910</c:v>
                </c:pt>
                <c:pt idx="115">
                  <c:v>4373</c:v>
                </c:pt>
                <c:pt idx="116">
                  <c:v>3866</c:v>
                </c:pt>
                <c:pt idx="117">
                  <c:v>3721</c:v>
                </c:pt>
                <c:pt idx="118">
                  <c:v>3859</c:v>
                </c:pt>
                <c:pt idx="119">
                  <c:v>4176</c:v>
                </c:pt>
                <c:pt idx="120">
                  <c:v>4317</c:v>
                </c:pt>
                <c:pt idx="121">
                  <c:v>4792</c:v>
                </c:pt>
                <c:pt idx="122">
                  <c:v>4421</c:v>
                </c:pt>
                <c:pt idx="123">
                  <c:v>4034</c:v>
                </c:pt>
                <c:pt idx="124">
                  <c:v>4292</c:v>
                </c:pt>
                <c:pt idx="125">
                  <c:v>3452</c:v>
                </c:pt>
                <c:pt idx="126">
                  <c:v>2172</c:v>
                </c:pt>
                <c:pt idx="127">
                  <c:v>5675</c:v>
                </c:pt>
                <c:pt idx="128">
                  <c:v>5120</c:v>
                </c:pt>
                <c:pt idx="129">
                  <c:v>4431</c:v>
                </c:pt>
                <c:pt idx="130">
                  <c:v>4550</c:v>
                </c:pt>
                <c:pt idx="131">
                  <c:v>5160</c:v>
                </c:pt>
                <c:pt idx="132">
                  <c:v>4520</c:v>
                </c:pt>
                <c:pt idx="133">
                  <c:v>4355</c:v>
                </c:pt>
                <c:pt idx="134">
                  <c:v>4148</c:v>
                </c:pt>
                <c:pt idx="135">
                  <c:v>4213</c:v>
                </c:pt>
                <c:pt idx="136">
                  <c:v>4385</c:v>
                </c:pt>
                <c:pt idx="137">
                  <c:v>4149</c:v>
                </c:pt>
              </c:numCache>
            </c:numRef>
          </c:xVal>
          <c:yVal>
            <c:numRef>
              <c:f>data!$P$3:$P$140</c:f>
              <c:numCache>
                <c:formatCode>_(* #,##0.00_);_(* \(#,##0.00\);_(* "-"??_);_(@_)</c:formatCode>
                <c:ptCount val="138"/>
                <c:pt idx="0">
                  <c:v>3727.9829583710457</c:v>
                </c:pt>
                <c:pt idx="1">
                  <c:v>4154.100274702022</c:v>
                </c:pt>
                <c:pt idx="2">
                  <c:v>5632.8859883637479</c:v>
                </c:pt>
                <c:pt idx="3">
                  <c:v>5089.844535406085</c:v>
                </c:pt>
                <c:pt idx="4">
                  <c:v>3731.6291124833124</c:v>
                </c:pt>
                <c:pt idx="5">
                  <c:v>4599.7555285614089</c:v>
                </c:pt>
                <c:pt idx="6">
                  <c:v>4511.2783921181081</c:v>
                </c:pt>
                <c:pt idx="7">
                  <c:v>4498.5791447259562</c:v>
                </c:pt>
                <c:pt idx="8">
                  <c:v>3063.0172993145288</c:v>
                </c:pt>
                <c:pt idx="9">
                  <c:v>3269.1638389311106</c:v>
                </c:pt>
                <c:pt idx="10">
                  <c:v>5000.5268454686466</c:v>
                </c:pt>
                <c:pt idx="11">
                  <c:v>5389.8196207811325</c:v>
                </c:pt>
                <c:pt idx="12">
                  <c:v>4736.4581064131798</c:v>
                </c:pt>
                <c:pt idx="13">
                  <c:v>5996.4512536646671</c:v>
                </c:pt>
                <c:pt idx="14">
                  <c:v>3833.2165855413191</c:v>
                </c:pt>
                <c:pt idx="15">
                  <c:v>5306.822593476023</c:v>
                </c:pt>
                <c:pt idx="16">
                  <c:v>5028.8555170965892</c:v>
                </c:pt>
                <c:pt idx="17">
                  <c:v>4529.8180586023282</c:v>
                </c:pt>
                <c:pt idx="18">
                  <c:v>4946.6176754670651</c:v>
                </c:pt>
                <c:pt idx="19">
                  <c:v>5077.6677494198821</c:v>
                </c:pt>
                <c:pt idx="20">
                  <c:v>5425.6137106425367</c:v>
                </c:pt>
                <c:pt idx="21">
                  <c:v>3887.5249739084447</c:v>
                </c:pt>
                <c:pt idx="22">
                  <c:v>4786.319284137302</c:v>
                </c:pt>
                <c:pt idx="23">
                  <c:v>3914.0774348839618</c:v>
                </c:pt>
                <c:pt idx="24">
                  <c:v>2969.5603038915824</c:v>
                </c:pt>
                <c:pt idx="25">
                  <c:v>2862.6390188320315</c:v>
                </c:pt>
                <c:pt idx="26">
                  <c:v>3477.6455800668678</c:v>
                </c:pt>
                <c:pt idx="27">
                  <c:v>6409.1775125370514</c:v>
                </c:pt>
                <c:pt idx="28">
                  <c:v>4743.8506295836787</c:v>
                </c:pt>
                <c:pt idx="29">
                  <c:v>4858.7474302892915</c:v>
                </c:pt>
                <c:pt idx="30">
                  <c:v>3971.6644445932857</c:v>
                </c:pt>
                <c:pt idx="31">
                  <c:v>3636.6840880179147</c:v>
                </c:pt>
                <c:pt idx="32">
                  <c:v>4201.6777384803627</c:v>
                </c:pt>
                <c:pt idx="33">
                  <c:v>3684.0011147201867</c:v>
                </c:pt>
                <c:pt idx="34">
                  <c:v>5590.6016180123652</c:v>
                </c:pt>
                <c:pt idx="35">
                  <c:v>6067.037797415127</c:v>
                </c:pt>
                <c:pt idx="36">
                  <c:v>8975.4158135123362</c:v>
                </c:pt>
                <c:pt idx="37">
                  <c:v>9023.0012128516373</c:v>
                </c:pt>
                <c:pt idx="38">
                  <c:v>5146.0883296937627</c:v>
                </c:pt>
                <c:pt idx="39">
                  <c:v>5297.7381612473009</c:v>
                </c:pt>
                <c:pt idx="40">
                  <c:v>6055.4951803399008</c:v>
                </c:pt>
                <c:pt idx="41">
                  <c:v>6091.9616431744162</c:v>
                </c:pt>
                <c:pt idx="42">
                  <c:v>4976.1259448954706</c:v>
                </c:pt>
                <c:pt idx="43">
                  <c:v>9952.1073388903333</c:v>
                </c:pt>
                <c:pt idx="44">
                  <c:v>6837.3068659961964</c:v>
                </c:pt>
                <c:pt idx="45">
                  <c:v>9858.3047713398173</c:v>
                </c:pt>
                <c:pt idx="46">
                  <c:v>6737.5330941923303</c:v>
                </c:pt>
                <c:pt idx="47">
                  <c:v>4812.9452949639672</c:v>
                </c:pt>
                <c:pt idx="48">
                  <c:v>3246.9209890510019</c:v>
                </c:pt>
                <c:pt idx="49">
                  <c:v>2996.4602432471615</c:v>
                </c:pt>
                <c:pt idx="50">
                  <c:v>2997.7978489474749</c:v>
                </c:pt>
                <c:pt idx="51">
                  <c:v>4581.2547711932048</c:v>
                </c:pt>
                <c:pt idx="52">
                  <c:v>3184.2710095646571</c:v>
                </c:pt>
                <c:pt idx="53">
                  <c:v>3689.6983283774048</c:v>
                </c:pt>
                <c:pt idx="54">
                  <c:v>3499.4145800638762</c:v>
                </c:pt>
                <c:pt idx="55">
                  <c:v>5442.6286596146729</c:v>
                </c:pt>
                <c:pt idx="56">
                  <c:v>2764.676272770218</c:v>
                </c:pt>
                <c:pt idx="57">
                  <c:v>2698.3783614130725</c:v>
                </c:pt>
                <c:pt idx="58">
                  <c:v>2718.1297234253293</c:v>
                </c:pt>
                <c:pt idx="59">
                  <c:v>2163.0161186841046</c:v>
                </c:pt>
                <c:pt idx="60">
                  <c:v>2778.5909683552095</c:v>
                </c:pt>
                <c:pt idx="61">
                  <c:v>2616.2920070870218</c:v>
                </c:pt>
                <c:pt idx="62">
                  <c:v>3195.4796421938631</c:v>
                </c:pt>
                <c:pt idx="63">
                  <c:v>3188.5413643406614</c:v>
                </c:pt>
                <c:pt idx="64">
                  <c:v>2964.2028245819743</c:v>
                </c:pt>
                <c:pt idx="65">
                  <c:v>3704.682395528514</c:v>
                </c:pt>
                <c:pt idx="66">
                  <c:v>3699.3812239239937</c:v>
                </c:pt>
                <c:pt idx="67">
                  <c:v>2136.7653542611401</c:v>
                </c:pt>
                <c:pt idx="68">
                  <c:v>2045.2931765848653</c:v>
                </c:pt>
                <c:pt idx="69">
                  <c:v>1824.9044120081032</c:v>
                </c:pt>
                <c:pt idx="70">
                  <c:v>2148.1316704482433</c:v>
                </c:pt>
                <c:pt idx="71">
                  <c:v>2766.1010229766034</c:v>
                </c:pt>
                <c:pt idx="72">
                  <c:v>2276.0217364964496</c:v>
                </c:pt>
                <c:pt idx="73">
                  <c:v>3292.5328186364486</c:v>
                </c:pt>
                <c:pt idx="74">
                  <c:v>3350.0557089025483</c:v>
                </c:pt>
                <c:pt idx="75">
                  <c:v>1586.6674248614459</c:v>
                </c:pt>
                <c:pt idx="76">
                  <c:v>1244.8268069689157</c:v>
                </c:pt>
                <c:pt idx="77">
                  <c:v>1902.6081317346136</c:v>
                </c:pt>
                <c:pt idx="78">
                  <c:v>3246.1930047718151</c:v>
                </c:pt>
                <c:pt idx="79">
                  <c:v>2088.1532260661606</c:v>
                </c:pt>
                <c:pt idx="80">
                  <c:v>2072.0103543124578</c:v>
                </c:pt>
                <c:pt idx="81">
                  <c:v>1920.772265632671</c:v>
                </c:pt>
                <c:pt idx="82">
                  <c:v>1912.9247863929063</c:v>
                </c:pt>
                <c:pt idx="83">
                  <c:v>2280.719743401814</c:v>
                </c:pt>
                <c:pt idx="84">
                  <c:v>2345.1687078633649</c:v>
                </c:pt>
                <c:pt idx="85">
                  <c:v>1244.8268069689157</c:v>
                </c:pt>
                <c:pt idx="86">
                  <c:v>5161.492687344029</c:v>
                </c:pt>
                <c:pt idx="87">
                  <c:v>2712.6812954762331</c:v>
                </c:pt>
                <c:pt idx="88">
                  <c:v>4478.0813941706838</c:v>
                </c:pt>
                <c:pt idx="89">
                  <c:v>4628.0535955951409</c:v>
                </c:pt>
                <c:pt idx="90">
                  <c:v>4394.6225735338121</c:v>
                </c:pt>
                <c:pt idx="91">
                  <c:v>3617.7837860504746</c:v>
                </c:pt>
                <c:pt idx="92">
                  <c:v>4406.8038712393254</c:v>
                </c:pt>
                <c:pt idx="93">
                  <c:v>2599.7420907577289</c:v>
                </c:pt>
                <c:pt idx="94">
                  <c:v>3025.7758807983132</c:v>
                </c:pt>
                <c:pt idx="95">
                  <c:v>2340.3850545247078</c:v>
                </c:pt>
                <c:pt idx="96">
                  <c:v>2238.9518014640025</c:v>
                </c:pt>
                <c:pt idx="97">
                  <c:v>2755.1902233892238</c:v>
                </c:pt>
                <c:pt idx="98">
                  <c:v>2700.6248700550477</c:v>
                </c:pt>
                <c:pt idx="99">
                  <c:v>2532.8962550790147</c:v>
                </c:pt>
                <c:pt idx="100">
                  <c:v>3217.2237391820495</c:v>
                </c:pt>
                <c:pt idx="101">
                  <c:v>3632.2972252214272</c:v>
                </c:pt>
                <c:pt idx="102">
                  <c:v>2679.658149953204</c:v>
                </c:pt>
                <c:pt idx="103">
                  <c:v>3440.076265670567</c:v>
                </c:pt>
                <c:pt idx="104">
                  <c:v>3454.2665992870939</c:v>
                </c:pt>
                <c:pt idx="105">
                  <c:v>4336.1517331900041</c:v>
                </c:pt>
                <c:pt idx="106">
                  <c:v>4154.7239331036453</c:v>
                </c:pt>
                <c:pt idx="107">
                  <c:v>4329.6195907985521</c:v>
                </c:pt>
                <c:pt idx="108">
                  <c:v>4640.0288320948775</c:v>
                </c:pt>
                <c:pt idx="109">
                  <c:v>4467.7114273064244</c:v>
                </c:pt>
                <c:pt idx="110">
                  <c:v>4365.2828832439191</c:v>
                </c:pt>
                <c:pt idx="111">
                  <c:v>4155.0282070873236</c:v>
                </c:pt>
                <c:pt idx="112">
                  <c:v>4337.4303093452108</c:v>
                </c:pt>
                <c:pt idx="113">
                  <c:v>3107.0301911120787</c:v>
                </c:pt>
                <c:pt idx="114">
                  <c:v>3279.9177954703896</c:v>
                </c:pt>
                <c:pt idx="115">
                  <c:v>4480.3764433264296</c:v>
                </c:pt>
                <c:pt idx="116">
                  <c:v>3538.387790408372</c:v>
                </c:pt>
                <c:pt idx="117">
                  <c:v>3543.9779300698538</c:v>
                </c:pt>
                <c:pt idx="118">
                  <c:v>3756.7979821490258</c:v>
                </c:pt>
                <c:pt idx="119">
                  <c:v>3980.7473002219922</c:v>
                </c:pt>
                <c:pt idx="120">
                  <c:v>4175.5561911404584</c:v>
                </c:pt>
                <c:pt idx="121">
                  <c:v>4248.8284444988885</c:v>
                </c:pt>
                <c:pt idx="122">
                  <c:v>4178.8373944349214</c:v>
                </c:pt>
                <c:pt idx="123">
                  <c:v>4041.4196580192215</c:v>
                </c:pt>
                <c:pt idx="124">
                  <c:v>3838.568268821577</c:v>
                </c:pt>
                <c:pt idx="125">
                  <c:v>3326.1602948017894</c:v>
                </c:pt>
                <c:pt idx="126">
                  <c:v>2002.850413505</c:v>
                </c:pt>
                <c:pt idx="127">
                  <c:v>5853.8499301530301</c:v>
                </c:pt>
                <c:pt idx="128">
                  <c:v>5022.2676250798959</c:v>
                </c:pt>
                <c:pt idx="129">
                  <c:v>4175.6053223199378</c:v>
                </c:pt>
                <c:pt idx="130">
                  <c:v>4004.5688360740628</c:v>
                </c:pt>
                <c:pt idx="131">
                  <c:v>3546.7536789144137</c:v>
                </c:pt>
                <c:pt idx="132">
                  <c:v>3549.5579165863096</c:v>
                </c:pt>
                <c:pt idx="133">
                  <c:v>4190.0597246707475</c:v>
                </c:pt>
                <c:pt idx="134">
                  <c:v>4453.4343509751106</c:v>
                </c:pt>
                <c:pt idx="135">
                  <c:v>4238.5356318913928</c:v>
                </c:pt>
                <c:pt idx="136">
                  <c:v>5312.4241235554691</c:v>
                </c:pt>
                <c:pt idx="137">
                  <c:v>4200.3338432800138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D-4550-8EB6-919E2FF2AD6D}"/>
            </c:ext>
          </c:extLst>
        </c:ser>
        <c:ser>
          <c:idx val="1"/>
          <c:order val="1"/>
          <c:tx>
            <c:strRef>
              <c:f>data!$Q$2</c:f>
              <c:strCache>
                <c:ptCount val="1"/>
                <c:pt idx="0">
                  <c:v>Exponential-Rational Polynomial (16- coefficient)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data!$F$3:$F$140</c:f>
              <c:numCache>
                <c:formatCode>General</c:formatCode>
                <c:ptCount val="138"/>
                <c:pt idx="0">
                  <c:v>3765</c:v>
                </c:pt>
                <c:pt idx="1">
                  <c:v>4365</c:v>
                </c:pt>
                <c:pt idx="2">
                  <c:v>5678</c:v>
                </c:pt>
                <c:pt idx="3">
                  <c:v>6225</c:v>
                </c:pt>
                <c:pt idx="4">
                  <c:v>3565</c:v>
                </c:pt>
                <c:pt idx="5">
                  <c:v>4745</c:v>
                </c:pt>
                <c:pt idx="6">
                  <c:v>4237</c:v>
                </c:pt>
                <c:pt idx="7">
                  <c:v>5596</c:v>
                </c:pt>
                <c:pt idx="8">
                  <c:v>1921</c:v>
                </c:pt>
                <c:pt idx="9">
                  <c:v>2505</c:v>
                </c:pt>
                <c:pt idx="10">
                  <c:v>5031</c:v>
                </c:pt>
                <c:pt idx="11">
                  <c:v>5100</c:v>
                </c:pt>
                <c:pt idx="12">
                  <c:v>4898</c:v>
                </c:pt>
                <c:pt idx="13">
                  <c:v>3615</c:v>
                </c:pt>
                <c:pt idx="14">
                  <c:v>3615</c:v>
                </c:pt>
                <c:pt idx="15">
                  <c:v>4735</c:v>
                </c:pt>
                <c:pt idx="16">
                  <c:v>4565</c:v>
                </c:pt>
                <c:pt idx="17">
                  <c:v>5166</c:v>
                </c:pt>
                <c:pt idx="18">
                  <c:v>5072</c:v>
                </c:pt>
                <c:pt idx="19">
                  <c:v>4900</c:v>
                </c:pt>
                <c:pt idx="20">
                  <c:v>5705</c:v>
                </c:pt>
                <c:pt idx="21">
                  <c:v>3965</c:v>
                </c:pt>
                <c:pt idx="22">
                  <c:v>4832</c:v>
                </c:pt>
                <c:pt idx="23">
                  <c:v>3815</c:v>
                </c:pt>
                <c:pt idx="24">
                  <c:v>2579</c:v>
                </c:pt>
                <c:pt idx="25">
                  <c:v>2497</c:v>
                </c:pt>
                <c:pt idx="26">
                  <c:v>3469</c:v>
                </c:pt>
                <c:pt idx="27">
                  <c:v>3102</c:v>
                </c:pt>
                <c:pt idx="28">
                  <c:v>3852</c:v>
                </c:pt>
                <c:pt idx="29">
                  <c:v>3773</c:v>
                </c:pt>
                <c:pt idx="30">
                  <c:v>2904</c:v>
                </c:pt>
                <c:pt idx="31">
                  <c:v>2951</c:v>
                </c:pt>
                <c:pt idx="32">
                  <c:v>3122</c:v>
                </c:pt>
                <c:pt idx="33">
                  <c:v>3650</c:v>
                </c:pt>
                <c:pt idx="34">
                  <c:v>7990</c:v>
                </c:pt>
                <c:pt idx="35">
                  <c:v>7525</c:v>
                </c:pt>
                <c:pt idx="36">
                  <c:v>4590</c:v>
                </c:pt>
                <c:pt idx="37">
                  <c:v>10000</c:v>
                </c:pt>
                <c:pt idx="38">
                  <c:v>6300</c:v>
                </c:pt>
                <c:pt idx="39">
                  <c:v>6310</c:v>
                </c:pt>
                <c:pt idx="40">
                  <c:v>8947</c:v>
                </c:pt>
                <c:pt idx="41">
                  <c:v>8120</c:v>
                </c:pt>
                <c:pt idx="42">
                  <c:v>5240</c:v>
                </c:pt>
                <c:pt idx="43">
                  <c:v>1919</c:v>
                </c:pt>
                <c:pt idx="44">
                  <c:v>1844</c:v>
                </c:pt>
                <c:pt idx="45">
                  <c:v>2030</c:v>
                </c:pt>
                <c:pt idx="46">
                  <c:v>3111</c:v>
                </c:pt>
                <c:pt idx="47">
                  <c:v>1707</c:v>
                </c:pt>
                <c:pt idx="48">
                  <c:v>2465</c:v>
                </c:pt>
                <c:pt idx="49">
                  <c:v>2265</c:v>
                </c:pt>
                <c:pt idx="50">
                  <c:v>2685</c:v>
                </c:pt>
                <c:pt idx="51">
                  <c:v>5065</c:v>
                </c:pt>
                <c:pt idx="52">
                  <c:v>2613</c:v>
                </c:pt>
                <c:pt idx="53">
                  <c:v>3220</c:v>
                </c:pt>
                <c:pt idx="54">
                  <c:v>2950</c:v>
                </c:pt>
                <c:pt idx="55">
                  <c:v>5510</c:v>
                </c:pt>
                <c:pt idx="56">
                  <c:v>2678</c:v>
                </c:pt>
                <c:pt idx="57">
                  <c:v>3150</c:v>
                </c:pt>
                <c:pt idx="58">
                  <c:v>2335</c:v>
                </c:pt>
                <c:pt idx="59">
                  <c:v>2188</c:v>
                </c:pt>
                <c:pt idx="60">
                  <c:v>2290</c:v>
                </c:pt>
                <c:pt idx="61">
                  <c:v>2370</c:v>
                </c:pt>
                <c:pt idx="62">
                  <c:v>2875</c:v>
                </c:pt>
                <c:pt idx="63">
                  <c:v>3328</c:v>
                </c:pt>
                <c:pt idx="64">
                  <c:v>2721</c:v>
                </c:pt>
                <c:pt idx="65">
                  <c:v>3478</c:v>
                </c:pt>
                <c:pt idx="66">
                  <c:v>3259</c:v>
                </c:pt>
                <c:pt idx="67">
                  <c:v>1657</c:v>
                </c:pt>
                <c:pt idx="68">
                  <c:v>1389</c:v>
                </c:pt>
                <c:pt idx="69">
                  <c:v>1778</c:v>
                </c:pt>
                <c:pt idx="70">
                  <c:v>2057</c:v>
                </c:pt>
                <c:pt idx="71">
                  <c:v>2674</c:v>
                </c:pt>
                <c:pt idx="72">
                  <c:v>2530</c:v>
                </c:pt>
                <c:pt idx="73">
                  <c:v>2304</c:v>
                </c:pt>
                <c:pt idx="74">
                  <c:v>2866</c:v>
                </c:pt>
                <c:pt idx="75">
                  <c:v>1211</c:v>
                </c:pt>
                <c:pt idx="76">
                  <c:v>1370</c:v>
                </c:pt>
                <c:pt idx="77">
                  <c:v>2122</c:v>
                </c:pt>
                <c:pt idx="78">
                  <c:v>3064</c:v>
                </c:pt>
                <c:pt idx="79">
                  <c:v>2125</c:v>
                </c:pt>
                <c:pt idx="80">
                  <c:v>2100</c:v>
                </c:pt>
                <c:pt idx="81">
                  <c:v>2455</c:v>
                </c:pt>
                <c:pt idx="82">
                  <c:v>2440</c:v>
                </c:pt>
                <c:pt idx="83">
                  <c:v>2459</c:v>
                </c:pt>
                <c:pt idx="84">
                  <c:v>1764</c:v>
                </c:pt>
                <c:pt idx="85">
                  <c:v>1370</c:v>
                </c:pt>
                <c:pt idx="86">
                  <c:v>5070</c:v>
                </c:pt>
                <c:pt idx="87">
                  <c:v>2429</c:v>
                </c:pt>
                <c:pt idx="88">
                  <c:v>3998</c:v>
                </c:pt>
                <c:pt idx="89">
                  <c:v>4298</c:v>
                </c:pt>
                <c:pt idx="90">
                  <c:v>3918</c:v>
                </c:pt>
                <c:pt idx="91">
                  <c:v>3129</c:v>
                </c:pt>
                <c:pt idx="92">
                  <c:v>4395</c:v>
                </c:pt>
                <c:pt idx="93">
                  <c:v>3188</c:v>
                </c:pt>
                <c:pt idx="94">
                  <c:v>2577</c:v>
                </c:pt>
                <c:pt idx="95">
                  <c:v>1991</c:v>
                </c:pt>
                <c:pt idx="96">
                  <c:v>2388</c:v>
                </c:pt>
                <c:pt idx="97">
                  <c:v>3044</c:v>
                </c:pt>
                <c:pt idx="98">
                  <c:v>3297</c:v>
                </c:pt>
                <c:pt idx="99">
                  <c:v>2588</c:v>
                </c:pt>
                <c:pt idx="100">
                  <c:v>3000</c:v>
                </c:pt>
                <c:pt idx="101">
                  <c:v>3200</c:v>
                </c:pt>
                <c:pt idx="102">
                  <c:v>2568</c:v>
                </c:pt>
                <c:pt idx="103">
                  <c:v>3200</c:v>
                </c:pt>
                <c:pt idx="104">
                  <c:v>3906</c:v>
                </c:pt>
                <c:pt idx="105">
                  <c:v>4343</c:v>
                </c:pt>
                <c:pt idx="106">
                  <c:v>3969</c:v>
                </c:pt>
                <c:pt idx="107">
                  <c:v>4122</c:v>
                </c:pt>
                <c:pt idx="108">
                  <c:v>4848</c:v>
                </c:pt>
                <c:pt idx="109">
                  <c:v>3946</c:v>
                </c:pt>
                <c:pt idx="110">
                  <c:v>4391</c:v>
                </c:pt>
                <c:pt idx="111">
                  <c:v>4276</c:v>
                </c:pt>
                <c:pt idx="112">
                  <c:v>4379</c:v>
                </c:pt>
                <c:pt idx="113">
                  <c:v>2814</c:v>
                </c:pt>
                <c:pt idx="114">
                  <c:v>3910</c:v>
                </c:pt>
                <c:pt idx="115">
                  <c:v>4373</c:v>
                </c:pt>
                <c:pt idx="116">
                  <c:v>3866</c:v>
                </c:pt>
                <c:pt idx="117">
                  <c:v>3721</c:v>
                </c:pt>
                <c:pt idx="118">
                  <c:v>3859</c:v>
                </c:pt>
                <c:pt idx="119">
                  <c:v>4176</c:v>
                </c:pt>
                <c:pt idx="120">
                  <c:v>4317</c:v>
                </c:pt>
                <c:pt idx="121">
                  <c:v>4792</c:v>
                </c:pt>
                <c:pt idx="122">
                  <c:v>4421</c:v>
                </c:pt>
                <c:pt idx="123">
                  <c:v>4034</c:v>
                </c:pt>
                <c:pt idx="124">
                  <c:v>4292</c:v>
                </c:pt>
                <c:pt idx="125">
                  <c:v>3452</c:v>
                </c:pt>
                <c:pt idx="126">
                  <c:v>2172</c:v>
                </c:pt>
                <c:pt idx="127">
                  <c:v>5675</c:v>
                </c:pt>
                <c:pt idx="128">
                  <c:v>5120</c:v>
                </c:pt>
                <c:pt idx="129">
                  <c:v>4431</c:v>
                </c:pt>
                <c:pt idx="130">
                  <c:v>4550</c:v>
                </c:pt>
                <c:pt idx="131">
                  <c:v>5160</c:v>
                </c:pt>
                <c:pt idx="132">
                  <c:v>4520</c:v>
                </c:pt>
                <c:pt idx="133">
                  <c:v>4355</c:v>
                </c:pt>
                <c:pt idx="134">
                  <c:v>4148</c:v>
                </c:pt>
                <c:pt idx="135">
                  <c:v>4213</c:v>
                </c:pt>
                <c:pt idx="136">
                  <c:v>4385</c:v>
                </c:pt>
                <c:pt idx="137">
                  <c:v>4149</c:v>
                </c:pt>
              </c:numCache>
            </c:numRef>
          </c:xVal>
          <c:yVal>
            <c:numRef>
              <c:f>data!$Q$3:$Q$140</c:f>
              <c:numCache>
                <c:formatCode>General</c:formatCode>
                <c:ptCount val="138"/>
                <c:pt idx="0">
                  <c:v>3250.5087400071952</c:v>
                </c:pt>
                <c:pt idx="1">
                  <c:v>3851.0813353795847</c:v>
                </c:pt>
                <c:pt idx="2">
                  <c:v>6227.1216586714381</c:v>
                </c:pt>
                <c:pt idx="3">
                  <c:v>5518.4499146509224</c:v>
                </c:pt>
                <c:pt idx="4">
                  <c:v>4374.897545612278</c:v>
                </c:pt>
                <c:pt idx="5">
                  <c:v>5067.0355249175363</c:v>
                </c:pt>
                <c:pt idx="6">
                  <c:v>2379.5125990653087</c:v>
                </c:pt>
                <c:pt idx="7">
                  <c:v>6587.9765174844097</c:v>
                </c:pt>
                <c:pt idx="8">
                  <c:v>3980.5114766266383</c:v>
                </c:pt>
                <c:pt idx="9">
                  <c:v>2066.186163213561</c:v>
                </c:pt>
                <c:pt idx="10">
                  <c:v>5623.556432320026</c:v>
                </c:pt>
                <c:pt idx="11">
                  <c:v>5647.3381273406958</c:v>
                </c:pt>
                <c:pt idx="12">
                  <c:v>8585.2789442464091</c:v>
                </c:pt>
                <c:pt idx="13">
                  <c:v>7293.3351539923624</c:v>
                </c:pt>
                <c:pt idx="14">
                  <c:v>3820.3345966194252</c:v>
                </c:pt>
                <c:pt idx="15">
                  <c:v>4248.1360603239373</c:v>
                </c:pt>
                <c:pt idx="16">
                  <c:v>3777.847095769795</c:v>
                </c:pt>
                <c:pt idx="17">
                  <c:v>6520.4330647099268</c:v>
                </c:pt>
                <c:pt idx="18">
                  <c:v>5641.4727085944014</c:v>
                </c:pt>
                <c:pt idx="19">
                  <c:v>5058.5642568348458</c:v>
                </c:pt>
                <c:pt idx="20">
                  <c:v>5435.1759386453905</c:v>
                </c:pt>
                <c:pt idx="21">
                  <c:v>3385.0961886904533</c:v>
                </c:pt>
                <c:pt idx="22">
                  <c:v>4819.7180685019866</c:v>
                </c:pt>
                <c:pt idx="23">
                  <c:v>3655.7022108125011</c:v>
                </c:pt>
                <c:pt idx="24">
                  <c:v>2588.229735217602</c:v>
                </c:pt>
                <c:pt idx="25">
                  <c:v>1931.7009317668924</c:v>
                </c:pt>
                <c:pt idx="26">
                  <c:v>2079.841651078073</c:v>
                </c:pt>
                <c:pt idx="27">
                  <c:v>4532.6136733011826</c:v>
                </c:pt>
                <c:pt idx="28">
                  <c:v>4426.0513741860086</c:v>
                </c:pt>
                <c:pt idx="29">
                  <c:v>4428.6899741797961</c:v>
                </c:pt>
                <c:pt idx="30">
                  <c:v>3066.0684558497574</c:v>
                </c:pt>
                <c:pt idx="31">
                  <c:v>2081.2917260729896</c:v>
                </c:pt>
                <c:pt idx="32">
                  <c:v>5769.0268870853688</c:v>
                </c:pt>
                <c:pt idx="33">
                  <c:v>2925.614537810985</c:v>
                </c:pt>
                <c:pt idx="34">
                  <c:v>4867.8781673511694</c:v>
                </c:pt>
                <c:pt idx="35">
                  <c:v>4993.9384921949531</c:v>
                </c:pt>
                <c:pt idx="36">
                  <c:v>5789.288777761215</c:v>
                </c:pt>
                <c:pt idx="37">
                  <c:v>5691.0985086279043</c:v>
                </c:pt>
                <c:pt idx="38">
                  <c:v>4661.2136332697091</c:v>
                </c:pt>
                <c:pt idx="39">
                  <c:v>4341.6442132801985</c:v>
                </c:pt>
                <c:pt idx="40">
                  <c:v>5687.2056644157501</c:v>
                </c:pt>
                <c:pt idx="41">
                  <c:v>4858.9972312426407</c:v>
                </c:pt>
                <c:pt idx="42">
                  <c:v>4727.4840630202689</c:v>
                </c:pt>
                <c:pt idx="43">
                  <c:v>4623.799377579373</c:v>
                </c:pt>
                <c:pt idx="44">
                  <c:v>4983.628241433049</c:v>
                </c:pt>
                <c:pt idx="45">
                  <c:v>5027.9117410218105</c:v>
                </c:pt>
                <c:pt idx="46">
                  <c:v>5033.9298176611728</c:v>
                </c:pt>
                <c:pt idx="47">
                  <c:v>6134.3900603239281</c:v>
                </c:pt>
                <c:pt idx="48">
                  <c:v>3637.4695715724188</c:v>
                </c:pt>
                <c:pt idx="49">
                  <c:v>3706.4916502229503</c:v>
                </c:pt>
                <c:pt idx="50">
                  <c:v>4080.170559789784</c:v>
                </c:pt>
                <c:pt idx="51">
                  <c:v>4720.4393895942403</c:v>
                </c:pt>
                <c:pt idx="52">
                  <c:v>3460.7543420554798</c:v>
                </c:pt>
                <c:pt idx="53">
                  <c:v>4543.3951124179484</c:v>
                </c:pt>
                <c:pt idx="54">
                  <c:v>4498.8416312180289</c:v>
                </c:pt>
                <c:pt idx="55">
                  <c:v>6046.4948386874839</c:v>
                </c:pt>
                <c:pt idx="56">
                  <c:v>3327.5842173288652</c:v>
                </c:pt>
                <c:pt idx="57">
                  <c:v>4791.4257950489864</c:v>
                </c:pt>
                <c:pt idx="58">
                  <c:v>2929.0426192897694</c:v>
                </c:pt>
                <c:pt idx="59">
                  <c:v>4116.9042848761346</c:v>
                </c:pt>
                <c:pt idx="60">
                  <c:v>4039.288656028783</c:v>
                </c:pt>
                <c:pt idx="61">
                  <c:v>3731.9816427287456</c:v>
                </c:pt>
                <c:pt idx="62">
                  <c:v>3678.3299186281879</c:v>
                </c:pt>
                <c:pt idx="63">
                  <c:v>3281.5589917100046</c:v>
                </c:pt>
                <c:pt idx="64">
                  <c:v>3999.5542487194348</c:v>
                </c:pt>
                <c:pt idx="65">
                  <c:v>3353.254504965068</c:v>
                </c:pt>
                <c:pt idx="66">
                  <c:v>3334.8563407074857</c:v>
                </c:pt>
                <c:pt idx="67">
                  <c:v>1683.7838957818799</c:v>
                </c:pt>
                <c:pt idx="68">
                  <c:v>1803.9264011716982</c:v>
                </c:pt>
                <c:pt idx="69">
                  <c:v>1607.6986631296727</c:v>
                </c:pt>
                <c:pt idx="70">
                  <c:v>1841.5424754913715</c:v>
                </c:pt>
                <c:pt idx="71">
                  <c:v>1892.6635712926927</c:v>
                </c:pt>
                <c:pt idx="72">
                  <c:v>1656.1893973961915</c:v>
                </c:pt>
                <c:pt idx="73">
                  <c:v>2570.6735065743728</c:v>
                </c:pt>
                <c:pt idx="74">
                  <c:v>2183.2301270036987</c:v>
                </c:pt>
                <c:pt idx="75">
                  <c:v>1615.7084178499676</c:v>
                </c:pt>
                <c:pt idx="76">
                  <c:v>1416.825340239925</c:v>
                </c:pt>
                <c:pt idx="77">
                  <c:v>1697.7497398753098</c:v>
                </c:pt>
                <c:pt idx="78">
                  <c:v>2615.4156763107999</c:v>
                </c:pt>
                <c:pt idx="79">
                  <c:v>2121.9936445292451</c:v>
                </c:pt>
                <c:pt idx="80">
                  <c:v>2114.736207365826</c:v>
                </c:pt>
                <c:pt idx="81">
                  <c:v>1699.6006645783402</c:v>
                </c:pt>
                <c:pt idx="82">
                  <c:v>1697.3504240792536</c:v>
                </c:pt>
                <c:pt idx="83">
                  <c:v>2165.2807011979962</c:v>
                </c:pt>
                <c:pt idx="84">
                  <c:v>2074.1664565105293</c:v>
                </c:pt>
                <c:pt idx="85">
                  <c:v>1416.825340239925</c:v>
                </c:pt>
                <c:pt idx="86">
                  <c:v>4464.8831806260905</c:v>
                </c:pt>
                <c:pt idx="87">
                  <c:v>7934.6343927602575</c:v>
                </c:pt>
                <c:pt idx="88">
                  <c:v>4003.8102394333901</c:v>
                </c:pt>
                <c:pt idx="89">
                  <c:v>3604.5138717921559</c:v>
                </c:pt>
                <c:pt idx="90">
                  <c:v>4713.5281379419257</c:v>
                </c:pt>
                <c:pt idx="91">
                  <c:v>6231.9979046904746</c:v>
                </c:pt>
                <c:pt idx="92">
                  <c:v>4679.1533344790496</c:v>
                </c:pt>
                <c:pt idx="93">
                  <c:v>6813.3855317302405</c:v>
                </c:pt>
                <c:pt idx="94">
                  <c:v>6478.6372656888543</c:v>
                </c:pt>
                <c:pt idx="95">
                  <c:v>3355.3366663303932</c:v>
                </c:pt>
                <c:pt idx="96">
                  <c:v>3156.0509736511012</c:v>
                </c:pt>
                <c:pt idx="97">
                  <c:v>3497.2482969179132</c:v>
                </c:pt>
                <c:pt idx="98">
                  <c:v>3255.5315079776938</c:v>
                </c:pt>
                <c:pt idx="99">
                  <c:v>2968.1302090672671</c:v>
                </c:pt>
                <c:pt idx="100">
                  <c:v>3771.9353199050202</c:v>
                </c:pt>
                <c:pt idx="101">
                  <c:v>3645.1152302897435</c:v>
                </c:pt>
                <c:pt idx="102">
                  <c:v>3433.9051019253238</c:v>
                </c:pt>
                <c:pt idx="103">
                  <c:v>3537.1849030199214</c:v>
                </c:pt>
                <c:pt idx="104">
                  <c:v>3853.5554722955521</c:v>
                </c:pt>
                <c:pt idx="105">
                  <c:v>2637.0392377032263</c:v>
                </c:pt>
                <c:pt idx="106">
                  <c:v>2391.3448544952666</c:v>
                </c:pt>
                <c:pt idx="107">
                  <c:v>2309.7365988135407</c:v>
                </c:pt>
                <c:pt idx="108">
                  <c:v>2651.1297446956073</c:v>
                </c:pt>
                <c:pt idx="109">
                  <c:v>2594.0332509247219</c:v>
                </c:pt>
                <c:pt idx="110">
                  <c:v>2398.0500765180536</c:v>
                </c:pt>
                <c:pt idx="111">
                  <c:v>2248.2708259333072</c:v>
                </c:pt>
                <c:pt idx="112">
                  <c:v>2383.8023140348482</c:v>
                </c:pt>
                <c:pt idx="113">
                  <c:v>5515.5938348778054</c:v>
                </c:pt>
                <c:pt idx="114">
                  <c:v>3853.2905493365074</c:v>
                </c:pt>
                <c:pt idx="115">
                  <c:v>2519.6983613128505</c:v>
                </c:pt>
                <c:pt idx="116">
                  <c:v>2089.8623626369081</c:v>
                </c:pt>
                <c:pt idx="117">
                  <c:v>2045.6851162076648</c:v>
                </c:pt>
                <c:pt idx="118">
                  <c:v>2118.7181667458635</c:v>
                </c:pt>
                <c:pt idx="119">
                  <c:v>2216.49705428382</c:v>
                </c:pt>
                <c:pt idx="120">
                  <c:v>2295.3527922965673</c:v>
                </c:pt>
                <c:pt idx="121">
                  <c:v>2331.4115722416068</c:v>
                </c:pt>
                <c:pt idx="122">
                  <c:v>2230.1060816846284</c:v>
                </c:pt>
                <c:pt idx="123">
                  <c:v>2241.0429448973327</c:v>
                </c:pt>
                <c:pt idx="124">
                  <c:v>2122.6895420704604</c:v>
                </c:pt>
                <c:pt idx="125">
                  <c:v>4546.3295430364678</c:v>
                </c:pt>
                <c:pt idx="126">
                  <c:v>3294.3903859982756</c:v>
                </c:pt>
                <c:pt idx="127">
                  <c:v>6275.7966465703812</c:v>
                </c:pt>
                <c:pt idx="128">
                  <c:v>5126.1604357491706</c:v>
                </c:pt>
                <c:pt idx="129">
                  <c:v>3185.9113501912357</c:v>
                </c:pt>
                <c:pt idx="130">
                  <c:v>3099.5712378837879</c:v>
                </c:pt>
                <c:pt idx="131">
                  <c:v>3355.2582606458918</c:v>
                </c:pt>
                <c:pt idx="132">
                  <c:v>3357.7645452252445</c:v>
                </c:pt>
                <c:pt idx="133">
                  <c:v>2867.1870038916222</c:v>
                </c:pt>
                <c:pt idx="134">
                  <c:v>2786.724520161551</c:v>
                </c:pt>
                <c:pt idx="135">
                  <c:v>2685.5155869372852</c:v>
                </c:pt>
                <c:pt idx="136">
                  <c:v>4579.6047005818655</c:v>
                </c:pt>
                <c:pt idx="137">
                  <c:v>3080.65023390537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D-4550-8EB6-919E2FF2AD6D}"/>
            </c:ext>
          </c:extLst>
        </c:ser>
        <c:ser>
          <c:idx val="2"/>
          <c:order val="2"/>
          <c:tx>
            <c:strRef>
              <c:f>Coefficients!$A$13</c:f>
              <c:strCache>
                <c:ptCount val="1"/>
                <c:pt idx="0">
                  <c:v>45 degree line</c:v>
                </c:pt>
              </c:strCache>
            </c:strRef>
          </c:tx>
          <c:spPr>
            <a:ln w="25400" cap="rnd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Coefficients!$A$14:$A$15</c:f>
              <c:numCache>
                <c:formatCode>0.00E+00</c:formatCode>
                <c:ptCount val="2"/>
                <c:pt idx="0">
                  <c:v>100</c:v>
                </c:pt>
                <c:pt idx="1">
                  <c:v>100000</c:v>
                </c:pt>
              </c:numCache>
            </c:numRef>
          </c:xVal>
          <c:yVal>
            <c:numRef>
              <c:f>Coefficients!$A$14:$A$15</c:f>
              <c:numCache>
                <c:formatCode>0.00E+00</c:formatCode>
                <c:ptCount val="2"/>
                <c:pt idx="0">
                  <c:v>100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B-4591-B5B8-1332C8EE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60607"/>
        <c:axId val="605457695"/>
      </c:scatterChart>
      <c:valAx>
        <c:axId val="605460607"/>
        <c:scaling>
          <c:logBase val="10"/>
          <c:orientation val="minMax"/>
          <c:max val="1000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7695"/>
        <c:crosses val="autoZero"/>
        <c:crossBetween val="midCat"/>
      </c:valAx>
      <c:valAx>
        <c:axId val="605457695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B90D34-92CA-4292-A72E-AA8ED054402A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5B607-77BF-3722-54F7-87EAC00C24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BDC6-87D4-4295-867A-DFA34E690773}">
  <dimension ref="A1:Q140"/>
  <sheetViews>
    <sheetView tabSelected="1" workbookViewId="0">
      <pane ySplit="2" topLeftCell="A3" activePane="bottomLeft" state="frozen"/>
      <selection pane="bottomLeft" activeCell="E11" sqref="E11"/>
    </sheetView>
  </sheetViews>
  <sheetFormatPr defaultRowHeight="15" x14ac:dyDescent="0.25"/>
  <cols>
    <col min="1" max="1" width="8" style="1" bestFit="1" customWidth="1"/>
    <col min="2" max="2" width="32.5703125" style="1" bestFit="1" customWidth="1"/>
    <col min="3" max="3" width="16" style="1" bestFit="1" customWidth="1"/>
    <col min="4" max="4" width="22.42578125" style="1" bestFit="1" customWidth="1"/>
    <col min="5" max="5" width="23.140625" style="1" bestFit="1" customWidth="1"/>
    <col min="6" max="6" width="26.42578125" style="1" bestFit="1" customWidth="1"/>
    <col min="7" max="7" width="29.28515625" style="1" bestFit="1" customWidth="1"/>
    <col min="8" max="9" width="23.7109375" style="1" customWidth="1"/>
    <col min="12" max="12" width="11.42578125" customWidth="1"/>
    <col min="14" max="14" width="5" customWidth="1"/>
    <col min="15" max="15" width="33.5703125" style="5" bestFit="1" customWidth="1"/>
    <col min="16" max="16" width="27.42578125" style="5" bestFit="1" customWidth="1"/>
    <col min="17" max="17" width="29.28515625" bestFit="1" customWidth="1"/>
  </cols>
  <sheetData>
    <row r="1" spans="1:17" ht="47.25" x14ac:dyDescent="0.25">
      <c r="B1" s="2" t="s">
        <v>7</v>
      </c>
      <c r="C1" s="2" t="s">
        <v>1</v>
      </c>
      <c r="D1" s="2" t="s">
        <v>6</v>
      </c>
      <c r="E1" s="2" t="s">
        <v>5</v>
      </c>
      <c r="F1" s="2" t="s">
        <v>4</v>
      </c>
      <c r="G1" s="2" t="s">
        <v>2</v>
      </c>
      <c r="H1" s="2" t="s">
        <v>3</v>
      </c>
      <c r="I1" s="2" t="s">
        <v>52</v>
      </c>
      <c r="O1" s="12" t="s">
        <v>38</v>
      </c>
      <c r="P1" s="12" t="s">
        <v>40</v>
      </c>
      <c r="Q1" s="6" t="s">
        <v>39</v>
      </c>
    </row>
    <row r="2" spans="1:17" ht="31.5" x14ac:dyDescent="0.25">
      <c r="A2" s="2" t="s">
        <v>0</v>
      </c>
      <c r="B2" s="2" t="s">
        <v>8</v>
      </c>
      <c r="C2" s="3" t="s">
        <v>9</v>
      </c>
      <c r="D2" s="2" t="s">
        <v>10</v>
      </c>
      <c r="E2" s="2" t="s">
        <v>56</v>
      </c>
      <c r="F2" s="2" t="s">
        <v>53</v>
      </c>
      <c r="G2" s="2" t="s">
        <v>54</v>
      </c>
      <c r="H2" s="2" t="s">
        <v>57</v>
      </c>
      <c r="I2" s="2" t="s">
        <v>55</v>
      </c>
      <c r="J2" s="7" t="s">
        <v>33</v>
      </c>
      <c r="K2" s="7" t="s">
        <v>30</v>
      </c>
      <c r="L2" s="7" t="s">
        <v>31</v>
      </c>
      <c r="M2" s="7" t="s">
        <v>32</v>
      </c>
      <c r="O2" s="10" t="s">
        <v>37</v>
      </c>
      <c r="P2" s="10" t="s">
        <v>50</v>
      </c>
      <c r="Q2" s="11" t="s">
        <v>36</v>
      </c>
    </row>
    <row r="3" spans="1:17" x14ac:dyDescent="0.25">
      <c r="A3" s="1">
        <v>1</v>
      </c>
      <c r="B3" s="1">
        <v>203</v>
      </c>
      <c r="C3" s="1">
        <v>45.49</v>
      </c>
      <c r="D3" s="1">
        <v>0.82499999999999996</v>
      </c>
      <c r="E3" s="1">
        <v>1504</v>
      </c>
      <c r="F3" s="1">
        <v>3765</v>
      </c>
      <c r="G3" s="1">
        <v>1.8740000000000001</v>
      </c>
      <c r="H3" s="1">
        <v>0.27200000000000002</v>
      </c>
      <c r="J3">
        <f>LN(B3)</f>
        <v>5.3132059790417872</v>
      </c>
      <c r="K3">
        <f>LN(C3)</f>
        <v>3.8174925215819129</v>
      </c>
      <c r="L3">
        <f>LN(D3)</f>
        <v>-0.19237189264745613</v>
      </c>
      <c r="M3">
        <f>LN(E3)</f>
        <v>7.3158835045097854</v>
      </c>
      <c r="O3" s="5" t="e" cm="1">
        <f t="array" ref="O3:O140">(_C1*(Rs/gamma_s)*10^(_C2*API/(temperature+459.67)))^(1/_C3)</f>
        <v>#NUM!</v>
      </c>
      <c r="P3" s="5" cm="1">
        <f t="array" ref="P3:P140">EXP(
(_C1_exp8+_C2_exp8*ln_t)/
(1+(_C3_exp8+_C4_exp8*ln_api)*(_C5_exp8+_C6_exp8*ln_Rs)*(_C7_exp8+_C8_exp8*ln_gamma)))</f>
        <v>3727.9829583710457</v>
      </c>
      <c r="Q3" cm="1">
        <f t="array" ref="Q3:Q140">EXP(
((_C1_exp16+_C2_exp16*ln_t)*(_C3_exp16+_C4_exp16*ln_api)*(_C5_exp16+_C6_exp16*ln_Rs)*(_C7_exp16+_C8_exp16*ln_gamma))/
((d1_exp16+d2_exp16*ln_t)*(d3_exp16+d4_exp16*ln_api)*(d5_exp16+d6_exp16*ln_Rs)*(d7_exp16+d8_exp16*ln_gamma))
)</f>
        <v>3250.5087400071952</v>
      </c>
    </row>
    <row r="4" spans="1:17" x14ac:dyDescent="0.25">
      <c r="A4" s="1">
        <v>2</v>
      </c>
      <c r="B4" s="1">
        <v>198</v>
      </c>
      <c r="C4" s="1">
        <v>47.59</v>
      </c>
      <c r="D4" s="1">
        <v>0.77300000000000002</v>
      </c>
      <c r="E4" s="1">
        <v>2003</v>
      </c>
      <c r="F4" s="1">
        <v>4365</v>
      </c>
      <c r="G4" s="1">
        <v>2.1080000000000001</v>
      </c>
      <c r="H4" s="1">
        <v>0.19600000000000001</v>
      </c>
      <c r="J4">
        <f t="shared" ref="J4:J67" si="0">LN(B4)</f>
        <v>5.2882670306945352</v>
      </c>
      <c r="K4">
        <f t="shared" ref="K4:K67" si="1">LN(C4)</f>
        <v>3.8626226551330189</v>
      </c>
      <c r="L4">
        <f t="shared" ref="L4:L67" si="2">LN(D4)</f>
        <v>-0.25747623039471507</v>
      </c>
      <c r="M4">
        <f t="shared" ref="M4:M67" si="3">LN(E4)</f>
        <v>7.6024013356658182</v>
      </c>
      <c r="O4" s="5" t="e">
        <v>#NUM!</v>
      </c>
      <c r="P4" s="5">
        <v>4154.100274702022</v>
      </c>
      <c r="Q4">
        <v>3851.0813353795847</v>
      </c>
    </row>
    <row r="5" spans="1:17" x14ac:dyDescent="0.25">
      <c r="A5" s="1">
        <v>3</v>
      </c>
      <c r="B5" s="1">
        <v>203</v>
      </c>
      <c r="C5" s="1">
        <v>57.82</v>
      </c>
      <c r="D5" s="1">
        <v>0.74399999999999999</v>
      </c>
      <c r="E5" s="1">
        <v>23828</v>
      </c>
      <c r="F5" s="1">
        <v>5678</v>
      </c>
      <c r="J5">
        <f t="shared" si="0"/>
        <v>5.3132059790417872</v>
      </c>
      <c r="K5">
        <f t="shared" si="1"/>
        <v>4.0573347365882002</v>
      </c>
      <c r="L5">
        <f t="shared" si="2"/>
        <v>-0.29571424414904518</v>
      </c>
      <c r="M5">
        <f t="shared" si="3"/>
        <v>10.078616638748578</v>
      </c>
      <c r="O5" s="5" t="e">
        <v>#NUM!</v>
      </c>
      <c r="P5" s="5">
        <v>5632.8859883637479</v>
      </c>
      <c r="Q5">
        <v>6227.1216586714381</v>
      </c>
    </row>
    <row r="6" spans="1:17" x14ac:dyDescent="0.25">
      <c r="A6" s="1">
        <v>4</v>
      </c>
      <c r="B6" s="1">
        <v>169</v>
      </c>
      <c r="C6" s="1">
        <v>48.75</v>
      </c>
      <c r="D6" s="1">
        <v>0.77400000000000002</v>
      </c>
      <c r="E6" s="1">
        <v>3982</v>
      </c>
      <c r="F6" s="1">
        <v>6225</v>
      </c>
      <c r="J6">
        <f t="shared" si="0"/>
        <v>5.1298987149230735</v>
      </c>
      <c r="K6">
        <f t="shared" si="1"/>
        <v>3.886705197443856</v>
      </c>
      <c r="L6">
        <f t="shared" si="2"/>
        <v>-0.25618340539240991</v>
      </c>
      <c r="M6">
        <f t="shared" si="3"/>
        <v>8.2895394846241413</v>
      </c>
      <c r="O6" s="5" t="e">
        <v>#NUM!</v>
      </c>
      <c r="P6" s="5">
        <v>5089.844535406085</v>
      </c>
      <c r="Q6">
        <v>5518.4499146509224</v>
      </c>
    </row>
    <row r="7" spans="1:17" x14ac:dyDescent="0.25">
      <c r="A7" s="1">
        <v>5</v>
      </c>
      <c r="B7" s="1">
        <v>169</v>
      </c>
      <c r="C7" s="1">
        <v>46.41</v>
      </c>
      <c r="D7" s="1">
        <v>0.77600000000000002</v>
      </c>
      <c r="E7" s="1">
        <v>1328</v>
      </c>
      <c r="F7" s="1">
        <v>3565</v>
      </c>
      <c r="G7" s="1">
        <v>1.704</v>
      </c>
      <c r="H7" s="1">
        <v>0.35399999999999998</v>
      </c>
      <c r="J7">
        <f t="shared" si="0"/>
        <v>5.1298987149230735</v>
      </c>
      <c r="K7">
        <f t="shared" si="1"/>
        <v>3.8375149532530846</v>
      </c>
      <c r="L7">
        <f t="shared" si="2"/>
        <v>-0.25360275879891825</v>
      </c>
      <c r="M7">
        <f t="shared" si="3"/>
        <v>7.191429330036379</v>
      </c>
      <c r="O7" s="5" t="e">
        <v>#NUM!</v>
      </c>
      <c r="P7" s="5">
        <v>3731.6291124833124</v>
      </c>
      <c r="Q7">
        <v>4374.897545612278</v>
      </c>
    </row>
    <row r="8" spans="1:17" x14ac:dyDescent="0.25">
      <c r="A8" s="1">
        <v>6</v>
      </c>
      <c r="B8" s="1">
        <v>167</v>
      </c>
      <c r="C8" s="1">
        <v>47.69</v>
      </c>
      <c r="D8" s="1">
        <v>0.79400000000000004</v>
      </c>
      <c r="E8" s="1">
        <v>2681</v>
      </c>
      <c r="F8" s="1">
        <v>4745</v>
      </c>
      <c r="G8" s="1">
        <v>2.4409999999999998</v>
      </c>
      <c r="H8" s="1">
        <v>0.189</v>
      </c>
      <c r="J8">
        <f t="shared" si="0"/>
        <v>5.1179938124167554</v>
      </c>
      <c r="K8">
        <f t="shared" si="1"/>
        <v>3.8647217323101328</v>
      </c>
      <c r="L8">
        <f t="shared" si="2"/>
        <v>-0.23067181773500128</v>
      </c>
      <c r="M8">
        <f t="shared" si="3"/>
        <v>7.8939451382359591</v>
      </c>
      <c r="O8" s="5" t="e">
        <v>#NUM!</v>
      </c>
      <c r="P8" s="5">
        <v>4599.7555285614089</v>
      </c>
      <c r="Q8">
        <v>5067.0355249175363</v>
      </c>
    </row>
    <row r="9" spans="1:17" x14ac:dyDescent="0.25">
      <c r="A9" s="1">
        <v>7</v>
      </c>
      <c r="B9" s="1">
        <v>325</v>
      </c>
      <c r="C9" s="1">
        <v>53</v>
      </c>
      <c r="D9" s="1">
        <v>0.71699999999999997</v>
      </c>
      <c r="E9" s="1">
        <v>3955</v>
      </c>
      <c r="F9" s="1">
        <v>4237</v>
      </c>
      <c r="G9" s="1">
        <v>4.101</v>
      </c>
      <c r="J9">
        <f t="shared" si="0"/>
        <v>5.7838251823297373</v>
      </c>
      <c r="K9">
        <f t="shared" si="1"/>
        <v>3.970291913552122</v>
      </c>
      <c r="L9">
        <f t="shared" si="2"/>
        <v>-0.33267943838251673</v>
      </c>
      <c r="M9">
        <f t="shared" si="3"/>
        <v>8.2827358802017539</v>
      </c>
      <c r="O9" s="5" t="e">
        <v>#NUM!</v>
      </c>
      <c r="P9" s="5">
        <v>4511.2783921181081</v>
      </c>
      <c r="Q9">
        <v>2379.5125990653087</v>
      </c>
    </row>
    <row r="10" spans="1:17" x14ac:dyDescent="0.25">
      <c r="A10" s="1">
        <v>8</v>
      </c>
      <c r="B10" s="1">
        <v>179</v>
      </c>
      <c r="C10" s="1">
        <v>76.41</v>
      </c>
      <c r="D10" s="1">
        <v>0.71499999999999997</v>
      </c>
      <c r="E10" s="1">
        <v>2335</v>
      </c>
      <c r="F10" s="1">
        <v>5596</v>
      </c>
      <c r="J10">
        <f t="shared" si="0"/>
        <v>5.1873858058407549</v>
      </c>
      <c r="K10">
        <f t="shared" si="1"/>
        <v>4.336113577659475</v>
      </c>
      <c r="L10">
        <f t="shared" si="2"/>
        <v>-0.33547273628812946</v>
      </c>
      <c r="M10">
        <f t="shared" si="3"/>
        <v>7.755767170102998</v>
      </c>
      <c r="O10" s="5" t="e">
        <v>#NUM!</v>
      </c>
      <c r="P10" s="5">
        <v>4498.5791447259562</v>
      </c>
      <c r="Q10">
        <v>6587.9765174844097</v>
      </c>
    </row>
    <row r="11" spans="1:17" x14ac:dyDescent="0.25">
      <c r="A11" s="1">
        <v>9</v>
      </c>
      <c r="B11" s="1">
        <v>160</v>
      </c>
      <c r="C11" s="1">
        <v>42.7</v>
      </c>
      <c r="D11" s="1">
        <v>0.79800000000000004</v>
      </c>
      <c r="E11" s="1">
        <v>860</v>
      </c>
      <c r="F11" s="1">
        <v>1921</v>
      </c>
      <c r="G11" s="1">
        <v>1.3919999999999999</v>
      </c>
      <c r="H11" s="1">
        <v>0.28899999999999998</v>
      </c>
      <c r="J11">
        <f t="shared" si="0"/>
        <v>5.0751738152338266</v>
      </c>
      <c r="K11">
        <f t="shared" si="1"/>
        <v>3.7541989202345789</v>
      </c>
      <c r="L11">
        <f t="shared" si="2"/>
        <v>-0.22564668153232822</v>
      </c>
      <c r="M11">
        <f t="shared" si="3"/>
        <v>6.7569323892475532</v>
      </c>
      <c r="O11" s="5" t="e">
        <v>#NUM!</v>
      </c>
      <c r="P11" s="5">
        <v>3063.0172993145288</v>
      </c>
      <c r="Q11">
        <v>3980.5114766266383</v>
      </c>
    </row>
    <row r="12" spans="1:17" x14ac:dyDescent="0.25">
      <c r="A12" s="1">
        <v>10</v>
      </c>
      <c r="B12" s="1">
        <v>240</v>
      </c>
      <c r="C12" s="1">
        <v>38.020000000000003</v>
      </c>
      <c r="D12" s="1">
        <v>0.93700000000000006</v>
      </c>
      <c r="E12" s="1">
        <v>1472</v>
      </c>
      <c r="F12" s="1">
        <v>2505</v>
      </c>
      <c r="G12" s="1">
        <v>2.0910000000000002</v>
      </c>
      <c r="H12" s="1">
        <v>0.182</v>
      </c>
      <c r="J12">
        <f t="shared" si="0"/>
        <v>5.4806389233419912</v>
      </c>
      <c r="K12">
        <f t="shared" si="1"/>
        <v>3.6381123370602833</v>
      </c>
      <c r="L12">
        <f t="shared" si="2"/>
        <v>-6.5071996743714805E-2</v>
      </c>
      <c r="M12">
        <f t="shared" si="3"/>
        <v>7.2943772992888212</v>
      </c>
      <c r="O12" s="5" t="e">
        <v>#NUM!</v>
      </c>
      <c r="P12" s="5">
        <v>3269.1638389311106</v>
      </c>
      <c r="Q12">
        <v>2066.186163213561</v>
      </c>
    </row>
    <row r="13" spans="1:17" x14ac:dyDescent="0.25">
      <c r="A13" s="1">
        <v>11</v>
      </c>
      <c r="B13" s="1">
        <v>180</v>
      </c>
      <c r="C13" s="1">
        <v>54.78</v>
      </c>
      <c r="D13" s="1">
        <v>0.77900000000000003</v>
      </c>
      <c r="E13" s="1">
        <v>5067</v>
      </c>
      <c r="F13" s="1">
        <v>5031</v>
      </c>
      <c r="J13">
        <f t="shared" si="0"/>
        <v>5.1929568508902104</v>
      </c>
      <c r="K13">
        <f t="shared" si="1"/>
        <v>4.0033251638349325</v>
      </c>
      <c r="L13">
        <f t="shared" si="2"/>
        <v>-0.24974423311138874</v>
      </c>
      <c r="M13">
        <f t="shared" si="3"/>
        <v>8.5305042054759106</v>
      </c>
      <c r="O13" s="5" t="e">
        <v>#NUM!</v>
      </c>
      <c r="P13" s="5">
        <v>5000.5268454686466</v>
      </c>
      <c r="Q13">
        <v>5623.556432320026</v>
      </c>
    </row>
    <row r="14" spans="1:17" x14ac:dyDescent="0.25">
      <c r="A14" s="1">
        <v>12</v>
      </c>
      <c r="B14" s="1">
        <v>175</v>
      </c>
      <c r="C14" s="1">
        <v>48.8</v>
      </c>
      <c r="D14" s="1">
        <v>0.74399999999999999</v>
      </c>
      <c r="E14" s="1">
        <v>5128</v>
      </c>
      <c r="F14" s="1">
        <v>5100</v>
      </c>
      <c r="J14">
        <f t="shared" si="0"/>
        <v>5.1647859739235145</v>
      </c>
      <c r="K14">
        <f t="shared" si="1"/>
        <v>3.8877303128591016</v>
      </c>
      <c r="L14">
        <f t="shared" si="2"/>
        <v>-0.29571424414904518</v>
      </c>
      <c r="M14">
        <f t="shared" si="3"/>
        <v>8.5424709986005052</v>
      </c>
      <c r="O14" s="5" t="e">
        <v>#NUM!</v>
      </c>
      <c r="P14" s="5">
        <v>5389.8196207811325</v>
      </c>
      <c r="Q14">
        <v>5647.3381273406958</v>
      </c>
    </row>
    <row r="15" spans="1:17" x14ac:dyDescent="0.25">
      <c r="A15" s="1">
        <v>13</v>
      </c>
      <c r="B15" s="1">
        <v>182</v>
      </c>
      <c r="C15" s="1">
        <v>50.8</v>
      </c>
      <c r="D15" s="1">
        <v>0.437</v>
      </c>
      <c r="E15" s="1">
        <v>4058</v>
      </c>
      <c r="F15" s="1">
        <v>4898</v>
      </c>
      <c r="J15">
        <f t="shared" si="0"/>
        <v>5.2040066870767951</v>
      </c>
      <c r="K15">
        <f t="shared" si="1"/>
        <v>3.9278963545844361</v>
      </c>
      <c r="L15">
        <f t="shared" si="2"/>
        <v>-0.82782208388654688</v>
      </c>
      <c r="M15">
        <f t="shared" si="3"/>
        <v>8.3084455203857601</v>
      </c>
      <c r="O15" s="5" t="e">
        <v>#NUM!</v>
      </c>
      <c r="P15" s="5">
        <v>4736.4581064131798</v>
      </c>
      <c r="Q15">
        <v>8585.2789442464091</v>
      </c>
    </row>
    <row r="16" spans="1:17" x14ac:dyDescent="0.25">
      <c r="A16" s="1">
        <v>14</v>
      </c>
      <c r="B16" s="1">
        <v>168</v>
      </c>
      <c r="C16" s="1">
        <v>56.87</v>
      </c>
      <c r="D16" s="1">
        <v>0.83399999999999996</v>
      </c>
      <c r="E16" s="1">
        <v>20481</v>
      </c>
      <c r="F16" s="1">
        <v>3615</v>
      </c>
      <c r="J16">
        <f t="shared" si="0"/>
        <v>5.1239639794032588</v>
      </c>
      <c r="K16">
        <f t="shared" si="1"/>
        <v>4.040767961318708</v>
      </c>
      <c r="L16">
        <f t="shared" si="2"/>
        <v>-0.18152187662339034</v>
      </c>
      <c r="M16">
        <f t="shared" si="3"/>
        <v>9.9272529060863892</v>
      </c>
      <c r="O16" s="5" t="e">
        <v>#NUM!</v>
      </c>
      <c r="P16" s="5">
        <v>5996.4512536646671</v>
      </c>
      <c r="Q16">
        <v>7293.3351539923624</v>
      </c>
    </row>
    <row r="17" spans="1:17" x14ac:dyDescent="0.25">
      <c r="A17" s="1">
        <v>15</v>
      </c>
      <c r="B17" s="1">
        <v>190</v>
      </c>
      <c r="C17" s="1">
        <v>45.02</v>
      </c>
      <c r="D17" s="1">
        <v>0.75900000000000001</v>
      </c>
      <c r="E17" s="1">
        <v>1575</v>
      </c>
      <c r="F17" s="1">
        <v>3615</v>
      </c>
      <c r="G17" s="1">
        <v>1.837</v>
      </c>
      <c r="H17" s="1">
        <v>0.21099999999999999</v>
      </c>
      <c r="J17">
        <f t="shared" si="0"/>
        <v>5.2470240721604862</v>
      </c>
      <c r="K17">
        <f t="shared" si="1"/>
        <v>3.8071068354785864</v>
      </c>
      <c r="L17">
        <f t="shared" si="2"/>
        <v>-0.27575350158650713</v>
      </c>
      <c r="M17">
        <f t="shared" si="3"/>
        <v>7.3620105512597336</v>
      </c>
      <c r="O17" s="5" t="e">
        <v>#NUM!</v>
      </c>
      <c r="P17" s="5">
        <v>3833.2165855413191</v>
      </c>
      <c r="Q17">
        <v>3820.3345966194252</v>
      </c>
    </row>
    <row r="18" spans="1:17" x14ac:dyDescent="0.25">
      <c r="A18" s="1">
        <v>16</v>
      </c>
      <c r="B18" s="1">
        <v>207</v>
      </c>
      <c r="C18" s="1">
        <v>47.86</v>
      </c>
      <c r="D18" s="1">
        <v>0.76200000000000001</v>
      </c>
      <c r="E18" s="1">
        <v>4925</v>
      </c>
      <c r="F18" s="1">
        <v>4735</v>
      </c>
      <c r="G18" s="1">
        <v>3.8380000000000001</v>
      </c>
      <c r="H18" s="1">
        <v>6.2E-2</v>
      </c>
      <c r="J18">
        <f t="shared" si="0"/>
        <v>5.3327187932653688</v>
      </c>
      <c r="K18">
        <f t="shared" si="1"/>
        <v>3.868280082480227</v>
      </c>
      <c r="L18">
        <f t="shared" si="2"/>
        <v>-0.27180872329549077</v>
      </c>
      <c r="M18">
        <f t="shared" si="3"/>
        <v>8.5020795536061886</v>
      </c>
      <c r="O18" s="5" t="e">
        <v>#NUM!</v>
      </c>
      <c r="P18" s="5">
        <v>5306.822593476023</v>
      </c>
      <c r="Q18">
        <v>4248.1360603239373</v>
      </c>
    </row>
    <row r="19" spans="1:17" x14ac:dyDescent="0.25">
      <c r="A19" s="1">
        <v>17</v>
      </c>
      <c r="B19" s="1">
        <v>212</v>
      </c>
      <c r="C19" s="1">
        <v>46.42</v>
      </c>
      <c r="D19" s="1">
        <v>0.78700000000000003</v>
      </c>
      <c r="E19" s="1">
        <v>3889</v>
      </c>
      <c r="F19" s="1">
        <v>4565</v>
      </c>
      <c r="G19" s="1">
        <v>3.3490000000000002</v>
      </c>
      <c r="J19">
        <f t="shared" si="0"/>
        <v>5.3565862746720123</v>
      </c>
      <c r="K19">
        <f t="shared" si="1"/>
        <v>3.8377304008462909</v>
      </c>
      <c r="L19">
        <f t="shared" si="2"/>
        <v>-0.23952703056473379</v>
      </c>
      <c r="M19">
        <f t="shared" si="3"/>
        <v>8.265907334155747</v>
      </c>
      <c r="O19" s="5" t="e">
        <v>#NUM!</v>
      </c>
      <c r="P19" s="5">
        <v>5028.8555170965892</v>
      </c>
      <c r="Q19">
        <v>3777.847095769795</v>
      </c>
    </row>
    <row r="20" spans="1:17" x14ac:dyDescent="0.25">
      <c r="A20" s="1">
        <v>18</v>
      </c>
      <c r="B20" s="1">
        <v>183</v>
      </c>
      <c r="C20" s="1">
        <v>64.099999999999994</v>
      </c>
      <c r="D20" s="1">
        <v>0.74299999999999999</v>
      </c>
      <c r="E20" s="1">
        <v>6221</v>
      </c>
      <c r="F20" s="1">
        <v>5166</v>
      </c>
      <c r="J20">
        <f t="shared" si="0"/>
        <v>5.2094861528414214</v>
      </c>
      <c r="K20">
        <f t="shared" si="1"/>
        <v>4.160444363926624</v>
      </c>
      <c r="L20">
        <f t="shared" si="2"/>
        <v>-0.29705923426437791</v>
      </c>
      <c r="M20">
        <f t="shared" si="3"/>
        <v>8.7356859445150192</v>
      </c>
      <c r="O20" s="5" t="e">
        <v>#NUM!</v>
      </c>
      <c r="P20" s="5">
        <v>4529.8180586023282</v>
      </c>
      <c r="Q20">
        <v>6520.4330647099268</v>
      </c>
    </row>
    <row r="21" spans="1:17" x14ac:dyDescent="0.25">
      <c r="A21" s="1">
        <v>19</v>
      </c>
      <c r="B21" s="1">
        <v>195</v>
      </c>
      <c r="C21" s="1">
        <v>58.27</v>
      </c>
      <c r="D21" s="1">
        <v>0.75700000000000001</v>
      </c>
      <c r="E21" s="1">
        <v>7467</v>
      </c>
      <c r="F21" s="1">
        <v>5072</v>
      </c>
      <c r="J21">
        <f t="shared" si="0"/>
        <v>5.2729995585637468</v>
      </c>
      <c r="K21">
        <f t="shared" si="1"/>
        <v>4.0650873811549832</v>
      </c>
      <c r="L21">
        <f t="shared" si="2"/>
        <v>-0.27839202554468828</v>
      </c>
      <c r="M21">
        <f t="shared" si="3"/>
        <v>8.9182485910357023</v>
      </c>
      <c r="O21" s="5" t="e">
        <v>#NUM!</v>
      </c>
      <c r="P21" s="5">
        <v>4946.6176754670651</v>
      </c>
      <c r="Q21">
        <v>5641.4727085944014</v>
      </c>
    </row>
    <row r="22" spans="1:17" x14ac:dyDescent="0.25">
      <c r="A22" s="1">
        <v>20</v>
      </c>
      <c r="B22" s="1">
        <v>187</v>
      </c>
      <c r="C22" s="1">
        <v>52.24</v>
      </c>
      <c r="D22" s="1">
        <v>0.78800000000000003</v>
      </c>
      <c r="E22" s="1">
        <v>4780</v>
      </c>
      <c r="F22" s="1">
        <v>4900</v>
      </c>
      <c r="G22" s="1">
        <v>3.7090000000000001</v>
      </c>
      <c r="H22" s="1">
        <v>0.154</v>
      </c>
      <c r="J22">
        <f t="shared" si="0"/>
        <v>5.2311086168545868</v>
      </c>
      <c r="K22">
        <f t="shared" si="1"/>
        <v>3.9558484849681759</v>
      </c>
      <c r="L22">
        <f t="shared" si="2"/>
        <v>-0.23825718912425789</v>
      </c>
      <c r="M22">
        <f t="shared" si="3"/>
        <v>8.4721958254855014</v>
      </c>
      <c r="O22" s="5" t="e">
        <v>#NUM!</v>
      </c>
      <c r="P22" s="5">
        <v>5077.6677494198821</v>
      </c>
      <c r="Q22">
        <v>5058.5642568348458</v>
      </c>
    </row>
    <row r="23" spans="1:17" x14ac:dyDescent="0.25">
      <c r="A23" s="1">
        <v>21</v>
      </c>
      <c r="B23" s="1">
        <v>214</v>
      </c>
      <c r="C23" s="1">
        <v>56.59</v>
      </c>
      <c r="D23" s="1">
        <v>0.72499999999999998</v>
      </c>
      <c r="E23" s="1">
        <v>14011</v>
      </c>
      <c r="F23" s="1">
        <v>5705</v>
      </c>
      <c r="J23">
        <f t="shared" si="0"/>
        <v>5.3659760150218512</v>
      </c>
      <c r="K23">
        <f t="shared" si="1"/>
        <v>4.0358322911544322</v>
      </c>
      <c r="L23">
        <f t="shared" si="2"/>
        <v>-0.32158362412746233</v>
      </c>
      <c r="M23">
        <f t="shared" si="3"/>
        <v>9.547598014371232</v>
      </c>
      <c r="O23" s="5" t="e">
        <v>#NUM!</v>
      </c>
      <c r="P23" s="5">
        <v>5425.6137106425367</v>
      </c>
      <c r="Q23">
        <v>5435.1759386453905</v>
      </c>
    </row>
    <row r="24" spans="1:17" x14ac:dyDescent="0.25">
      <c r="A24" s="1">
        <v>22</v>
      </c>
      <c r="B24" s="1">
        <v>197</v>
      </c>
      <c r="C24" s="1">
        <v>45.59</v>
      </c>
      <c r="D24" s="1">
        <v>0.85299999999999998</v>
      </c>
      <c r="E24" s="1">
        <v>1705</v>
      </c>
      <c r="F24" s="1">
        <v>3965</v>
      </c>
      <c r="G24" s="1">
        <v>1.9650000000000001</v>
      </c>
      <c r="H24" s="1">
        <v>0.246</v>
      </c>
      <c r="J24">
        <f t="shared" si="0"/>
        <v>5.2832037287379885</v>
      </c>
      <c r="K24">
        <f t="shared" si="1"/>
        <v>3.8196883942253503</v>
      </c>
      <c r="L24">
        <f t="shared" si="2"/>
        <v>-0.15899573149045795</v>
      </c>
      <c r="M24">
        <f t="shared" si="3"/>
        <v>7.4413203897176174</v>
      </c>
      <c r="O24" s="5" t="e">
        <v>#NUM!</v>
      </c>
      <c r="P24" s="5">
        <v>3887.5249739084447</v>
      </c>
      <c r="Q24">
        <v>3385.0961886904533</v>
      </c>
    </row>
    <row r="25" spans="1:17" x14ac:dyDescent="0.25">
      <c r="A25" s="1">
        <v>23</v>
      </c>
      <c r="B25" s="1">
        <v>190</v>
      </c>
      <c r="C25" s="1">
        <v>52.13</v>
      </c>
      <c r="D25" s="1">
        <v>0.77</v>
      </c>
      <c r="E25" s="1">
        <v>3637</v>
      </c>
      <c r="F25" s="1">
        <v>4832</v>
      </c>
      <c r="J25">
        <f t="shared" si="0"/>
        <v>5.2470240721604862</v>
      </c>
      <c r="K25">
        <f t="shared" si="1"/>
        <v>3.9537405987800147</v>
      </c>
      <c r="L25">
        <f t="shared" si="2"/>
        <v>-0.26136476413440751</v>
      </c>
      <c r="M25">
        <f t="shared" si="3"/>
        <v>8.1989144449869897</v>
      </c>
      <c r="O25" s="5" t="e">
        <v>#NUM!</v>
      </c>
      <c r="P25" s="5">
        <v>4786.319284137302</v>
      </c>
      <c r="Q25">
        <v>4819.7180685019866</v>
      </c>
    </row>
    <row r="26" spans="1:17" x14ac:dyDescent="0.25">
      <c r="A26" s="1">
        <v>24</v>
      </c>
      <c r="B26" s="1">
        <v>193</v>
      </c>
      <c r="C26" s="1">
        <v>46.48</v>
      </c>
      <c r="D26" s="1">
        <v>0.81200000000000006</v>
      </c>
      <c r="E26" s="1">
        <v>1669</v>
      </c>
      <c r="F26" s="1">
        <v>3815</v>
      </c>
      <c r="G26" s="1">
        <v>1.9470000000000001</v>
      </c>
      <c r="H26" s="1">
        <v>0.25600000000000001</v>
      </c>
      <c r="J26">
        <f t="shared" si="0"/>
        <v>5.2626901889048856</v>
      </c>
      <c r="K26">
        <f t="shared" si="1"/>
        <v>3.8390221125436557</v>
      </c>
      <c r="L26">
        <f t="shared" si="2"/>
        <v>-0.20825493882045903</v>
      </c>
      <c r="M26">
        <f t="shared" si="3"/>
        <v>7.4199799236618347</v>
      </c>
      <c r="O26" s="5" t="e">
        <v>#NUM!</v>
      </c>
      <c r="P26" s="5">
        <v>3914.0774348839618</v>
      </c>
      <c r="Q26">
        <v>3655.7022108125011</v>
      </c>
    </row>
    <row r="27" spans="1:17" x14ac:dyDescent="0.25">
      <c r="A27" s="1">
        <v>25</v>
      </c>
      <c r="B27" s="1">
        <v>215</v>
      </c>
      <c r="C27" s="1">
        <v>40.200000000000003</v>
      </c>
      <c r="D27" s="1">
        <v>0.80900000000000005</v>
      </c>
      <c r="E27" s="1">
        <v>996</v>
      </c>
      <c r="F27" s="1">
        <v>2579</v>
      </c>
      <c r="G27" s="1">
        <v>1.708</v>
      </c>
      <c r="H27" s="1">
        <v>0.627</v>
      </c>
      <c r="J27">
        <f t="shared" si="0"/>
        <v>5.3706380281276624</v>
      </c>
      <c r="K27">
        <f t="shared" si="1"/>
        <v>3.6938669956249757</v>
      </c>
      <c r="L27">
        <f t="shared" si="2"/>
        <v>-0.21195636192364531</v>
      </c>
      <c r="M27">
        <f t="shared" si="3"/>
        <v>6.9037472575845982</v>
      </c>
      <c r="O27" s="5" t="e">
        <v>#NUM!</v>
      </c>
      <c r="P27" s="5">
        <v>2969.5603038915824</v>
      </c>
      <c r="Q27">
        <v>2588.229735217602</v>
      </c>
    </row>
    <row r="28" spans="1:17" x14ac:dyDescent="0.25">
      <c r="A28" s="1">
        <v>26</v>
      </c>
      <c r="B28" s="1">
        <v>215</v>
      </c>
      <c r="C28" s="1">
        <v>42.1</v>
      </c>
      <c r="D28" s="1">
        <v>1.3</v>
      </c>
      <c r="E28" s="1">
        <v>1096</v>
      </c>
      <c r="F28" s="1">
        <v>2497</v>
      </c>
      <c r="G28" s="1">
        <v>1.726</v>
      </c>
      <c r="H28" s="1">
        <v>0.69599999999999995</v>
      </c>
      <c r="J28">
        <f t="shared" si="0"/>
        <v>5.3706380281276624</v>
      </c>
      <c r="K28">
        <f t="shared" si="1"/>
        <v>3.7400477406883357</v>
      </c>
      <c r="L28">
        <f t="shared" si="2"/>
        <v>0.26236426446749106</v>
      </c>
      <c r="M28">
        <f t="shared" si="3"/>
        <v>6.9994224675079613</v>
      </c>
      <c r="O28" s="5" t="e">
        <v>#NUM!</v>
      </c>
      <c r="P28" s="5">
        <v>2862.6390188320315</v>
      </c>
      <c r="Q28">
        <v>1931.7009317668924</v>
      </c>
    </row>
    <row r="29" spans="1:17" x14ac:dyDescent="0.25">
      <c r="A29" s="1">
        <v>27</v>
      </c>
      <c r="B29" s="1">
        <v>250</v>
      </c>
      <c r="C29" s="1">
        <v>38.700000000000003</v>
      </c>
      <c r="D29" s="1">
        <v>0.89600000000000002</v>
      </c>
      <c r="E29" s="1">
        <v>1632</v>
      </c>
      <c r="F29" s="1">
        <v>3469</v>
      </c>
      <c r="G29" s="1">
        <v>2.1120000000000001</v>
      </c>
      <c r="H29" s="1">
        <v>0.62</v>
      </c>
      <c r="J29">
        <f t="shared" si="0"/>
        <v>5.521460917862246</v>
      </c>
      <c r="K29">
        <f t="shared" si="1"/>
        <v>3.655839600035736</v>
      </c>
      <c r="L29">
        <f t="shared" si="2"/>
        <v>-0.10981486600720657</v>
      </c>
      <c r="M29">
        <f t="shared" si="3"/>
        <v>7.3975615355240523</v>
      </c>
      <c r="O29" s="5" t="e">
        <v>#NUM!</v>
      </c>
      <c r="P29" s="5">
        <v>3477.6455800668678</v>
      </c>
      <c r="Q29">
        <v>2079.841651078073</v>
      </c>
    </row>
    <row r="30" spans="1:17" x14ac:dyDescent="0.25">
      <c r="A30" s="1">
        <v>28</v>
      </c>
      <c r="B30" s="1">
        <v>226</v>
      </c>
      <c r="C30" s="1">
        <v>52.7</v>
      </c>
      <c r="D30" s="1">
        <v>0.79400000000000004</v>
      </c>
      <c r="E30" s="1">
        <v>16843</v>
      </c>
      <c r="F30" s="1">
        <v>3102</v>
      </c>
      <c r="H30" s="1">
        <v>2.1000000000000001E-2</v>
      </c>
      <c r="J30">
        <f t="shared" si="0"/>
        <v>5.4205349992722862</v>
      </c>
      <c r="K30">
        <f t="shared" si="1"/>
        <v>3.9646154555473165</v>
      </c>
      <c r="L30">
        <f t="shared" si="2"/>
        <v>-0.23067181773500128</v>
      </c>
      <c r="M30">
        <f t="shared" si="3"/>
        <v>9.7316904191983866</v>
      </c>
      <c r="O30" s="5" t="e">
        <v>#NUM!</v>
      </c>
      <c r="P30" s="5">
        <v>6409.1775125370514</v>
      </c>
      <c r="Q30">
        <v>4532.6136733011826</v>
      </c>
    </row>
    <row r="31" spans="1:17" x14ac:dyDescent="0.25">
      <c r="A31" s="1">
        <v>29</v>
      </c>
      <c r="B31" s="1">
        <v>225</v>
      </c>
      <c r="C31" s="1">
        <v>55.8</v>
      </c>
      <c r="D31" s="1">
        <v>0.70399999999999996</v>
      </c>
      <c r="E31" s="1">
        <v>4850</v>
      </c>
      <c r="F31" s="1">
        <v>3852</v>
      </c>
      <c r="H31" s="1">
        <v>2.7E-2</v>
      </c>
      <c r="J31">
        <f t="shared" si="0"/>
        <v>5.4161004022044201</v>
      </c>
      <c r="K31">
        <f t="shared" si="1"/>
        <v>4.0217738693872649</v>
      </c>
      <c r="L31">
        <f t="shared" si="2"/>
        <v>-0.35097692282409471</v>
      </c>
      <c r="M31">
        <f t="shared" si="3"/>
        <v>8.4867339839315292</v>
      </c>
      <c r="O31" s="5" t="e">
        <v>#NUM!</v>
      </c>
      <c r="P31" s="5">
        <v>4743.8506295836787</v>
      </c>
      <c r="Q31">
        <v>4426.0513741860086</v>
      </c>
    </row>
    <row r="32" spans="1:17" x14ac:dyDescent="0.25">
      <c r="A32" s="1">
        <v>30</v>
      </c>
      <c r="B32" s="1">
        <v>221</v>
      </c>
      <c r="C32" s="1">
        <v>54.5</v>
      </c>
      <c r="D32" s="1">
        <v>0.71899999999999997</v>
      </c>
      <c r="E32" s="1">
        <v>5069</v>
      </c>
      <c r="F32" s="1">
        <v>3773</v>
      </c>
      <c r="H32" s="1">
        <v>2.7E-2</v>
      </c>
      <c r="J32">
        <f t="shared" si="0"/>
        <v>5.3981627015177525</v>
      </c>
      <c r="K32">
        <f t="shared" si="1"/>
        <v>3.9982007016691985</v>
      </c>
      <c r="L32">
        <f t="shared" si="2"/>
        <v>-0.32989392126109041</v>
      </c>
      <c r="M32">
        <f t="shared" si="3"/>
        <v>8.5308988384723499</v>
      </c>
      <c r="O32" s="5" t="e">
        <v>#NUM!</v>
      </c>
      <c r="P32" s="5">
        <v>4858.7474302892915</v>
      </c>
      <c r="Q32">
        <v>4428.6899741797961</v>
      </c>
    </row>
    <row r="33" spans="1:17" x14ac:dyDescent="0.25">
      <c r="A33" s="1">
        <v>31</v>
      </c>
      <c r="B33" s="1">
        <v>231</v>
      </c>
      <c r="C33" s="1">
        <v>58.1</v>
      </c>
      <c r="D33" s="1">
        <v>0.79400000000000004</v>
      </c>
      <c r="E33" s="1">
        <v>1102</v>
      </c>
      <c r="F33" s="1">
        <v>2904</v>
      </c>
      <c r="G33" s="1">
        <v>2.8889999999999998</v>
      </c>
      <c r="H33" s="1">
        <v>0.48899999999999999</v>
      </c>
      <c r="J33">
        <f t="shared" si="0"/>
        <v>5.4424177105217932</v>
      </c>
      <c r="K33">
        <f t="shared" si="1"/>
        <v>4.0621656638578658</v>
      </c>
      <c r="L33">
        <f t="shared" si="2"/>
        <v>-0.23067181773500128</v>
      </c>
      <c r="M33">
        <f t="shared" si="3"/>
        <v>7.0048819897128594</v>
      </c>
      <c r="O33" s="5" t="e">
        <v>#NUM!</v>
      </c>
      <c r="P33" s="5">
        <v>3971.6644445932857</v>
      </c>
      <c r="Q33">
        <v>3066.0684558497574</v>
      </c>
    </row>
    <row r="34" spans="1:17" x14ac:dyDescent="0.25">
      <c r="A34" s="1">
        <v>32</v>
      </c>
      <c r="B34" s="1">
        <v>259</v>
      </c>
      <c r="C34" s="1">
        <v>42.9</v>
      </c>
      <c r="D34" s="1">
        <v>0.92600000000000005</v>
      </c>
      <c r="E34" s="1">
        <v>1683</v>
      </c>
      <c r="F34" s="1">
        <v>2951</v>
      </c>
      <c r="G34" s="1">
        <v>2.214</v>
      </c>
      <c r="H34" s="1">
        <v>0.54900000000000004</v>
      </c>
      <c r="J34">
        <f t="shared" si="0"/>
        <v>5.5568280616995374</v>
      </c>
      <c r="K34">
        <f t="shared" si="1"/>
        <v>3.7588718259339711</v>
      </c>
      <c r="L34">
        <f t="shared" si="2"/>
        <v>-7.6881044335957618E-2</v>
      </c>
      <c r="M34">
        <f t="shared" si="3"/>
        <v>7.428333194190806</v>
      </c>
      <c r="O34" s="5" t="e">
        <v>#NUM!</v>
      </c>
      <c r="P34" s="5">
        <v>3636.6840880179147</v>
      </c>
      <c r="Q34">
        <v>2081.2917260729896</v>
      </c>
    </row>
    <row r="35" spans="1:17" x14ac:dyDescent="0.25">
      <c r="A35" s="1">
        <v>33</v>
      </c>
      <c r="B35" s="1">
        <v>226</v>
      </c>
      <c r="C35" s="1">
        <v>66.900000000000006</v>
      </c>
      <c r="D35" s="1">
        <v>0.71599999999999997</v>
      </c>
      <c r="E35" s="1">
        <v>17428</v>
      </c>
      <c r="F35" s="1">
        <v>3122</v>
      </c>
      <c r="H35" s="1">
        <v>2.1000000000000001E-2</v>
      </c>
      <c r="J35">
        <f t="shared" si="0"/>
        <v>5.4205349992722862</v>
      </c>
      <c r="K35">
        <f t="shared" si="1"/>
        <v>4.203198967134183</v>
      </c>
      <c r="L35">
        <f t="shared" si="2"/>
        <v>-0.33407511202149148</v>
      </c>
      <c r="M35">
        <f t="shared" si="3"/>
        <v>9.7658333872373326</v>
      </c>
      <c r="O35" s="5" t="e">
        <v>#NUM!</v>
      </c>
      <c r="P35" s="5">
        <v>4201.6777384803627</v>
      </c>
      <c r="Q35">
        <v>5769.0268870853688</v>
      </c>
    </row>
    <row r="36" spans="1:17" x14ac:dyDescent="0.25">
      <c r="A36" s="1">
        <v>34</v>
      </c>
      <c r="B36" s="1">
        <v>225</v>
      </c>
      <c r="C36" s="1">
        <v>48</v>
      </c>
      <c r="D36" s="1">
        <v>0.80100000000000005</v>
      </c>
      <c r="E36" s="1">
        <v>1362</v>
      </c>
      <c r="F36" s="1">
        <v>3650</v>
      </c>
      <c r="G36" s="1">
        <v>2.798</v>
      </c>
      <c r="H36" s="1">
        <v>0.52200000000000002</v>
      </c>
      <c r="J36">
        <f t="shared" si="0"/>
        <v>5.4161004022044201</v>
      </c>
      <c r="K36">
        <f t="shared" si="1"/>
        <v>3.8712010109078911</v>
      </c>
      <c r="L36">
        <f t="shared" si="2"/>
        <v>-0.22189433191377778</v>
      </c>
      <c r="M36">
        <f t="shared" si="3"/>
        <v>7.2167094867094574</v>
      </c>
      <c r="O36" s="5" t="e">
        <v>#NUM!</v>
      </c>
      <c r="P36" s="5">
        <v>3684.0011147201867</v>
      </c>
      <c r="Q36">
        <v>2925.614537810985</v>
      </c>
    </row>
    <row r="37" spans="1:17" x14ac:dyDescent="0.25">
      <c r="A37" s="1">
        <v>35</v>
      </c>
      <c r="B37" s="1">
        <v>180</v>
      </c>
      <c r="C37" s="1">
        <v>43</v>
      </c>
      <c r="D37" s="1">
        <v>0.745</v>
      </c>
      <c r="E37" s="1">
        <v>4585</v>
      </c>
      <c r="F37" s="1">
        <v>7990</v>
      </c>
      <c r="J37">
        <f t="shared" si="0"/>
        <v>5.1929568508902104</v>
      </c>
      <c r="K37">
        <f t="shared" si="1"/>
        <v>3.7612001156935624</v>
      </c>
      <c r="L37">
        <f t="shared" si="2"/>
        <v>-0.29437106060257756</v>
      </c>
      <c r="M37">
        <f t="shared" si="3"/>
        <v>8.430545384690566</v>
      </c>
      <c r="O37" s="5" t="e">
        <v>#NUM!</v>
      </c>
      <c r="P37" s="5">
        <v>5590.6016180123652</v>
      </c>
      <c r="Q37">
        <v>4867.8781673511694</v>
      </c>
    </row>
    <row r="38" spans="1:17" x14ac:dyDescent="0.25">
      <c r="A38" s="1">
        <v>36</v>
      </c>
      <c r="B38" s="1">
        <v>185</v>
      </c>
      <c r="C38" s="1">
        <v>44.4</v>
      </c>
      <c r="D38" s="1">
        <v>0.746</v>
      </c>
      <c r="E38" s="1">
        <v>6132</v>
      </c>
      <c r="F38" s="1">
        <v>7525</v>
      </c>
      <c r="J38">
        <f t="shared" si="0"/>
        <v>5.2203558250783244</v>
      </c>
      <c r="K38">
        <f t="shared" si="1"/>
        <v>3.7932394694381792</v>
      </c>
      <c r="L38">
        <f t="shared" si="2"/>
        <v>-0.29302967877837621</v>
      </c>
      <c r="M38">
        <f t="shared" si="3"/>
        <v>8.7212762399917043</v>
      </c>
      <c r="O38" s="5" t="e">
        <v>#NUM!</v>
      </c>
      <c r="P38" s="5">
        <v>6067.037797415127</v>
      </c>
      <c r="Q38">
        <v>4993.9384921949531</v>
      </c>
    </row>
    <row r="39" spans="1:17" x14ac:dyDescent="0.25">
      <c r="A39" s="1">
        <v>37</v>
      </c>
      <c r="B39" s="1">
        <v>196</v>
      </c>
      <c r="C39" s="1">
        <v>50.4</v>
      </c>
      <c r="D39" s="1">
        <v>0.82199999999999995</v>
      </c>
      <c r="E39" s="1">
        <v>37504</v>
      </c>
      <c r="F39" s="1">
        <v>4590</v>
      </c>
      <c r="J39">
        <f t="shared" si="0"/>
        <v>5.2781146592305168</v>
      </c>
      <c r="K39">
        <f t="shared" si="1"/>
        <v>3.9199911750773229</v>
      </c>
      <c r="L39">
        <f t="shared" si="2"/>
        <v>-0.1960148839259572</v>
      </c>
      <c r="M39">
        <f t="shared" si="3"/>
        <v>10.532202872936685</v>
      </c>
      <c r="O39" s="5" t="e">
        <v>#NUM!</v>
      </c>
      <c r="P39" s="5">
        <v>8975.4158135123362</v>
      </c>
      <c r="Q39">
        <v>5789.288777761215</v>
      </c>
    </row>
    <row r="40" spans="1:17" x14ac:dyDescent="0.25">
      <c r="A40" s="1">
        <v>38</v>
      </c>
      <c r="B40" s="1">
        <v>185</v>
      </c>
      <c r="C40" s="1">
        <v>45.7</v>
      </c>
      <c r="D40" s="1">
        <v>0.78300000000000003</v>
      </c>
      <c r="E40" s="1">
        <v>19218</v>
      </c>
      <c r="F40" s="1">
        <v>10000</v>
      </c>
      <c r="J40">
        <f t="shared" si="0"/>
        <v>5.2203558250783244</v>
      </c>
      <c r="K40">
        <f t="shared" si="1"/>
        <v>3.8220982979001592</v>
      </c>
      <c r="L40">
        <f t="shared" si="2"/>
        <v>-0.24462258299133391</v>
      </c>
      <c r="M40">
        <f t="shared" si="3"/>
        <v>9.8636026188372128</v>
      </c>
      <c r="O40" s="5" t="e">
        <v>#NUM!</v>
      </c>
      <c r="P40" s="5">
        <v>9023.0012128516373</v>
      </c>
      <c r="Q40">
        <v>5691.0985086279043</v>
      </c>
    </row>
    <row r="41" spans="1:17" x14ac:dyDescent="0.25">
      <c r="A41" s="1">
        <v>39</v>
      </c>
      <c r="B41" s="1">
        <v>181</v>
      </c>
      <c r="C41" s="1">
        <v>43.6</v>
      </c>
      <c r="D41" s="1">
        <v>0.75600000000000001</v>
      </c>
      <c r="E41" s="1">
        <v>3714</v>
      </c>
      <c r="F41" s="1">
        <v>6300</v>
      </c>
      <c r="J41">
        <f t="shared" si="0"/>
        <v>5.1984970312658261</v>
      </c>
      <c r="K41">
        <f t="shared" si="1"/>
        <v>3.7750571503549888</v>
      </c>
      <c r="L41">
        <f t="shared" si="2"/>
        <v>-0.27971390280260405</v>
      </c>
      <c r="M41">
        <f t="shared" si="3"/>
        <v>8.2198647419126516</v>
      </c>
      <c r="O41" s="5" t="e">
        <v>#NUM!</v>
      </c>
      <c r="P41" s="5">
        <v>5146.0883296937627</v>
      </c>
      <c r="Q41">
        <v>4661.2136332697091</v>
      </c>
    </row>
    <row r="42" spans="1:17" x14ac:dyDescent="0.25">
      <c r="A42" s="1">
        <v>40</v>
      </c>
      <c r="B42" s="1">
        <v>180</v>
      </c>
      <c r="C42" s="1">
        <v>42</v>
      </c>
      <c r="D42" s="1">
        <v>0.80800000000000005</v>
      </c>
      <c r="E42" s="1">
        <v>3772</v>
      </c>
      <c r="F42" s="1">
        <v>6310</v>
      </c>
      <c r="J42">
        <f t="shared" si="0"/>
        <v>5.1929568508902104</v>
      </c>
      <c r="K42">
        <f t="shared" si="1"/>
        <v>3.7376696182833684</v>
      </c>
      <c r="L42">
        <f t="shared" si="2"/>
        <v>-0.21319322046104161</v>
      </c>
      <c r="M42">
        <f t="shared" si="3"/>
        <v>8.2353606437533475</v>
      </c>
      <c r="O42" s="5" t="e">
        <v>#NUM!</v>
      </c>
      <c r="P42" s="5">
        <v>5297.7381612473009</v>
      </c>
      <c r="Q42">
        <v>4341.6442132801985</v>
      </c>
    </row>
    <row r="43" spans="1:17" x14ac:dyDescent="0.25">
      <c r="A43" s="1">
        <v>41</v>
      </c>
      <c r="B43" s="1">
        <v>150</v>
      </c>
      <c r="C43" s="1">
        <v>38.799999999999997</v>
      </c>
      <c r="D43" s="1">
        <v>0.77</v>
      </c>
      <c r="E43" s="1">
        <v>4518</v>
      </c>
      <c r="F43" s="1">
        <v>8947</v>
      </c>
      <c r="J43">
        <f t="shared" si="0"/>
        <v>5.0106352940962555</v>
      </c>
      <c r="K43">
        <f t="shared" si="1"/>
        <v>3.6584202466292277</v>
      </c>
      <c r="L43">
        <f t="shared" si="2"/>
        <v>-0.26136476413440751</v>
      </c>
      <c r="M43">
        <f t="shared" si="3"/>
        <v>8.4158246970279489</v>
      </c>
      <c r="O43" s="5" t="e">
        <v>#NUM!</v>
      </c>
      <c r="P43" s="5">
        <v>6055.4951803399008</v>
      </c>
      <c r="Q43">
        <v>5687.2056644157501</v>
      </c>
    </row>
    <row r="44" spans="1:17" x14ac:dyDescent="0.25">
      <c r="A44" s="1">
        <v>42</v>
      </c>
      <c r="B44" s="1">
        <v>182</v>
      </c>
      <c r="C44" s="1">
        <v>43.4</v>
      </c>
      <c r="D44" s="1">
        <v>0.76900000000000002</v>
      </c>
      <c r="E44" s="1">
        <v>5747</v>
      </c>
      <c r="F44" s="1">
        <v>8120</v>
      </c>
      <c r="J44">
        <f t="shared" si="0"/>
        <v>5.2040066870767951</v>
      </c>
      <c r="K44">
        <f t="shared" si="1"/>
        <v>3.7704594411063592</v>
      </c>
      <c r="L44">
        <f t="shared" si="2"/>
        <v>-0.26266430947649305</v>
      </c>
      <c r="M44">
        <f t="shared" si="3"/>
        <v>8.6564332585077413</v>
      </c>
      <c r="O44" s="5" t="e">
        <v>#NUM!</v>
      </c>
      <c r="P44" s="5">
        <v>6091.9616431744162</v>
      </c>
      <c r="Q44">
        <v>4858.9972312426407</v>
      </c>
    </row>
    <row r="45" spans="1:17" x14ac:dyDescent="0.25">
      <c r="A45" s="1">
        <v>43</v>
      </c>
      <c r="B45" s="1">
        <v>173</v>
      </c>
      <c r="C45" s="1">
        <v>44.2</v>
      </c>
      <c r="D45" s="1">
        <v>0.79600000000000004</v>
      </c>
      <c r="E45" s="1">
        <v>3328</v>
      </c>
      <c r="F45" s="1">
        <v>5240</v>
      </c>
      <c r="J45">
        <f t="shared" si="0"/>
        <v>5.1532915944977793</v>
      </c>
      <c r="K45">
        <f t="shared" si="1"/>
        <v>3.7887247890836524</v>
      </c>
      <c r="L45">
        <f t="shared" si="2"/>
        <v>-0.22815609313775398</v>
      </c>
      <c r="M45">
        <f t="shared" si="3"/>
        <v>8.1101268019410995</v>
      </c>
      <c r="O45" s="5" t="e">
        <v>#NUM!</v>
      </c>
      <c r="P45" s="5">
        <v>4976.1259448954706</v>
      </c>
      <c r="Q45">
        <v>4727.4840630202689</v>
      </c>
    </row>
    <row r="46" spans="1:17" x14ac:dyDescent="0.25">
      <c r="A46" s="1">
        <v>44</v>
      </c>
      <c r="B46" s="1">
        <v>234</v>
      </c>
      <c r="C46" s="1">
        <v>47.5</v>
      </c>
      <c r="D46" s="1">
        <v>0.75</v>
      </c>
      <c r="E46" s="1">
        <v>39340</v>
      </c>
      <c r="F46" s="1">
        <v>1919</v>
      </c>
      <c r="H46" s="1">
        <v>0.10299999999999999</v>
      </c>
      <c r="J46">
        <f t="shared" si="0"/>
        <v>5.4553211153577017</v>
      </c>
      <c r="K46">
        <f t="shared" si="1"/>
        <v>3.8607297110405954</v>
      </c>
      <c r="L46">
        <f t="shared" si="2"/>
        <v>-0.2876820724517809</v>
      </c>
      <c r="M46">
        <f t="shared" si="3"/>
        <v>10.579997091943049</v>
      </c>
      <c r="O46" s="5" t="e">
        <v>#NUM!</v>
      </c>
      <c r="P46" s="5">
        <v>9952.1073388903333</v>
      </c>
      <c r="Q46">
        <v>4623.799377579373</v>
      </c>
    </row>
    <row r="47" spans="1:17" x14ac:dyDescent="0.25">
      <c r="A47" s="1">
        <v>45</v>
      </c>
      <c r="B47" s="1">
        <v>234</v>
      </c>
      <c r="C47" s="1">
        <v>52.8</v>
      </c>
      <c r="D47" s="1">
        <v>0.71699999999999997</v>
      </c>
      <c r="E47" s="1">
        <v>28662</v>
      </c>
      <c r="F47" s="1">
        <v>1844</v>
      </c>
      <c r="H47" s="1">
        <v>1.7999999999999999E-2</v>
      </c>
      <c r="J47">
        <f t="shared" si="0"/>
        <v>5.4553211153577017</v>
      </c>
      <c r="K47">
        <f t="shared" si="1"/>
        <v>3.9665111907122159</v>
      </c>
      <c r="L47">
        <f t="shared" si="2"/>
        <v>-0.33267943838251673</v>
      </c>
      <c r="M47">
        <f t="shared" si="3"/>
        <v>10.263327482618017</v>
      </c>
      <c r="O47" s="5" t="e">
        <v>#NUM!</v>
      </c>
      <c r="P47" s="5">
        <v>6837.3068659961964</v>
      </c>
      <c r="Q47">
        <v>4983.628241433049</v>
      </c>
    </row>
    <row r="48" spans="1:17" x14ac:dyDescent="0.25">
      <c r="A48" s="1">
        <v>46</v>
      </c>
      <c r="B48" s="1">
        <v>234</v>
      </c>
      <c r="C48" s="1">
        <v>48.8</v>
      </c>
      <c r="D48" s="1">
        <v>0.72099999999999997</v>
      </c>
      <c r="E48" s="1">
        <v>54104</v>
      </c>
      <c r="F48" s="1">
        <v>2030</v>
      </c>
      <c r="H48" s="1">
        <v>1.7000000000000001E-2</v>
      </c>
      <c r="J48">
        <f t="shared" si="0"/>
        <v>5.4553211153577017</v>
      </c>
      <c r="K48">
        <f t="shared" si="1"/>
        <v>3.8877303128591016</v>
      </c>
      <c r="L48">
        <f t="shared" si="2"/>
        <v>-0.327116141697188</v>
      </c>
      <c r="M48">
        <f t="shared" si="3"/>
        <v>10.898663399254776</v>
      </c>
      <c r="O48" s="5" t="e">
        <v>#NUM!</v>
      </c>
      <c r="P48" s="5">
        <v>9858.3047713398173</v>
      </c>
      <c r="Q48">
        <v>5027.9117410218105</v>
      </c>
    </row>
    <row r="49" spans="1:17" x14ac:dyDescent="0.25">
      <c r="A49" s="1">
        <v>47</v>
      </c>
      <c r="B49" s="1">
        <v>234</v>
      </c>
      <c r="C49" s="1">
        <v>53.1</v>
      </c>
      <c r="D49" s="1">
        <v>0.71199999999999997</v>
      </c>
      <c r="E49" s="1">
        <v>28763</v>
      </c>
      <c r="F49" s="1">
        <v>3111</v>
      </c>
      <c r="H49" s="1">
        <v>2.1000000000000001E-2</v>
      </c>
      <c r="J49">
        <f t="shared" si="0"/>
        <v>5.4553211153577017</v>
      </c>
      <c r="K49">
        <f t="shared" si="1"/>
        <v>3.9721769282478934</v>
      </c>
      <c r="L49">
        <f t="shared" si="2"/>
        <v>-0.33967736757016131</v>
      </c>
      <c r="M49">
        <f t="shared" si="3"/>
        <v>10.266845117938724</v>
      </c>
      <c r="O49" s="5" t="e">
        <v>#NUM!</v>
      </c>
      <c r="P49" s="5">
        <v>6737.5330941923303</v>
      </c>
      <c r="Q49">
        <v>5033.9298176611728</v>
      </c>
    </row>
    <row r="50" spans="1:17" x14ac:dyDescent="0.25">
      <c r="A50" s="1">
        <v>48</v>
      </c>
      <c r="B50" s="1">
        <v>234</v>
      </c>
      <c r="C50" s="1">
        <v>62.87</v>
      </c>
      <c r="D50" s="1">
        <v>0.7</v>
      </c>
      <c r="E50" s="1">
        <v>58504</v>
      </c>
      <c r="F50" s="1">
        <v>1707</v>
      </c>
      <c r="H50" s="1">
        <v>1.7000000000000001E-2</v>
      </c>
      <c r="J50">
        <f t="shared" si="0"/>
        <v>5.4553211153577017</v>
      </c>
      <c r="K50">
        <f t="shared" si="1"/>
        <v>4.1410691023949697</v>
      </c>
      <c r="L50">
        <f t="shared" si="2"/>
        <v>-0.35667494393873245</v>
      </c>
      <c r="M50">
        <f t="shared" si="3"/>
        <v>10.976850406950787</v>
      </c>
      <c r="O50" s="5" t="e">
        <v>#NUM!</v>
      </c>
      <c r="P50" s="5">
        <v>4812.9452949639672</v>
      </c>
      <c r="Q50">
        <v>6134.3900603239281</v>
      </c>
    </row>
    <row r="51" spans="1:17" x14ac:dyDescent="0.25">
      <c r="A51" s="1">
        <v>49</v>
      </c>
      <c r="B51" s="1">
        <v>168</v>
      </c>
      <c r="C51" s="1">
        <v>44.45</v>
      </c>
      <c r="D51" s="1">
        <v>0.88800000000000001</v>
      </c>
      <c r="E51" s="1">
        <v>1012</v>
      </c>
      <c r="F51" s="1">
        <v>2465</v>
      </c>
      <c r="G51" s="1">
        <v>1.593</v>
      </c>
      <c r="H51" s="1">
        <v>0.46700000000000003</v>
      </c>
      <c r="J51">
        <f t="shared" si="0"/>
        <v>5.1239639794032588</v>
      </c>
      <c r="K51">
        <f t="shared" si="1"/>
        <v>3.7943649619599138</v>
      </c>
      <c r="L51">
        <f t="shared" si="2"/>
        <v>-0.11878353598996698</v>
      </c>
      <c r="M51">
        <f t="shared" si="3"/>
        <v>6.9196838498474111</v>
      </c>
      <c r="O51" s="5" t="e">
        <v>#NUM!</v>
      </c>
      <c r="P51" s="5">
        <v>3246.9209890510019</v>
      </c>
      <c r="Q51">
        <v>3637.4695715724188</v>
      </c>
    </row>
    <row r="52" spans="1:17" x14ac:dyDescent="0.25">
      <c r="A52" s="1">
        <v>50</v>
      </c>
      <c r="B52" s="1">
        <v>158</v>
      </c>
      <c r="C52" s="1">
        <v>43</v>
      </c>
      <c r="D52" s="1">
        <v>0.9</v>
      </c>
      <c r="E52" s="1">
        <v>869</v>
      </c>
      <c r="F52" s="1">
        <v>2265</v>
      </c>
      <c r="G52" s="1">
        <v>1.49</v>
      </c>
      <c r="H52" s="1">
        <v>0.499</v>
      </c>
      <c r="J52">
        <f t="shared" si="0"/>
        <v>5.0625950330269669</v>
      </c>
      <c r="K52">
        <f t="shared" si="1"/>
        <v>3.7612001156935624</v>
      </c>
      <c r="L52">
        <f t="shared" si="2"/>
        <v>-0.10536051565782628</v>
      </c>
      <c r="M52">
        <f t="shared" si="3"/>
        <v>6.7673431252653922</v>
      </c>
      <c r="O52" s="5" t="e">
        <v>#NUM!</v>
      </c>
      <c r="P52" s="5">
        <v>2996.4602432471615</v>
      </c>
      <c r="Q52">
        <v>3706.4916502229503</v>
      </c>
    </row>
    <row r="53" spans="1:17" x14ac:dyDescent="0.25">
      <c r="A53" s="1">
        <v>51</v>
      </c>
      <c r="B53" s="1">
        <v>160</v>
      </c>
      <c r="C53" s="1">
        <v>38.700000000000003</v>
      </c>
      <c r="D53" s="1">
        <v>0.72399999999999998</v>
      </c>
      <c r="E53" s="1">
        <v>927</v>
      </c>
      <c r="F53" s="1">
        <v>2685</v>
      </c>
      <c r="G53" s="1">
        <v>1.502</v>
      </c>
      <c r="H53" s="1">
        <v>0.435</v>
      </c>
      <c r="J53">
        <f t="shared" si="0"/>
        <v>5.0751738152338266</v>
      </c>
      <c r="K53">
        <f t="shared" si="1"/>
        <v>3.655839600035736</v>
      </c>
      <c r="L53">
        <f t="shared" si="2"/>
        <v>-0.32296388659642072</v>
      </c>
      <c r="M53">
        <f t="shared" si="3"/>
        <v>6.831953565565855</v>
      </c>
      <c r="O53" s="5" t="e">
        <v>#NUM!</v>
      </c>
      <c r="P53" s="5">
        <v>2997.7978489474749</v>
      </c>
      <c r="Q53">
        <v>4080.170559789784</v>
      </c>
    </row>
    <row r="54" spans="1:17" x14ac:dyDescent="0.25">
      <c r="A54" s="1">
        <v>52</v>
      </c>
      <c r="B54" s="1">
        <v>175</v>
      </c>
      <c r="C54" s="1">
        <v>42.5</v>
      </c>
      <c r="D54" s="1">
        <v>0.72199999999999998</v>
      </c>
      <c r="E54" s="1">
        <v>2650</v>
      </c>
      <c r="F54" s="1">
        <v>5065</v>
      </c>
      <c r="G54" s="1">
        <v>2.36</v>
      </c>
      <c r="H54" s="1">
        <v>0.24299999999999999</v>
      </c>
      <c r="J54">
        <f t="shared" si="0"/>
        <v>5.1647859739235145</v>
      </c>
      <c r="K54">
        <f t="shared" si="1"/>
        <v>3.7495040759303713</v>
      </c>
      <c r="L54">
        <f t="shared" si="2"/>
        <v>-0.32573014008931084</v>
      </c>
      <c r="M54">
        <f t="shared" si="3"/>
        <v>7.8823149189802679</v>
      </c>
      <c r="O54" s="5" t="e">
        <v>#NUM!</v>
      </c>
      <c r="P54" s="5">
        <v>4581.2547711932048</v>
      </c>
      <c r="Q54">
        <v>4720.4393895942403</v>
      </c>
    </row>
    <row r="55" spans="1:17" x14ac:dyDescent="0.25">
      <c r="A55" s="1">
        <v>53</v>
      </c>
      <c r="B55" s="1">
        <v>163</v>
      </c>
      <c r="C55" s="1">
        <v>41.02</v>
      </c>
      <c r="D55" s="1">
        <v>0.96499999999999997</v>
      </c>
      <c r="E55" s="1">
        <v>1168</v>
      </c>
      <c r="F55" s="1">
        <v>2613</v>
      </c>
      <c r="G55" s="1">
        <v>1.6579999999999999</v>
      </c>
      <c r="H55" s="1">
        <v>0.3</v>
      </c>
      <c r="J55">
        <f t="shared" si="0"/>
        <v>5.0937502008067623</v>
      </c>
      <c r="K55">
        <f t="shared" si="1"/>
        <v>3.7140597526442347</v>
      </c>
      <c r="L55">
        <f t="shared" si="2"/>
        <v>-3.562717764315116E-2</v>
      </c>
      <c r="M55">
        <f t="shared" si="3"/>
        <v>7.0630481633881725</v>
      </c>
      <c r="O55" s="5" t="e">
        <v>#NUM!</v>
      </c>
      <c r="P55" s="5">
        <v>3184.2710095646571</v>
      </c>
      <c r="Q55">
        <v>3460.7543420554798</v>
      </c>
    </row>
    <row r="56" spans="1:17" x14ac:dyDescent="0.25">
      <c r="A56" s="1">
        <v>54</v>
      </c>
      <c r="B56" s="1">
        <v>166</v>
      </c>
      <c r="C56" s="1">
        <v>42.1</v>
      </c>
      <c r="D56" s="1">
        <v>0.71499999999999997</v>
      </c>
      <c r="E56" s="1">
        <v>1419</v>
      </c>
      <c r="F56" s="1">
        <v>3220</v>
      </c>
      <c r="G56" s="1">
        <v>1.804</v>
      </c>
      <c r="H56" s="1">
        <v>0.3</v>
      </c>
      <c r="J56">
        <f t="shared" si="0"/>
        <v>5.1119877883565437</v>
      </c>
      <c r="K56">
        <f t="shared" si="1"/>
        <v>3.7400477406883357</v>
      </c>
      <c r="L56">
        <f t="shared" si="2"/>
        <v>-0.33547273628812946</v>
      </c>
      <c r="M56">
        <f t="shared" si="3"/>
        <v>7.2577076771600426</v>
      </c>
      <c r="O56" s="5" t="e">
        <v>#NUM!</v>
      </c>
      <c r="P56" s="5">
        <v>3689.6983283774048</v>
      </c>
      <c r="Q56">
        <v>4543.3951124179484</v>
      </c>
    </row>
    <row r="57" spans="1:17" x14ac:dyDescent="0.25">
      <c r="A57" s="1">
        <v>55</v>
      </c>
      <c r="B57" s="1">
        <v>162</v>
      </c>
      <c r="C57" s="1">
        <v>40.9</v>
      </c>
      <c r="D57" s="1">
        <v>0.71499999999999997</v>
      </c>
      <c r="E57" s="1">
        <v>1262</v>
      </c>
      <c r="F57" s="1">
        <v>2950</v>
      </c>
      <c r="G57" s="1">
        <v>1.716</v>
      </c>
      <c r="H57" s="1">
        <v>0.34</v>
      </c>
      <c r="J57">
        <f t="shared" si="0"/>
        <v>5.0875963352323836</v>
      </c>
      <c r="K57">
        <f t="shared" si="1"/>
        <v>3.7111300630487558</v>
      </c>
      <c r="L57">
        <f t="shared" si="2"/>
        <v>-0.33547273628812946</v>
      </c>
      <c r="M57">
        <f t="shared" si="3"/>
        <v>7.1404530431011581</v>
      </c>
      <c r="O57" s="5" t="e">
        <v>#NUM!</v>
      </c>
      <c r="P57" s="5">
        <v>3499.4145800638762</v>
      </c>
      <c r="Q57">
        <v>4498.8416312180289</v>
      </c>
    </row>
    <row r="58" spans="1:17" x14ac:dyDescent="0.25">
      <c r="A58" s="1">
        <v>56</v>
      </c>
      <c r="B58" s="1">
        <v>156</v>
      </c>
      <c r="C58" s="1">
        <v>41.3</v>
      </c>
      <c r="D58" s="1">
        <v>0.69399999999999995</v>
      </c>
      <c r="E58" s="1">
        <v>4012</v>
      </c>
      <c r="F58" s="1">
        <v>5510</v>
      </c>
      <c r="G58" s="1">
        <v>3.15</v>
      </c>
      <c r="H58" s="1">
        <v>0.14000000000000001</v>
      </c>
      <c r="J58">
        <f t="shared" si="0"/>
        <v>5.0498560072495371</v>
      </c>
      <c r="K58">
        <f t="shared" si="1"/>
        <v>3.7208624999669868</v>
      </c>
      <c r="L58">
        <f t="shared" si="2"/>
        <v>-0.36528331847533263</v>
      </c>
      <c r="M58">
        <f t="shared" si="3"/>
        <v>8.2970451490818267</v>
      </c>
      <c r="O58" s="5" t="e">
        <v>#NUM!</v>
      </c>
      <c r="P58" s="5">
        <v>5442.6286596146729</v>
      </c>
      <c r="Q58">
        <v>6046.4948386874839</v>
      </c>
    </row>
    <row r="59" spans="1:17" x14ac:dyDescent="0.25">
      <c r="A59" s="1">
        <v>57</v>
      </c>
      <c r="B59" s="1">
        <v>161</v>
      </c>
      <c r="C59" s="1">
        <v>40.1</v>
      </c>
      <c r="D59" s="1">
        <v>0.93899999999999995</v>
      </c>
      <c r="E59" s="1">
        <v>868</v>
      </c>
      <c r="F59" s="1">
        <v>2678</v>
      </c>
      <c r="G59" s="1">
        <v>1.514</v>
      </c>
      <c r="H59" s="1">
        <v>0.45</v>
      </c>
      <c r="J59">
        <f t="shared" si="0"/>
        <v>5.0814043649844631</v>
      </c>
      <c r="K59">
        <f t="shared" si="1"/>
        <v>3.6913763343125234</v>
      </c>
      <c r="L59">
        <f t="shared" si="2"/>
        <v>-6.2939799773874205E-2</v>
      </c>
      <c r="M59">
        <f t="shared" si="3"/>
        <v>6.7661917146603505</v>
      </c>
      <c r="O59" s="5" t="e">
        <v>#NUM!</v>
      </c>
      <c r="P59" s="5">
        <v>2764.676272770218</v>
      </c>
      <c r="Q59">
        <v>3327.5842173288652</v>
      </c>
    </row>
    <row r="60" spans="1:17" x14ac:dyDescent="0.25">
      <c r="A60" s="1">
        <v>58</v>
      </c>
      <c r="B60" s="1">
        <v>132</v>
      </c>
      <c r="C60" s="1">
        <v>37.64</v>
      </c>
      <c r="D60" s="1">
        <v>0.75600000000000001</v>
      </c>
      <c r="E60" s="1">
        <v>747</v>
      </c>
      <c r="F60" s="1">
        <v>3150</v>
      </c>
      <c r="G60" s="1">
        <v>1.343</v>
      </c>
      <c r="H60" s="1">
        <v>0.78400000000000003</v>
      </c>
      <c r="J60">
        <f t="shared" si="0"/>
        <v>4.8828019225863706</v>
      </c>
      <c r="K60">
        <f t="shared" si="1"/>
        <v>3.6280673147171787</v>
      </c>
      <c r="L60">
        <f t="shared" si="2"/>
        <v>-0.27971390280260405</v>
      </c>
      <c r="M60">
        <f t="shared" si="3"/>
        <v>6.6160651851328174</v>
      </c>
      <c r="O60" s="5" t="e">
        <v>#NUM!</v>
      </c>
      <c r="P60" s="5">
        <v>2698.3783614130725</v>
      </c>
      <c r="Q60">
        <v>4791.4257950489864</v>
      </c>
    </row>
    <row r="61" spans="1:17" x14ac:dyDescent="0.25">
      <c r="A61" s="1">
        <v>59</v>
      </c>
      <c r="B61" s="1">
        <v>178</v>
      </c>
      <c r="C61" s="1">
        <v>39.6</v>
      </c>
      <c r="D61" s="1">
        <v>0.91700000000000004</v>
      </c>
      <c r="E61" s="1">
        <v>865</v>
      </c>
      <c r="F61" s="1">
        <v>2335</v>
      </c>
      <c r="G61" s="1">
        <v>1.5489999999999999</v>
      </c>
      <c r="H61" s="1">
        <v>0.45700000000000002</v>
      </c>
      <c r="J61">
        <f t="shared" si="0"/>
        <v>5.181783550292085</v>
      </c>
      <c r="K61">
        <f t="shared" si="1"/>
        <v>3.6788291182604347</v>
      </c>
      <c r="L61">
        <f t="shared" si="2"/>
        <v>-8.6647806725672169E-2</v>
      </c>
      <c r="M61">
        <f t="shared" si="3"/>
        <v>6.7627295069318789</v>
      </c>
      <c r="O61" s="5" t="e">
        <v>#NUM!</v>
      </c>
      <c r="P61" s="5">
        <v>2718.1297234253293</v>
      </c>
      <c r="Q61">
        <v>2929.0426192897694</v>
      </c>
    </row>
    <row r="62" spans="1:17" x14ac:dyDescent="0.25">
      <c r="A62" s="1">
        <v>60</v>
      </c>
      <c r="B62" s="1">
        <v>126</v>
      </c>
      <c r="C62" s="1">
        <v>37.700000000000003</v>
      </c>
      <c r="D62" s="1">
        <v>0.88600000000000001</v>
      </c>
      <c r="E62" s="1">
        <v>520</v>
      </c>
      <c r="F62" s="1">
        <v>2188</v>
      </c>
      <c r="G62" s="1">
        <v>1.329</v>
      </c>
      <c r="H62" s="1">
        <v>0.93500000000000005</v>
      </c>
      <c r="J62">
        <f t="shared" si="0"/>
        <v>4.836281906951478</v>
      </c>
      <c r="K62">
        <f t="shared" si="1"/>
        <v>3.629660094453965</v>
      </c>
      <c r="L62">
        <f t="shared" si="2"/>
        <v>-0.1210383283770561</v>
      </c>
      <c r="M62">
        <f t="shared" si="3"/>
        <v>6.253828811575473</v>
      </c>
      <c r="O62" s="5" t="e">
        <v>#NUM!</v>
      </c>
      <c r="P62" s="5">
        <v>2163.0161186841046</v>
      </c>
      <c r="Q62">
        <v>4116.9042848761346</v>
      </c>
    </row>
    <row r="63" spans="1:17" x14ac:dyDescent="0.25">
      <c r="A63" s="1">
        <v>61</v>
      </c>
      <c r="B63" s="1">
        <v>147</v>
      </c>
      <c r="C63" s="1">
        <v>41.9</v>
      </c>
      <c r="D63" s="1">
        <v>0.84299999999999997</v>
      </c>
      <c r="E63" s="1">
        <v>705</v>
      </c>
      <c r="F63" s="1">
        <v>2290</v>
      </c>
      <c r="G63" s="1">
        <v>1.502</v>
      </c>
      <c r="H63" s="1">
        <v>0.39100000000000001</v>
      </c>
      <c r="J63">
        <f t="shared" si="0"/>
        <v>4.990432586778736</v>
      </c>
      <c r="K63">
        <f t="shared" si="1"/>
        <v>3.735285826928092</v>
      </c>
      <c r="L63">
        <f t="shared" si="2"/>
        <v>-0.17078832098028163</v>
      </c>
      <c r="M63">
        <f t="shared" si="3"/>
        <v>6.5581978028122689</v>
      </c>
      <c r="O63" s="5" t="e">
        <v>#NUM!</v>
      </c>
      <c r="P63" s="5">
        <v>2778.5909683552095</v>
      </c>
      <c r="Q63">
        <v>4039.288656028783</v>
      </c>
    </row>
    <row r="64" spans="1:17" x14ac:dyDescent="0.25">
      <c r="A64" s="1">
        <v>62</v>
      </c>
      <c r="B64" s="1">
        <v>153</v>
      </c>
      <c r="C64" s="1">
        <v>40.4</v>
      </c>
      <c r="D64" s="1">
        <v>0.82599999999999996</v>
      </c>
      <c r="E64" s="1">
        <v>661</v>
      </c>
      <c r="F64" s="1">
        <v>2370</v>
      </c>
      <c r="G64" s="1">
        <v>1.4750000000000001</v>
      </c>
      <c r="H64" s="1">
        <v>0.42899999999999999</v>
      </c>
      <c r="J64">
        <f t="shared" si="0"/>
        <v>5.0304379213924353</v>
      </c>
      <c r="K64">
        <f t="shared" si="1"/>
        <v>3.6988297849671046</v>
      </c>
      <c r="L64">
        <f t="shared" si="2"/>
        <v>-0.19116050546115904</v>
      </c>
      <c r="M64">
        <f t="shared" si="3"/>
        <v>6.4937538398516859</v>
      </c>
      <c r="O64" s="5" t="e">
        <v>#NUM!</v>
      </c>
      <c r="P64" s="5">
        <v>2616.2920070870218</v>
      </c>
      <c r="Q64">
        <v>3731.9816427287456</v>
      </c>
    </row>
    <row r="65" spans="1:17" x14ac:dyDescent="0.25">
      <c r="A65" s="1">
        <v>63</v>
      </c>
      <c r="B65" s="1">
        <v>168</v>
      </c>
      <c r="C65" s="1">
        <v>43.3</v>
      </c>
      <c r="D65" s="1">
        <v>0.85299999999999998</v>
      </c>
      <c r="E65" s="1">
        <v>1000</v>
      </c>
      <c r="F65" s="1">
        <v>2875</v>
      </c>
      <c r="G65" s="1">
        <v>1.669</v>
      </c>
      <c r="H65" s="1">
        <v>0.28000000000000003</v>
      </c>
      <c r="J65">
        <f t="shared" si="0"/>
        <v>5.1239639794032588</v>
      </c>
      <c r="K65">
        <f t="shared" si="1"/>
        <v>3.7681526350084442</v>
      </c>
      <c r="L65">
        <f t="shared" si="2"/>
        <v>-0.15899573149045795</v>
      </c>
      <c r="M65">
        <f t="shared" si="3"/>
        <v>6.9077552789821368</v>
      </c>
      <c r="O65" s="5" t="e">
        <v>#NUM!</v>
      </c>
      <c r="P65" s="5">
        <v>3195.4796421938631</v>
      </c>
      <c r="Q65">
        <v>3678.3299186281879</v>
      </c>
    </row>
    <row r="66" spans="1:17" x14ac:dyDescent="0.25">
      <c r="A66" s="1">
        <v>64</v>
      </c>
      <c r="B66" s="1">
        <v>174</v>
      </c>
      <c r="C66" s="1">
        <v>42.6</v>
      </c>
      <c r="D66" s="1">
        <v>0.93799999999999994</v>
      </c>
      <c r="E66" s="1">
        <v>1100</v>
      </c>
      <c r="F66" s="1">
        <v>3328</v>
      </c>
      <c r="G66" s="1">
        <v>1.7050000000000001</v>
      </c>
      <c r="H66" s="1">
        <v>0.29199999999999998</v>
      </c>
      <c r="J66">
        <f t="shared" si="0"/>
        <v>5.1590552992145291</v>
      </c>
      <c r="K66">
        <f t="shared" si="1"/>
        <v>3.751854253275325</v>
      </c>
      <c r="L66">
        <f t="shared" si="2"/>
        <v>-6.4005329975912434E-2</v>
      </c>
      <c r="M66">
        <f t="shared" si="3"/>
        <v>7.0030654587864616</v>
      </c>
      <c r="O66" s="5" t="e">
        <v>#NUM!</v>
      </c>
      <c r="P66" s="5">
        <v>3188.5413643406614</v>
      </c>
      <c r="Q66">
        <v>3281.5589917100046</v>
      </c>
    </row>
    <row r="67" spans="1:17" x14ac:dyDescent="0.25">
      <c r="A67" s="1">
        <v>65</v>
      </c>
      <c r="B67" s="1">
        <v>159</v>
      </c>
      <c r="C67" s="1">
        <v>42.8</v>
      </c>
      <c r="D67" s="1">
        <v>0.77600000000000002</v>
      </c>
      <c r="E67" s="1">
        <v>757</v>
      </c>
      <c r="F67" s="1">
        <v>2721</v>
      </c>
      <c r="G67" s="1">
        <v>1.6080000000000001</v>
      </c>
      <c r="H67" s="1">
        <v>0.36299999999999999</v>
      </c>
      <c r="J67">
        <f t="shared" si="0"/>
        <v>5.0689042022202315</v>
      </c>
      <c r="K67">
        <f t="shared" si="1"/>
        <v>3.7565381025877511</v>
      </c>
      <c r="L67">
        <f t="shared" si="2"/>
        <v>-0.25360275879891825</v>
      </c>
      <c r="M67">
        <f t="shared" si="3"/>
        <v>6.6293632534374485</v>
      </c>
      <c r="O67" s="5" t="e">
        <v>#NUM!</v>
      </c>
      <c r="P67" s="5">
        <v>2964.2028245819743</v>
      </c>
      <c r="Q67">
        <v>3999.5542487194348</v>
      </c>
    </row>
    <row r="68" spans="1:17" x14ac:dyDescent="0.25">
      <c r="A68" s="1">
        <v>66</v>
      </c>
      <c r="B68" s="1">
        <v>189</v>
      </c>
      <c r="C68" s="1">
        <v>45.1</v>
      </c>
      <c r="D68" s="1">
        <v>0.89400000000000002</v>
      </c>
      <c r="E68" s="1">
        <v>1500</v>
      </c>
      <c r="F68" s="1">
        <v>3478</v>
      </c>
      <c r="G68" s="1">
        <v>1.954</v>
      </c>
      <c r="H68" s="1">
        <v>0.20499999999999999</v>
      </c>
      <c r="J68">
        <f t="shared" ref="J68:J131" si="4">LN(B68)</f>
        <v>5.2417470150596426</v>
      </c>
      <c r="K68">
        <f t="shared" ref="K68:K131" si="5">LN(C68)</f>
        <v>3.8088822465086327</v>
      </c>
      <c r="L68">
        <f t="shared" ref="L68:L131" si="6">LN(D68)</f>
        <v>-0.11204950380862289</v>
      </c>
      <c r="M68">
        <f t="shared" ref="M68:M131" si="7">LN(E68)</f>
        <v>7.3132203870903014</v>
      </c>
      <c r="O68" s="5" t="e">
        <v>#NUM!</v>
      </c>
      <c r="P68" s="5">
        <v>3704.682395528514</v>
      </c>
      <c r="Q68">
        <v>3353.254504965068</v>
      </c>
    </row>
    <row r="69" spans="1:17" x14ac:dyDescent="0.25">
      <c r="A69" s="1">
        <v>67</v>
      </c>
      <c r="B69" s="1">
        <v>188</v>
      </c>
      <c r="C69" s="1">
        <v>45.1</v>
      </c>
      <c r="D69" s="1">
        <v>0.90900000000000003</v>
      </c>
      <c r="E69" s="1">
        <v>1500</v>
      </c>
      <c r="F69" s="1">
        <v>3259</v>
      </c>
      <c r="G69" s="1">
        <v>1.966</v>
      </c>
      <c r="H69" s="1">
        <v>0.20200000000000001</v>
      </c>
      <c r="J69">
        <f t="shared" si="4"/>
        <v>5.2364419628299492</v>
      </c>
      <c r="K69">
        <f t="shared" si="5"/>
        <v>3.8088822465086327</v>
      </c>
      <c r="L69">
        <f t="shared" si="6"/>
        <v>-9.5410184804658182E-2</v>
      </c>
      <c r="M69">
        <f t="shared" si="7"/>
        <v>7.3132203870903014</v>
      </c>
      <c r="O69" s="5" t="e">
        <v>#NUM!</v>
      </c>
      <c r="P69" s="5">
        <v>3699.3812239239937</v>
      </c>
      <c r="Q69">
        <v>3334.8563407074857</v>
      </c>
    </row>
    <row r="70" spans="1:17" x14ac:dyDescent="0.25">
      <c r="A70" s="1">
        <v>68</v>
      </c>
      <c r="B70" s="1">
        <v>240</v>
      </c>
      <c r="C70" s="1">
        <v>39</v>
      </c>
      <c r="D70" s="1">
        <v>1.008</v>
      </c>
      <c r="E70" s="1">
        <v>612</v>
      </c>
      <c r="F70" s="1">
        <v>1657</v>
      </c>
      <c r="G70" s="1">
        <v>1.4710000000000001</v>
      </c>
      <c r="H70" s="1">
        <v>0.35199999999999998</v>
      </c>
      <c r="J70">
        <f t="shared" si="4"/>
        <v>5.4806389233419912</v>
      </c>
      <c r="K70">
        <f t="shared" si="5"/>
        <v>3.6635616461296463</v>
      </c>
      <c r="L70">
        <f t="shared" si="6"/>
        <v>7.9681696491768813E-3</v>
      </c>
      <c r="M70">
        <f t="shared" si="7"/>
        <v>6.4167322825123261</v>
      </c>
      <c r="O70" s="5" t="e">
        <v>#NUM!</v>
      </c>
      <c r="P70" s="5">
        <v>2136.7653542611401</v>
      </c>
      <c r="Q70">
        <v>1683.7838957818799</v>
      </c>
    </row>
    <row r="71" spans="1:17" x14ac:dyDescent="0.25">
      <c r="A71" s="1">
        <v>69</v>
      </c>
      <c r="B71" s="1">
        <v>240</v>
      </c>
      <c r="C71" s="1">
        <v>38.1</v>
      </c>
      <c r="D71" s="1">
        <v>0.83299999999999996</v>
      </c>
      <c r="E71" s="1">
        <v>485</v>
      </c>
      <c r="F71" s="1">
        <v>1389</v>
      </c>
      <c r="G71" s="1">
        <v>1.3740000000000001</v>
      </c>
      <c r="H71" s="1">
        <v>0.48799999999999999</v>
      </c>
      <c r="J71">
        <f t="shared" si="4"/>
        <v>5.4806389233419912</v>
      </c>
      <c r="K71">
        <f t="shared" si="5"/>
        <v>3.6402142821326553</v>
      </c>
      <c r="L71">
        <f t="shared" si="6"/>
        <v>-0.18272163681529441</v>
      </c>
      <c r="M71">
        <f t="shared" si="7"/>
        <v>6.1841488909374833</v>
      </c>
      <c r="O71" s="5" t="e">
        <v>#NUM!</v>
      </c>
      <c r="P71" s="5">
        <v>2045.2931765848653</v>
      </c>
      <c r="Q71">
        <v>1803.9264011716982</v>
      </c>
    </row>
    <row r="72" spans="1:17" x14ac:dyDescent="0.25">
      <c r="A72" s="1">
        <v>70</v>
      </c>
      <c r="B72" s="1">
        <v>240</v>
      </c>
      <c r="C72" s="1">
        <v>36.700000000000003</v>
      </c>
      <c r="D72" s="1">
        <v>0.94399999999999995</v>
      </c>
      <c r="E72" s="1">
        <v>483</v>
      </c>
      <c r="F72" s="1">
        <v>1778</v>
      </c>
      <c r="G72" s="1">
        <v>1.429</v>
      </c>
      <c r="H72" s="1">
        <v>0.45300000000000001</v>
      </c>
      <c r="J72">
        <f t="shared" si="4"/>
        <v>5.4806389233419912</v>
      </c>
      <c r="K72">
        <f t="shared" si="5"/>
        <v>3.6027767550605247</v>
      </c>
      <c r="L72">
        <f t="shared" si="6"/>
        <v>-5.7629112836636416E-2</v>
      </c>
      <c r="M72">
        <f t="shared" si="7"/>
        <v>6.1800166536525722</v>
      </c>
      <c r="O72" s="5" t="e">
        <v>#NUM!</v>
      </c>
      <c r="P72" s="5">
        <v>1824.9044120081032</v>
      </c>
      <c r="Q72">
        <v>1607.6986631296727</v>
      </c>
    </row>
    <row r="73" spans="1:17" x14ac:dyDescent="0.25">
      <c r="A73" s="1">
        <v>71</v>
      </c>
      <c r="B73" s="1">
        <v>240</v>
      </c>
      <c r="C73" s="1">
        <v>34.200000000000003</v>
      </c>
      <c r="D73" s="1">
        <v>0.81</v>
      </c>
      <c r="E73" s="1">
        <v>683</v>
      </c>
      <c r="F73" s="1">
        <v>2057</v>
      </c>
      <c r="G73" s="1">
        <v>1.53</v>
      </c>
      <c r="H73" s="1">
        <v>0.47599999999999998</v>
      </c>
      <c r="J73">
        <f t="shared" si="4"/>
        <v>5.4806389233419912</v>
      </c>
      <c r="K73">
        <f t="shared" si="5"/>
        <v>3.5322256440685598</v>
      </c>
      <c r="L73">
        <f t="shared" si="6"/>
        <v>-0.21072103131565253</v>
      </c>
      <c r="M73">
        <f t="shared" si="7"/>
        <v>6.5264948595707901</v>
      </c>
      <c r="O73" s="5" t="e">
        <v>#NUM!</v>
      </c>
      <c r="P73" s="5">
        <v>2148.1316704482433</v>
      </c>
      <c r="Q73">
        <v>1841.5424754913715</v>
      </c>
    </row>
    <row r="74" spans="1:17" x14ac:dyDescent="0.25">
      <c r="A74" s="1">
        <v>72</v>
      </c>
      <c r="B74" s="1">
        <v>245</v>
      </c>
      <c r="C74" s="1">
        <v>35.17</v>
      </c>
      <c r="D74" s="1">
        <v>0.88700000000000001</v>
      </c>
      <c r="E74" s="1">
        <v>1145</v>
      </c>
      <c r="F74" s="1">
        <v>2674</v>
      </c>
      <c r="G74" s="1">
        <v>1.7789999999999999</v>
      </c>
      <c r="H74" s="1">
        <v>0.184</v>
      </c>
      <c r="J74">
        <f t="shared" si="4"/>
        <v>5.5012582105447274</v>
      </c>
      <c r="K74">
        <f t="shared" si="5"/>
        <v>3.5601934464858913</v>
      </c>
      <c r="L74">
        <f t="shared" si="6"/>
        <v>-0.11991029667255755</v>
      </c>
      <c r="M74">
        <f t="shared" si="7"/>
        <v>7.0431599159883405</v>
      </c>
      <c r="O74" s="5" t="e">
        <v>#NUM!</v>
      </c>
      <c r="P74" s="5">
        <v>2766.1010229766034</v>
      </c>
      <c r="Q74">
        <v>1892.6635712926927</v>
      </c>
    </row>
    <row r="75" spans="1:17" x14ac:dyDescent="0.25">
      <c r="A75" s="1">
        <v>73</v>
      </c>
      <c r="B75" s="1">
        <v>237</v>
      </c>
      <c r="C75" s="1">
        <v>34.6</v>
      </c>
      <c r="D75" s="1">
        <v>1.0580000000000001</v>
      </c>
      <c r="E75" s="1">
        <v>915</v>
      </c>
      <c r="F75" s="1">
        <v>2530</v>
      </c>
      <c r="G75" s="1">
        <v>1.714</v>
      </c>
      <c r="H75" s="1">
        <v>0.39200000000000002</v>
      </c>
      <c r="J75">
        <f t="shared" si="4"/>
        <v>5.4680601411351315</v>
      </c>
      <c r="K75">
        <f t="shared" si="5"/>
        <v>3.5438536820636788</v>
      </c>
      <c r="L75">
        <f t="shared" si="6"/>
        <v>5.6380333436107689E-2</v>
      </c>
      <c r="M75">
        <f t="shared" si="7"/>
        <v>6.818924065275521</v>
      </c>
      <c r="O75" s="5" t="e">
        <v>#NUM!</v>
      </c>
      <c r="P75" s="5">
        <v>2276.0217364964496</v>
      </c>
      <c r="Q75">
        <v>1656.1893973961915</v>
      </c>
    </row>
    <row r="76" spans="1:17" x14ac:dyDescent="0.25">
      <c r="A76" s="1">
        <v>74</v>
      </c>
      <c r="B76" s="1">
        <v>212</v>
      </c>
      <c r="C76" s="1">
        <v>42.2</v>
      </c>
      <c r="D76" s="1">
        <v>0.93200000000000005</v>
      </c>
      <c r="E76" s="1">
        <v>1275</v>
      </c>
      <c r="F76" s="1">
        <v>2304</v>
      </c>
      <c r="G76" s="1">
        <v>1.873</v>
      </c>
      <c r="H76" s="1">
        <v>0.25700000000000001</v>
      </c>
      <c r="J76">
        <f t="shared" si="4"/>
        <v>5.3565862746720123</v>
      </c>
      <c r="K76">
        <f t="shared" si="5"/>
        <v>3.7424202210419661</v>
      </c>
      <c r="L76">
        <f t="shared" si="6"/>
        <v>-7.042246429654582E-2</v>
      </c>
      <c r="M76">
        <f t="shared" si="7"/>
        <v>7.1507014575925263</v>
      </c>
      <c r="O76" s="5" t="e">
        <v>#NUM!</v>
      </c>
      <c r="P76" s="5">
        <v>3292.5328186364486</v>
      </c>
      <c r="Q76">
        <v>2570.6735065743728</v>
      </c>
    </row>
    <row r="77" spans="1:17" x14ac:dyDescent="0.25">
      <c r="A77" s="1">
        <v>75</v>
      </c>
      <c r="B77" s="1">
        <v>270</v>
      </c>
      <c r="C77" s="1">
        <v>43.6</v>
      </c>
      <c r="D77" s="1">
        <v>0.755</v>
      </c>
      <c r="E77" s="1">
        <v>1230</v>
      </c>
      <c r="F77" s="1">
        <v>2866</v>
      </c>
      <c r="G77" s="1">
        <v>1.8520000000000001</v>
      </c>
      <c r="H77" s="1">
        <v>0.23899999999999999</v>
      </c>
      <c r="J77">
        <f t="shared" si="4"/>
        <v>5.598421958998375</v>
      </c>
      <c r="K77">
        <f t="shared" si="5"/>
        <v>3.7750571503549888</v>
      </c>
      <c r="L77">
        <f t="shared" si="6"/>
        <v>-0.28103752973311236</v>
      </c>
      <c r="M77">
        <f t="shared" si="7"/>
        <v>7.114769448366463</v>
      </c>
      <c r="O77" s="5" t="e">
        <v>#NUM!</v>
      </c>
      <c r="P77" s="5">
        <v>3350.0557089025483</v>
      </c>
      <c r="Q77">
        <v>2183.2301270036987</v>
      </c>
    </row>
    <row r="78" spans="1:17" x14ac:dyDescent="0.25">
      <c r="A78" s="1">
        <v>76</v>
      </c>
      <c r="B78" s="1">
        <v>225</v>
      </c>
      <c r="C78" s="1">
        <v>37.29</v>
      </c>
      <c r="D78" s="1">
        <v>0.95099999999999996</v>
      </c>
      <c r="E78" s="1">
        <v>336</v>
      </c>
      <c r="F78" s="1">
        <v>1211</v>
      </c>
      <c r="J78">
        <f t="shared" si="4"/>
        <v>5.4161004022044201</v>
      </c>
      <c r="K78">
        <f t="shared" si="5"/>
        <v>3.6187251941907292</v>
      </c>
      <c r="L78">
        <f t="shared" si="6"/>
        <v>-5.024121643674679E-2</v>
      </c>
      <c r="M78">
        <f t="shared" si="7"/>
        <v>5.8171111599632042</v>
      </c>
      <c r="O78" s="5" t="e">
        <v>#NUM!</v>
      </c>
      <c r="P78" s="5">
        <v>1586.6674248614459</v>
      </c>
      <c r="Q78">
        <v>1615.7084178499676</v>
      </c>
    </row>
    <row r="79" spans="1:17" x14ac:dyDescent="0.25">
      <c r="A79" s="1">
        <v>77</v>
      </c>
      <c r="B79" s="1">
        <v>225</v>
      </c>
      <c r="C79" s="1">
        <v>34.6</v>
      </c>
      <c r="D79" s="1">
        <v>0.99399999999999999</v>
      </c>
      <c r="E79" s="1">
        <v>275</v>
      </c>
      <c r="F79" s="1">
        <v>1370</v>
      </c>
      <c r="J79">
        <f t="shared" si="4"/>
        <v>5.4161004022044201</v>
      </c>
      <c r="K79">
        <f t="shared" si="5"/>
        <v>3.5438536820636788</v>
      </c>
      <c r="L79">
        <f t="shared" si="6"/>
        <v>-6.0180723255630212E-3</v>
      </c>
      <c r="M79">
        <f t="shared" si="7"/>
        <v>5.6167710976665717</v>
      </c>
      <c r="O79" s="5" t="e">
        <v>#NUM!</v>
      </c>
      <c r="P79" s="5">
        <v>1244.8268069689157</v>
      </c>
      <c r="Q79">
        <v>1416.825340239925</v>
      </c>
    </row>
    <row r="80" spans="1:17" x14ac:dyDescent="0.25">
      <c r="A80" s="1">
        <v>78</v>
      </c>
      <c r="B80" s="1">
        <v>235</v>
      </c>
      <c r="C80" s="1">
        <v>35.46</v>
      </c>
      <c r="D80" s="1">
        <v>0.92</v>
      </c>
      <c r="E80" s="1">
        <v>558</v>
      </c>
      <c r="F80" s="1">
        <v>2122</v>
      </c>
      <c r="J80">
        <f t="shared" si="4"/>
        <v>5.4595855141441589</v>
      </c>
      <c r="K80">
        <f t="shared" si="5"/>
        <v>3.5684053006460617</v>
      </c>
      <c r="L80">
        <f t="shared" si="6"/>
        <v>-8.3381608939051013E-2</v>
      </c>
      <c r="M80">
        <f t="shared" si="7"/>
        <v>6.3243589623813108</v>
      </c>
      <c r="O80" s="5" t="e">
        <v>#NUM!</v>
      </c>
      <c r="P80" s="5">
        <v>1902.6081317346136</v>
      </c>
      <c r="Q80">
        <v>1697.7497398753098</v>
      </c>
    </row>
    <row r="81" spans="1:17" x14ac:dyDescent="0.25">
      <c r="A81" s="1">
        <v>79</v>
      </c>
      <c r="B81" s="1">
        <v>238</v>
      </c>
      <c r="C81" s="1">
        <v>43.58</v>
      </c>
      <c r="D81" s="1">
        <v>0.72</v>
      </c>
      <c r="E81" s="1">
        <v>1035</v>
      </c>
      <c r="F81" s="1">
        <v>3064</v>
      </c>
      <c r="J81">
        <f t="shared" si="4"/>
        <v>5.472270673671475</v>
      </c>
      <c r="K81">
        <f t="shared" si="5"/>
        <v>3.7745983295164738</v>
      </c>
      <c r="L81">
        <f t="shared" si="6"/>
        <v>-0.3285040669720361</v>
      </c>
      <c r="M81">
        <f t="shared" si="7"/>
        <v>6.9421567056994693</v>
      </c>
      <c r="O81" s="5" t="e">
        <v>#NUM!</v>
      </c>
      <c r="P81" s="5">
        <v>3246.1930047718151</v>
      </c>
      <c r="Q81">
        <v>2615.4156763107999</v>
      </c>
    </row>
    <row r="82" spans="1:17" x14ac:dyDescent="0.25">
      <c r="A82" s="1">
        <v>80</v>
      </c>
      <c r="B82" s="1">
        <v>225</v>
      </c>
      <c r="C82" s="13">
        <v>30</v>
      </c>
      <c r="D82" s="1">
        <v>0.65</v>
      </c>
      <c r="E82" s="1">
        <v>638</v>
      </c>
      <c r="F82" s="1">
        <v>2125</v>
      </c>
      <c r="J82">
        <f t="shared" si="4"/>
        <v>5.4161004022044201</v>
      </c>
      <c r="K82">
        <f t="shared" si="5"/>
        <v>3.4011973816621555</v>
      </c>
      <c r="L82">
        <f t="shared" si="6"/>
        <v>-0.43078291609245423</v>
      </c>
      <c r="M82">
        <f t="shared" si="7"/>
        <v>6.4583382833447898</v>
      </c>
      <c r="O82" s="5" t="e">
        <v>#NUM!</v>
      </c>
      <c r="P82" s="5">
        <v>2088.1532260661606</v>
      </c>
      <c r="Q82">
        <v>2121.9936445292451</v>
      </c>
    </row>
    <row r="83" spans="1:17" x14ac:dyDescent="0.25">
      <c r="A83" s="1">
        <v>81</v>
      </c>
      <c r="B83" s="1">
        <v>225</v>
      </c>
      <c r="C83" s="13">
        <v>30</v>
      </c>
      <c r="D83" s="1">
        <v>0.65</v>
      </c>
      <c r="E83" s="1">
        <v>628</v>
      </c>
      <c r="F83" s="1">
        <v>2100</v>
      </c>
      <c r="J83">
        <f t="shared" si="4"/>
        <v>5.4161004022044201</v>
      </c>
      <c r="K83">
        <f t="shared" si="5"/>
        <v>3.4011973816621555</v>
      </c>
      <c r="L83">
        <f t="shared" si="6"/>
        <v>-0.43078291609245423</v>
      </c>
      <c r="M83">
        <f t="shared" si="7"/>
        <v>6.4425401664681985</v>
      </c>
      <c r="O83" s="5" t="e">
        <v>#NUM!</v>
      </c>
      <c r="P83" s="5">
        <v>2072.0103543124578</v>
      </c>
      <c r="Q83">
        <v>2114.736207365826</v>
      </c>
    </row>
    <row r="84" spans="1:17" x14ac:dyDescent="0.25">
      <c r="A84" s="1">
        <v>82</v>
      </c>
      <c r="B84" s="1">
        <v>228</v>
      </c>
      <c r="C84" s="13">
        <v>30</v>
      </c>
      <c r="D84" s="1">
        <v>0.9</v>
      </c>
      <c r="E84" s="1">
        <v>762</v>
      </c>
      <c r="F84" s="1">
        <v>2455</v>
      </c>
      <c r="J84">
        <f t="shared" si="4"/>
        <v>5.4293456289544411</v>
      </c>
      <c r="K84">
        <f t="shared" si="5"/>
        <v>3.4011973816621555</v>
      </c>
      <c r="L84">
        <f t="shared" si="6"/>
        <v>-0.10536051565782628</v>
      </c>
      <c r="M84">
        <f t="shared" si="7"/>
        <v>6.6359465556866466</v>
      </c>
      <c r="O84" s="5" t="e">
        <v>#NUM!</v>
      </c>
      <c r="P84" s="5">
        <v>1920.772265632671</v>
      </c>
      <c r="Q84">
        <v>1699.6006645783402</v>
      </c>
    </row>
    <row r="85" spans="1:17" x14ac:dyDescent="0.25">
      <c r="A85" s="1">
        <v>83</v>
      </c>
      <c r="B85" s="1">
        <v>228</v>
      </c>
      <c r="C85" s="13">
        <v>30</v>
      </c>
      <c r="D85" s="1">
        <v>0.9</v>
      </c>
      <c r="E85" s="1">
        <v>757</v>
      </c>
      <c r="F85" s="1">
        <v>2440</v>
      </c>
      <c r="J85">
        <f t="shared" si="4"/>
        <v>5.4293456289544411</v>
      </c>
      <c r="K85">
        <f t="shared" si="5"/>
        <v>3.4011973816621555</v>
      </c>
      <c r="L85">
        <f t="shared" si="6"/>
        <v>-0.10536051565782628</v>
      </c>
      <c r="M85">
        <f t="shared" si="7"/>
        <v>6.6293632534374485</v>
      </c>
      <c r="O85" s="5" t="e">
        <v>#NUM!</v>
      </c>
      <c r="P85" s="5">
        <v>1912.9247863929063</v>
      </c>
      <c r="Q85">
        <v>1697.3504240792536</v>
      </c>
    </row>
    <row r="86" spans="1:17" x14ac:dyDescent="0.25">
      <c r="A86" s="1">
        <v>84</v>
      </c>
      <c r="B86" s="1">
        <v>228</v>
      </c>
      <c r="C86" s="13">
        <v>30</v>
      </c>
      <c r="D86" s="1">
        <v>0.65</v>
      </c>
      <c r="E86" s="1">
        <v>764</v>
      </c>
      <c r="F86" s="1">
        <v>2459</v>
      </c>
      <c r="J86">
        <f t="shared" si="4"/>
        <v>5.4293456289544411</v>
      </c>
      <c r="K86">
        <f t="shared" si="5"/>
        <v>3.4011973816621555</v>
      </c>
      <c r="L86">
        <f t="shared" si="6"/>
        <v>-0.43078291609245423</v>
      </c>
      <c r="M86">
        <f t="shared" si="7"/>
        <v>6.6385677891665207</v>
      </c>
      <c r="O86" s="5" t="e">
        <v>#NUM!</v>
      </c>
      <c r="P86" s="5">
        <v>2280.719743401814</v>
      </c>
      <c r="Q86">
        <v>2165.2807011979962</v>
      </c>
    </row>
    <row r="87" spans="1:17" x14ac:dyDescent="0.25">
      <c r="A87" s="1">
        <v>85</v>
      </c>
      <c r="B87" s="1">
        <v>221</v>
      </c>
      <c r="C87" s="1">
        <v>42.5</v>
      </c>
      <c r="D87" s="1">
        <v>0.9</v>
      </c>
      <c r="E87" s="1">
        <v>513</v>
      </c>
      <c r="F87" s="1">
        <v>1764</v>
      </c>
      <c r="J87">
        <f t="shared" si="4"/>
        <v>5.3981627015177525</v>
      </c>
      <c r="K87">
        <f t="shared" si="5"/>
        <v>3.7495040759303713</v>
      </c>
      <c r="L87">
        <f t="shared" si="6"/>
        <v>-0.10536051565782628</v>
      </c>
      <c r="M87">
        <f t="shared" si="7"/>
        <v>6.2402758451707694</v>
      </c>
      <c r="O87" s="5" t="e">
        <v>#NUM!</v>
      </c>
      <c r="P87" s="5">
        <v>2345.1687078633649</v>
      </c>
      <c r="Q87">
        <v>2074.1664565105293</v>
      </c>
    </row>
    <row r="88" spans="1:17" x14ac:dyDescent="0.25">
      <c r="A88" s="1">
        <v>86</v>
      </c>
      <c r="B88" s="1">
        <v>225</v>
      </c>
      <c r="C88" s="1">
        <v>34.6</v>
      </c>
      <c r="D88" s="1">
        <v>0.99399999999999999</v>
      </c>
      <c r="E88" s="1">
        <v>275</v>
      </c>
      <c r="F88" s="1">
        <v>1370</v>
      </c>
      <c r="J88">
        <f t="shared" si="4"/>
        <v>5.4161004022044201</v>
      </c>
      <c r="K88">
        <f t="shared" si="5"/>
        <v>3.5438536820636788</v>
      </c>
      <c r="L88">
        <f t="shared" si="6"/>
        <v>-6.0180723255630212E-3</v>
      </c>
      <c r="M88">
        <f t="shared" si="7"/>
        <v>5.6167710976665717</v>
      </c>
      <c r="O88" s="5" t="e">
        <v>#NUM!</v>
      </c>
      <c r="P88" s="5">
        <v>1244.8268069689157</v>
      </c>
      <c r="Q88">
        <v>1416.825340239925</v>
      </c>
    </row>
    <row r="89" spans="1:17" x14ac:dyDescent="0.25">
      <c r="A89" s="1">
        <v>87</v>
      </c>
      <c r="B89" s="1">
        <v>205</v>
      </c>
      <c r="C89" s="1">
        <v>49.9</v>
      </c>
      <c r="D89" s="1">
        <v>0.754</v>
      </c>
      <c r="E89" s="1">
        <v>4889</v>
      </c>
      <c r="F89" s="1">
        <v>5070</v>
      </c>
      <c r="G89" s="1">
        <v>3.6909999999999998</v>
      </c>
      <c r="H89" s="1">
        <v>7.3999999999999996E-2</v>
      </c>
      <c r="J89">
        <f t="shared" si="4"/>
        <v>5.3230099791384085</v>
      </c>
      <c r="K89">
        <f t="shared" si="5"/>
        <v>3.9100210027574729</v>
      </c>
      <c r="L89">
        <f t="shared" si="6"/>
        <v>-0.28236291097418098</v>
      </c>
      <c r="M89">
        <f t="shared" si="7"/>
        <v>8.494743062578646</v>
      </c>
      <c r="O89" s="5" t="e">
        <v>#NUM!</v>
      </c>
      <c r="P89" s="5">
        <v>5161.492687344029</v>
      </c>
      <c r="Q89">
        <v>4464.8831806260905</v>
      </c>
    </row>
    <row r="90" spans="1:17" x14ac:dyDescent="0.25">
      <c r="A90" s="1">
        <v>88</v>
      </c>
      <c r="B90" s="1">
        <v>210</v>
      </c>
      <c r="C90" s="1">
        <v>81.900000000000006</v>
      </c>
      <c r="D90" s="1">
        <v>0.72299999999999998</v>
      </c>
      <c r="E90" s="1">
        <v>38878</v>
      </c>
      <c r="F90" s="1">
        <v>2429</v>
      </c>
      <c r="J90">
        <f t="shared" si="4"/>
        <v>5.3471075307174685</v>
      </c>
      <c r="K90">
        <f t="shared" si="5"/>
        <v>4.4054989908590239</v>
      </c>
      <c r="L90">
        <f t="shared" si="6"/>
        <v>-0.32434605682337242</v>
      </c>
      <c r="M90">
        <f t="shared" si="7"/>
        <v>10.568183816922058</v>
      </c>
      <c r="O90" s="5" t="e">
        <v>#NUM!</v>
      </c>
      <c r="P90" s="5">
        <v>2712.6812954762331</v>
      </c>
      <c r="Q90">
        <v>7934.6343927602575</v>
      </c>
    </row>
    <row r="91" spans="1:17" x14ac:dyDescent="0.25">
      <c r="A91" s="1">
        <v>89</v>
      </c>
      <c r="B91" s="1">
        <v>235</v>
      </c>
      <c r="C91" s="1">
        <v>61.83</v>
      </c>
      <c r="D91" s="1">
        <v>0.79600000000000004</v>
      </c>
      <c r="E91" s="1">
        <v>4912</v>
      </c>
      <c r="F91" s="1">
        <v>3998</v>
      </c>
      <c r="J91">
        <f t="shared" si="4"/>
        <v>5.4595855141441589</v>
      </c>
      <c r="K91">
        <f t="shared" si="5"/>
        <v>4.1243886835704773</v>
      </c>
      <c r="L91">
        <f t="shared" si="6"/>
        <v>-0.22815609313775398</v>
      </c>
      <c r="M91">
        <f t="shared" si="7"/>
        <v>8.4994364698269784</v>
      </c>
      <c r="O91" s="5" t="e">
        <v>#NUM!</v>
      </c>
      <c r="P91" s="5">
        <v>4478.0813941706838</v>
      </c>
      <c r="Q91">
        <v>4003.8102394333901</v>
      </c>
    </row>
    <row r="92" spans="1:17" x14ac:dyDescent="0.25">
      <c r="A92" s="1">
        <v>90</v>
      </c>
      <c r="B92" s="1">
        <v>233</v>
      </c>
      <c r="C92" s="1">
        <v>55.73</v>
      </c>
      <c r="D92" s="1">
        <v>0.81599999999999995</v>
      </c>
      <c r="E92" s="1">
        <v>3912</v>
      </c>
      <c r="F92" s="1">
        <v>4298</v>
      </c>
      <c r="J92">
        <f t="shared" si="4"/>
        <v>5.4510384535657002</v>
      </c>
      <c r="K92">
        <f t="shared" si="5"/>
        <v>4.0205186015814451</v>
      </c>
      <c r="L92">
        <f t="shared" si="6"/>
        <v>-0.20334092401803011</v>
      </c>
      <c r="M92">
        <f t="shared" si="7"/>
        <v>8.2718040311547085</v>
      </c>
      <c r="O92" s="5" t="e">
        <v>#NUM!</v>
      </c>
      <c r="P92" s="5">
        <v>4628.0535955951409</v>
      </c>
      <c r="Q92">
        <v>3604.5138717921559</v>
      </c>
    </row>
    <row r="93" spans="1:17" x14ac:dyDescent="0.25">
      <c r="A93" s="1">
        <v>91</v>
      </c>
      <c r="B93" s="1">
        <v>230</v>
      </c>
      <c r="C93" s="1">
        <v>64.78</v>
      </c>
      <c r="D93" s="1">
        <v>0.79</v>
      </c>
      <c r="E93" s="1">
        <v>9809</v>
      </c>
      <c r="F93" s="1">
        <v>3918</v>
      </c>
      <c r="J93">
        <f t="shared" si="4"/>
        <v>5.4380793089231956</v>
      </c>
      <c r="K93">
        <f t="shared" si="5"/>
        <v>4.170996913743183</v>
      </c>
      <c r="L93">
        <f t="shared" si="6"/>
        <v>-0.23572233352106983</v>
      </c>
      <c r="M93">
        <f t="shared" si="7"/>
        <v>9.191055610564316</v>
      </c>
      <c r="O93" s="5" t="e">
        <v>#NUM!</v>
      </c>
      <c r="P93" s="5">
        <v>4394.6225735338121</v>
      </c>
      <c r="Q93">
        <v>4713.5281379419257</v>
      </c>
    </row>
    <row r="94" spans="1:17" x14ac:dyDescent="0.25">
      <c r="A94" s="1">
        <v>92</v>
      </c>
      <c r="B94" s="1">
        <v>220</v>
      </c>
      <c r="C94" s="1">
        <v>73.47</v>
      </c>
      <c r="D94" s="1">
        <v>0.73599999999999999</v>
      </c>
      <c r="E94" s="1">
        <v>17933</v>
      </c>
      <c r="F94" s="1">
        <v>3129</v>
      </c>
      <c r="J94">
        <f t="shared" si="4"/>
        <v>5.393627546352362</v>
      </c>
      <c r="K94">
        <f t="shared" si="5"/>
        <v>4.296877159632186</v>
      </c>
      <c r="L94">
        <f t="shared" si="6"/>
        <v>-0.30652516025326082</v>
      </c>
      <c r="M94">
        <f t="shared" si="7"/>
        <v>9.7943978699484244</v>
      </c>
      <c r="O94" s="5" t="e">
        <v>#NUM!</v>
      </c>
      <c r="P94" s="5">
        <v>3617.7837860504746</v>
      </c>
      <c r="Q94">
        <v>6231.9979046904746</v>
      </c>
    </row>
    <row r="95" spans="1:17" x14ac:dyDescent="0.25">
      <c r="A95" s="1">
        <v>93</v>
      </c>
      <c r="B95" s="1">
        <v>220</v>
      </c>
      <c r="C95" s="1">
        <v>64.59</v>
      </c>
      <c r="D95" s="1">
        <v>0.79600000000000004</v>
      </c>
      <c r="E95" s="1">
        <v>6097</v>
      </c>
      <c r="F95" s="1">
        <v>4395</v>
      </c>
      <c r="J95">
        <f t="shared" si="4"/>
        <v>5.393627546352362</v>
      </c>
      <c r="K95">
        <f t="shared" si="5"/>
        <v>4.1680596000443817</v>
      </c>
      <c r="L95">
        <f t="shared" si="6"/>
        <v>-0.22815609313775398</v>
      </c>
      <c r="M95">
        <f t="shared" si="7"/>
        <v>8.7155521259078164</v>
      </c>
      <c r="O95" s="5" t="e">
        <v>#NUM!</v>
      </c>
      <c r="P95" s="5">
        <v>4406.8038712393254</v>
      </c>
      <c r="Q95">
        <v>4679.1533344790496</v>
      </c>
    </row>
    <row r="96" spans="1:17" x14ac:dyDescent="0.25">
      <c r="A96" s="1">
        <v>94</v>
      </c>
      <c r="B96" s="1">
        <v>218</v>
      </c>
      <c r="C96" s="1">
        <v>88.88</v>
      </c>
      <c r="D96" s="1">
        <v>0.77500000000000002</v>
      </c>
      <c r="E96" s="1">
        <v>19602</v>
      </c>
      <c r="F96" s="1">
        <v>3188</v>
      </c>
      <c r="J96">
        <f t="shared" si="4"/>
        <v>5.3844950627890888</v>
      </c>
      <c r="K96">
        <f t="shared" si="5"/>
        <v>4.4872871453313747</v>
      </c>
      <c r="L96">
        <f t="shared" si="6"/>
        <v>-0.25489224962879004</v>
      </c>
      <c r="M96">
        <f t="shared" si="7"/>
        <v>9.883386880829125</v>
      </c>
      <c r="O96" s="5" t="e">
        <v>#NUM!</v>
      </c>
      <c r="P96" s="5">
        <v>2599.7420907577289</v>
      </c>
      <c r="Q96">
        <v>6813.3855317302405</v>
      </c>
    </row>
    <row r="97" spans="1:17" x14ac:dyDescent="0.25">
      <c r="A97" s="1">
        <v>95</v>
      </c>
      <c r="B97" s="1">
        <v>247</v>
      </c>
      <c r="C97" s="1">
        <v>74.5</v>
      </c>
      <c r="D97" s="1">
        <v>0.70099999999999996</v>
      </c>
      <c r="E97" s="1">
        <v>85802</v>
      </c>
      <c r="F97" s="1">
        <v>2577</v>
      </c>
      <c r="J97">
        <f t="shared" si="4"/>
        <v>5.5093883366279774</v>
      </c>
      <c r="K97">
        <f t="shared" si="5"/>
        <v>4.3107991253855138</v>
      </c>
      <c r="L97">
        <f t="shared" si="6"/>
        <v>-0.35524739194754701</v>
      </c>
      <c r="M97">
        <f t="shared" si="7"/>
        <v>11.35979759522769</v>
      </c>
      <c r="O97" s="5" t="e">
        <v>#NUM!</v>
      </c>
      <c r="P97" s="5">
        <v>3025.7758807983132</v>
      </c>
      <c r="Q97">
        <v>6478.6372656888543</v>
      </c>
    </row>
    <row r="98" spans="1:17" x14ac:dyDescent="0.25">
      <c r="A98" s="1">
        <v>96</v>
      </c>
      <c r="B98" s="1">
        <v>151</v>
      </c>
      <c r="C98" s="1">
        <v>40.5</v>
      </c>
      <c r="D98" s="1">
        <v>0.91800000000000004</v>
      </c>
      <c r="E98" s="1">
        <v>550</v>
      </c>
      <c r="F98" s="1">
        <v>1991</v>
      </c>
      <c r="J98">
        <f t="shared" si="4"/>
        <v>5.0172798368149243</v>
      </c>
      <c r="K98">
        <f t="shared" si="5"/>
        <v>3.7013019741124933</v>
      </c>
      <c r="L98">
        <f t="shared" si="6"/>
        <v>-8.5557888361646545E-2</v>
      </c>
      <c r="M98">
        <f t="shared" si="7"/>
        <v>6.3099182782265162</v>
      </c>
      <c r="O98" s="5" t="e">
        <v>#NUM!</v>
      </c>
      <c r="P98" s="5">
        <v>2340.3850545247078</v>
      </c>
      <c r="Q98">
        <v>3355.3366663303932</v>
      </c>
    </row>
    <row r="99" spans="1:17" x14ac:dyDescent="0.25">
      <c r="A99" s="1">
        <v>97</v>
      </c>
      <c r="B99" s="1">
        <v>159</v>
      </c>
      <c r="C99" s="1">
        <v>37.799999999999997</v>
      </c>
      <c r="D99" s="1">
        <v>0.86399999999999999</v>
      </c>
      <c r="E99" s="1">
        <v>575</v>
      </c>
      <c r="F99" s="1">
        <v>2388</v>
      </c>
      <c r="J99">
        <f t="shared" si="4"/>
        <v>5.0689042022202315</v>
      </c>
      <c r="K99">
        <f t="shared" si="5"/>
        <v>3.6323091026255421</v>
      </c>
      <c r="L99">
        <f t="shared" si="6"/>
        <v>-0.14618251017808145</v>
      </c>
      <c r="M99">
        <f t="shared" si="7"/>
        <v>6.3543700407973507</v>
      </c>
      <c r="O99" s="5" t="e">
        <v>#NUM!</v>
      </c>
      <c r="P99" s="5">
        <v>2238.9518014640025</v>
      </c>
      <c r="Q99">
        <v>3156.0509736511012</v>
      </c>
    </row>
    <row r="100" spans="1:17" x14ac:dyDescent="0.25">
      <c r="A100" s="1">
        <v>98</v>
      </c>
      <c r="B100" s="1">
        <v>164</v>
      </c>
      <c r="C100" s="1">
        <v>39.1</v>
      </c>
      <c r="D100" s="1">
        <v>0.82199999999999995</v>
      </c>
      <c r="E100" s="1">
        <v>825</v>
      </c>
      <c r="F100" s="1">
        <v>3044</v>
      </c>
      <c r="J100">
        <f t="shared" si="4"/>
        <v>5.0998664278241987</v>
      </c>
      <c r="K100">
        <f t="shared" si="5"/>
        <v>3.6661224669913199</v>
      </c>
      <c r="L100">
        <f t="shared" si="6"/>
        <v>-0.1960148839259572</v>
      </c>
      <c r="M100">
        <f t="shared" si="7"/>
        <v>6.7153833863346808</v>
      </c>
      <c r="O100" s="5" t="e">
        <v>#NUM!</v>
      </c>
      <c r="P100" s="5">
        <v>2755.1902233892238</v>
      </c>
      <c r="Q100">
        <v>3497.2482969179132</v>
      </c>
    </row>
    <row r="101" spans="1:17" x14ac:dyDescent="0.25">
      <c r="A101" s="1">
        <v>99</v>
      </c>
      <c r="B101" s="1">
        <v>166</v>
      </c>
      <c r="C101" s="1">
        <v>38.1</v>
      </c>
      <c r="D101" s="1">
        <v>0.875</v>
      </c>
      <c r="E101" s="1">
        <v>875</v>
      </c>
      <c r="F101" s="1">
        <v>3297</v>
      </c>
      <c r="J101">
        <f t="shared" si="4"/>
        <v>5.1119877883565437</v>
      </c>
      <c r="K101">
        <f t="shared" si="5"/>
        <v>3.6402142821326553</v>
      </c>
      <c r="L101">
        <f t="shared" si="6"/>
        <v>-0.13353139262452263</v>
      </c>
      <c r="M101">
        <f t="shared" si="7"/>
        <v>6.7742238863576141</v>
      </c>
      <c r="O101" s="5" t="e">
        <v>#NUM!</v>
      </c>
      <c r="P101" s="5">
        <v>2700.6248700550477</v>
      </c>
      <c r="Q101">
        <v>3255.5315079776938</v>
      </c>
    </row>
    <row r="102" spans="1:17" x14ac:dyDescent="0.25">
      <c r="A102" s="1">
        <v>100</v>
      </c>
      <c r="B102" s="1">
        <v>166</v>
      </c>
      <c r="C102" s="1">
        <v>40.4</v>
      </c>
      <c r="D102" s="1">
        <v>0.99299999999999999</v>
      </c>
      <c r="E102" s="1">
        <v>735</v>
      </c>
      <c r="F102" s="1">
        <v>2588</v>
      </c>
      <c r="J102">
        <f t="shared" si="4"/>
        <v>5.1119877883565437</v>
      </c>
      <c r="K102">
        <f t="shared" si="5"/>
        <v>3.6988297849671046</v>
      </c>
      <c r="L102">
        <f t="shared" si="6"/>
        <v>-7.0246149369644663E-3</v>
      </c>
      <c r="M102">
        <f t="shared" si="7"/>
        <v>6.5998704992128365</v>
      </c>
      <c r="O102" s="5" t="e">
        <v>#NUM!</v>
      </c>
      <c r="P102" s="5">
        <v>2532.8962550790147</v>
      </c>
      <c r="Q102">
        <v>2968.1302090672671</v>
      </c>
    </row>
    <row r="103" spans="1:17" x14ac:dyDescent="0.25">
      <c r="A103" s="1">
        <v>101</v>
      </c>
      <c r="B103" s="1">
        <v>171</v>
      </c>
      <c r="C103" s="1">
        <v>44.7</v>
      </c>
      <c r="D103" s="1">
        <v>0.80400000000000005</v>
      </c>
      <c r="E103" s="1">
        <v>912</v>
      </c>
      <c r="F103" s="1">
        <v>3000</v>
      </c>
      <c r="J103">
        <f t="shared" si="4"/>
        <v>5.1416635565026603</v>
      </c>
      <c r="K103">
        <f t="shared" si="5"/>
        <v>3.7999735016195233</v>
      </c>
      <c r="L103">
        <f t="shared" si="6"/>
        <v>-0.21815600980317063</v>
      </c>
      <c r="M103">
        <f t="shared" si="7"/>
        <v>6.815639990074331</v>
      </c>
      <c r="O103" s="5" t="e">
        <v>#NUM!</v>
      </c>
      <c r="P103" s="5">
        <v>3217.2237391820495</v>
      </c>
      <c r="Q103">
        <v>3771.9353199050202</v>
      </c>
    </row>
    <row r="104" spans="1:17" x14ac:dyDescent="0.25">
      <c r="A104" s="1">
        <v>102</v>
      </c>
      <c r="B104" s="1">
        <v>175</v>
      </c>
      <c r="C104" s="1">
        <v>44.8</v>
      </c>
      <c r="D104" s="1">
        <v>0.90100000000000002</v>
      </c>
      <c r="E104" s="1">
        <v>1400</v>
      </c>
      <c r="F104" s="1">
        <v>3200</v>
      </c>
      <c r="J104">
        <f t="shared" si="4"/>
        <v>5.1647859739235145</v>
      </c>
      <c r="K104">
        <f t="shared" si="5"/>
        <v>3.8022081394209395</v>
      </c>
      <c r="L104">
        <f t="shared" si="6"/>
        <v>-0.10425002137379911</v>
      </c>
      <c r="M104">
        <f t="shared" si="7"/>
        <v>7.2442275156033498</v>
      </c>
      <c r="O104" s="5" t="e">
        <v>#NUM!</v>
      </c>
      <c r="P104" s="5">
        <v>3632.2972252214272</v>
      </c>
      <c r="Q104">
        <v>3645.1152302897435</v>
      </c>
    </row>
    <row r="105" spans="1:17" x14ac:dyDescent="0.25">
      <c r="A105" s="1">
        <v>103</v>
      </c>
      <c r="B105" s="1">
        <v>159</v>
      </c>
      <c r="C105" s="1">
        <v>40.799999999999997</v>
      </c>
      <c r="D105" s="1">
        <v>0.89700000000000002</v>
      </c>
      <c r="E105" s="1">
        <v>745</v>
      </c>
      <c r="F105" s="1">
        <v>2568</v>
      </c>
      <c r="J105">
        <f t="shared" si="4"/>
        <v>5.0689042022202315</v>
      </c>
      <c r="K105">
        <f t="shared" si="5"/>
        <v>3.708682081410116</v>
      </c>
      <c r="L105">
        <f t="shared" si="6"/>
        <v>-0.10869941692334091</v>
      </c>
      <c r="M105">
        <f t="shared" si="7"/>
        <v>6.6133842183795597</v>
      </c>
      <c r="O105" s="5" t="e">
        <v>#NUM!</v>
      </c>
      <c r="P105" s="5">
        <v>2679.658149953204</v>
      </c>
      <c r="Q105">
        <v>3433.9051019253238</v>
      </c>
    </row>
    <row r="106" spans="1:17" x14ac:dyDescent="0.25">
      <c r="A106" s="1">
        <v>104</v>
      </c>
      <c r="B106" s="1">
        <v>175</v>
      </c>
      <c r="C106" s="1">
        <v>44.8</v>
      </c>
      <c r="D106" s="1">
        <v>0.90100000000000002</v>
      </c>
      <c r="E106" s="1">
        <v>1200</v>
      </c>
      <c r="F106" s="1">
        <v>3200</v>
      </c>
      <c r="J106">
        <f t="shared" si="4"/>
        <v>5.1647859739235145</v>
      </c>
      <c r="K106">
        <f t="shared" si="5"/>
        <v>3.8022081394209395</v>
      </c>
      <c r="L106">
        <f t="shared" si="6"/>
        <v>-0.10425002137379911</v>
      </c>
      <c r="M106">
        <f t="shared" si="7"/>
        <v>7.0900768357760917</v>
      </c>
      <c r="O106" s="5" t="e">
        <v>#NUM!</v>
      </c>
      <c r="P106" s="5">
        <v>3440.076265670567</v>
      </c>
      <c r="Q106">
        <v>3537.1849030199214</v>
      </c>
    </row>
    <row r="107" spans="1:17" x14ac:dyDescent="0.25">
      <c r="A107" s="1">
        <v>105</v>
      </c>
      <c r="B107" s="1">
        <v>290</v>
      </c>
      <c r="C107" s="1">
        <v>78.8</v>
      </c>
      <c r="D107" s="1">
        <v>0.746</v>
      </c>
      <c r="E107" s="1">
        <v>9177</v>
      </c>
      <c r="F107" s="1">
        <v>3906</v>
      </c>
      <c r="J107">
        <f t="shared" si="4"/>
        <v>5.6698809229805196</v>
      </c>
      <c r="K107">
        <f t="shared" si="5"/>
        <v>4.3669129968638334</v>
      </c>
      <c r="L107">
        <f t="shared" si="6"/>
        <v>-0.29302967877837621</v>
      </c>
      <c r="M107">
        <f t="shared" si="7"/>
        <v>9.1244556328190125</v>
      </c>
      <c r="O107" s="5" t="e">
        <v>#NUM!</v>
      </c>
      <c r="P107" s="5">
        <v>3454.2665992870939</v>
      </c>
      <c r="Q107">
        <v>3853.5554722955521</v>
      </c>
    </row>
    <row r="108" spans="1:17" x14ac:dyDescent="0.25">
      <c r="A108" s="1">
        <v>106</v>
      </c>
      <c r="B108" s="1">
        <v>290</v>
      </c>
      <c r="C108" s="1">
        <v>52.6</v>
      </c>
      <c r="D108" s="1">
        <v>0.72899999999999998</v>
      </c>
      <c r="E108" s="1">
        <v>2901</v>
      </c>
      <c r="F108" s="1">
        <v>4343</v>
      </c>
      <c r="J108">
        <f t="shared" si="4"/>
        <v>5.6698809229805196</v>
      </c>
      <c r="K108">
        <f t="shared" si="5"/>
        <v>3.9627161197436642</v>
      </c>
      <c r="L108">
        <f t="shared" si="6"/>
        <v>-0.31608154697347896</v>
      </c>
      <c r="M108">
        <f t="shared" si="7"/>
        <v>7.9728107841214042</v>
      </c>
      <c r="O108" s="5" t="e">
        <v>#NUM!</v>
      </c>
      <c r="P108" s="5">
        <v>4336.1517331900041</v>
      </c>
      <c r="Q108">
        <v>2637.0392377032263</v>
      </c>
    </row>
    <row r="109" spans="1:17" x14ac:dyDescent="0.25">
      <c r="A109" s="1">
        <v>107</v>
      </c>
      <c r="B109" s="1">
        <v>330</v>
      </c>
      <c r="C109" s="1">
        <v>66.88</v>
      </c>
      <c r="D109" s="1">
        <v>0.74</v>
      </c>
      <c r="E109" s="1">
        <v>2329</v>
      </c>
      <c r="F109" s="1">
        <v>3969</v>
      </c>
      <c r="J109">
        <f t="shared" si="4"/>
        <v>5.7990926544605257</v>
      </c>
      <c r="K109">
        <f t="shared" si="5"/>
        <v>4.2028999687764461</v>
      </c>
      <c r="L109">
        <f t="shared" si="6"/>
        <v>-0.30110509278392161</v>
      </c>
      <c r="M109">
        <f t="shared" si="7"/>
        <v>7.7531942698843412</v>
      </c>
      <c r="O109" s="5" t="e">
        <v>#NUM!</v>
      </c>
      <c r="P109" s="5">
        <v>4154.7239331036453</v>
      </c>
      <c r="Q109">
        <v>2391.3448544952666</v>
      </c>
    </row>
    <row r="110" spans="1:17" x14ac:dyDescent="0.25">
      <c r="A110" s="1">
        <v>108</v>
      </c>
      <c r="B110" s="1">
        <v>326</v>
      </c>
      <c r="C110" s="1">
        <v>53.7</v>
      </c>
      <c r="D110" s="1">
        <v>0.71799999999999997</v>
      </c>
      <c r="E110" s="1">
        <v>3187</v>
      </c>
      <c r="F110" s="1">
        <v>4122</v>
      </c>
      <c r="J110">
        <f t="shared" si="4"/>
        <v>5.7868973813667077</v>
      </c>
      <c r="K110">
        <f t="shared" si="5"/>
        <v>3.983413001514819</v>
      </c>
      <c r="L110">
        <f t="shared" si="6"/>
        <v>-0.33128570993391293</v>
      </c>
      <c r="M110">
        <f t="shared" si="7"/>
        <v>8.0668353144173359</v>
      </c>
      <c r="O110" s="5" t="e">
        <v>#NUM!</v>
      </c>
      <c r="P110" s="5">
        <v>4329.6195907985521</v>
      </c>
      <c r="Q110">
        <v>2309.7365988135407</v>
      </c>
    </row>
    <row r="111" spans="1:17" x14ac:dyDescent="0.25">
      <c r="A111" s="1">
        <v>109</v>
      </c>
      <c r="B111" s="1">
        <v>327</v>
      </c>
      <c r="C111" s="1">
        <v>57.7</v>
      </c>
      <c r="D111" s="1">
        <v>0.72799999999999998</v>
      </c>
      <c r="E111" s="1">
        <v>6979</v>
      </c>
      <c r="F111" s="1">
        <v>4848</v>
      </c>
      <c r="J111">
        <f t="shared" si="4"/>
        <v>5.7899601708972535</v>
      </c>
      <c r="K111">
        <f t="shared" si="5"/>
        <v>4.0552571735140539</v>
      </c>
      <c r="L111">
        <f t="shared" si="6"/>
        <v>-0.3174542307854511</v>
      </c>
      <c r="M111">
        <f t="shared" si="7"/>
        <v>8.8506609190171517</v>
      </c>
      <c r="O111" s="5" t="e">
        <v>#NUM!</v>
      </c>
      <c r="P111" s="5">
        <v>4640.0288320948775</v>
      </c>
      <c r="Q111">
        <v>2651.1297446956073</v>
      </c>
    </row>
    <row r="112" spans="1:17" x14ac:dyDescent="0.25">
      <c r="A112" s="1">
        <v>110</v>
      </c>
      <c r="B112" s="1">
        <v>330</v>
      </c>
      <c r="C112" s="1">
        <v>59</v>
      </c>
      <c r="D112" s="1">
        <v>0.72399999999999998</v>
      </c>
      <c r="E112" s="1">
        <v>5771</v>
      </c>
      <c r="F112" s="1">
        <v>3946</v>
      </c>
      <c r="J112">
        <f t="shared" si="4"/>
        <v>5.7990926544605257</v>
      </c>
      <c r="K112">
        <f t="shared" si="5"/>
        <v>4.0775374439057197</v>
      </c>
      <c r="L112">
        <f t="shared" si="6"/>
        <v>-0.32296388659642072</v>
      </c>
      <c r="M112">
        <f t="shared" si="7"/>
        <v>8.6606006547109669</v>
      </c>
      <c r="O112" s="5" t="e">
        <v>#NUM!</v>
      </c>
      <c r="P112" s="5">
        <v>4467.7114273064244</v>
      </c>
      <c r="Q112">
        <v>2594.0332509247219</v>
      </c>
    </row>
    <row r="113" spans="1:17" x14ac:dyDescent="0.25">
      <c r="A113" s="1">
        <v>111</v>
      </c>
      <c r="B113" s="1">
        <v>326</v>
      </c>
      <c r="C113" s="1">
        <v>55.6</v>
      </c>
      <c r="D113" s="1">
        <v>0.71799999999999997</v>
      </c>
      <c r="E113" s="1">
        <v>3568</v>
      </c>
      <c r="F113" s="1">
        <v>4391</v>
      </c>
      <c r="J113">
        <f t="shared" si="4"/>
        <v>5.7868973813667077</v>
      </c>
      <c r="K113">
        <f t="shared" si="5"/>
        <v>4.0181832012565364</v>
      </c>
      <c r="L113">
        <f t="shared" si="6"/>
        <v>-0.33128570993391293</v>
      </c>
      <c r="M113">
        <f t="shared" si="7"/>
        <v>8.1797604936999004</v>
      </c>
      <c r="O113" s="5" t="e">
        <v>#NUM!</v>
      </c>
      <c r="P113" s="5">
        <v>4365.2828832439191</v>
      </c>
      <c r="Q113">
        <v>2398.0500765180536</v>
      </c>
    </row>
    <row r="114" spans="1:17" x14ac:dyDescent="0.25">
      <c r="A114" s="1">
        <v>112</v>
      </c>
      <c r="B114" s="1">
        <v>320</v>
      </c>
      <c r="C114" s="1">
        <v>52.9</v>
      </c>
      <c r="D114" s="1">
        <v>0.72199999999999998</v>
      </c>
      <c r="E114" s="1">
        <v>2449</v>
      </c>
      <c r="F114" s="1">
        <v>4276</v>
      </c>
      <c r="J114">
        <f t="shared" si="4"/>
        <v>5.768320995793772</v>
      </c>
      <c r="K114">
        <f t="shared" si="5"/>
        <v>3.9684033388642534</v>
      </c>
      <c r="L114">
        <f t="shared" si="6"/>
        <v>-0.32573014008931084</v>
      </c>
      <c r="M114">
        <f t="shared" si="7"/>
        <v>7.8034350569521678</v>
      </c>
      <c r="O114" s="5" t="e">
        <v>#NUM!</v>
      </c>
      <c r="P114" s="5">
        <v>4155.0282070873236</v>
      </c>
      <c r="Q114">
        <v>2248.2708259333072</v>
      </c>
    </row>
    <row r="115" spans="1:17" x14ac:dyDescent="0.25">
      <c r="A115" s="1">
        <v>113</v>
      </c>
      <c r="B115" s="1">
        <v>319</v>
      </c>
      <c r="C115" s="1">
        <v>55</v>
      </c>
      <c r="D115" s="1">
        <v>0.73499999999999999</v>
      </c>
      <c r="E115" s="1">
        <v>3262</v>
      </c>
      <c r="F115" s="1">
        <v>4379</v>
      </c>
      <c r="J115">
        <f t="shared" si="4"/>
        <v>5.7651911027848444</v>
      </c>
      <c r="K115">
        <f t="shared" si="5"/>
        <v>4.0073331852324712</v>
      </c>
      <c r="L115">
        <f t="shared" si="6"/>
        <v>-0.3078847797693004</v>
      </c>
      <c r="M115">
        <f t="shared" si="7"/>
        <v>8.0900957831809599</v>
      </c>
      <c r="O115" s="5" t="e">
        <v>#NUM!</v>
      </c>
      <c r="P115" s="5">
        <v>4337.4303093452108</v>
      </c>
      <c r="Q115">
        <v>2383.8023140348482</v>
      </c>
    </row>
    <row r="116" spans="1:17" x14ac:dyDescent="0.25">
      <c r="A116" s="1">
        <v>114</v>
      </c>
      <c r="B116" s="1">
        <v>250</v>
      </c>
      <c r="C116" s="1">
        <v>77.209999999999994</v>
      </c>
      <c r="D116" s="1">
        <v>0.74099999999999999</v>
      </c>
      <c r="E116" s="1">
        <v>28130</v>
      </c>
      <c r="F116" s="1">
        <v>2814</v>
      </c>
      <c r="J116">
        <f t="shared" si="4"/>
        <v>5.521460917862246</v>
      </c>
      <c r="K116">
        <f t="shared" si="5"/>
        <v>4.3465289823207245</v>
      </c>
      <c r="L116">
        <f t="shared" si="6"/>
        <v>-0.2997546536860502</v>
      </c>
      <c r="M116">
        <f t="shared" si="7"/>
        <v>10.244591901483902</v>
      </c>
      <c r="O116" s="5" t="e">
        <v>#NUM!</v>
      </c>
      <c r="P116" s="5">
        <v>3107.0301911120787</v>
      </c>
      <c r="Q116">
        <v>5515.5938348778054</v>
      </c>
    </row>
    <row r="117" spans="1:17" x14ac:dyDescent="0.25">
      <c r="A117" s="1">
        <v>115</v>
      </c>
      <c r="B117" s="1">
        <v>291</v>
      </c>
      <c r="C117" s="1">
        <v>82.2</v>
      </c>
      <c r="D117" s="1">
        <v>0.76400000000000001</v>
      </c>
      <c r="E117" s="1">
        <v>9308</v>
      </c>
      <c r="F117" s="1">
        <v>3910</v>
      </c>
      <c r="J117">
        <f t="shared" si="4"/>
        <v>5.6733232671714928</v>
      </c>
      <c r="K117">
        <f t="shared" si="5"/>
        <v>4.4091553020621346</v>
      </c>
      <c r="L117">
        <f t="shared" si="6"/>
        <v>-0.26918748981561652</v>
      </c>
      <c r="M117">
        <f t="shared" si="7"/>
        <v>9.138629524422182</v>
      </c>
      <c r="O117" s="5" t="e">
        <v>#NUM!</v>
      </c>
      <c r="P117" s="5">
        <v>3279.9177954703896</v>
      </c>
      <c r="Q117">
        <v>3853.2905493365074</v>
      </c>
    </row>
    <row r="118" spans="1:17" x14ac:dyDescent="0.25">
      <c r="A118" s="1">
        <v>116</v>
      </c>
      <c r="B118" s="1">
        <v>323</v>
      </c>
      <c r="C118" s="1">
        <v>56.7</v>
      </c>
      <c r="D118" s="1">
        <v>0.72899999999999998</v>
      </c>
      <c r="E118" s="1">
        <v>4573</v>
      </c>
      <c r="F118" s="1">
        <v>4373</v>
      </c>
      <c r="J118">
        <f t="shared" si="4"/>
        <v>5.7776523232226564</v>
      </c>
      <c r="K118">
        <f t="shared" si="5"/>
        <v>4.0377742107337067</v>
      </c>
      <c r="L118">
        <f t="shared" si="6"/>
        <v>-0.31608154697347896</v>
      </c>
      <c r="M118">
        <f t="shared" si="7"/>
        <v>8.4279247236580552</v>
      </c>
      <c r="O118" s="5" t="e">
        <v>#NUM!</v>
      </c>
      <c r="P118" s="5">
        <v>4480.3764433264296</v>
      </c>
      <c r="Q118">
        <v>2519.6983613128505</v>
      </c>
    </row>
    <row r="119" spans="1:17" x14ac:dyDescent="0.25">
      <c r="A119" s="1">
        <v>117</v>
      </c>
      <c r="B119" s="1">
        <v>302</v>
      </c>
      <c r="C119" s="1">
        <v>49.8</v>
      </c>
      <c r="D119" s="1">
        <v>0.71099999999999997</v>
      </c>
      <c r="E119" s="1">
        <v>1142</v>
      </c>
      <c r="F119" s="1">
        <v>3866</v>
      </c>
      <c r="J119">
        <f t="shared" si="4"/>
        <v>5.7104270173748697</v>
      </c>
      <c r="K119">
        <f t="shared" si="5"/>
        <v>3.9080149840306073</v>
      </c>
      <c r="L119">
        <f t="shared" si="6"/>
        <v>-0.3410828491788962</v>
      </c>
      <c r="M119">
        <f t="shared" si="7"/>
        <v>7.0405363902159559</v>
      </c>
      <c r="O119" s="5" t="e">
        <v>#NUM!</v>
      </c>
      <c r="P119" s="5">
        <v>3538.387790408372</v>
      </c>
      <c r="Q119">
        <v>2089.8623626369081</v>
      </c>
    </row>
    <row r="120" spans="1:17" x14ac:dyDescent="0.25">
      <c r="A120" s="1">
        <v>118</v>
      </c>
      <c r="B120" s="1">
        <v>304</v>
      </c>
      <c r="C120" s="1">
        <v>48.9</v>
      </c>
      <c r="D120" s="1">
        <v>0.72399999999999998</v>
      </c>
      <c r="E120" s="1">
        <v>1224</v>
      </c>
      <c r="F120" s="1">
        <v>3721</v>
      </c>
      <c r="J120">
        <f t="shared" si="4"/>
        <v>5.7170277014062219</v>
      </c>
      <c r="K120">
        <f t="shared" si="5"/>
        <v>3.8897773964808264</v>
      </c>
      <c r="L120">
        <f t="shared" si="6"/>
        <v>-0.32296388659642072</v>
      </c>
      <c r="M120">
        <f t="shared" si="7"/>
        <v>7.1098794630722715</v>
      </c>
      <c r="O120" s="5" t="e">
        <v>#NUM!</v>
      </c>
      <c r="P120" s="5">
        <v>3543.9779300698538</v>
      </c>
      <c r="Q120">
        <v>2045.6851162076648</v>
      </c>
    </row>
    <row r="121" spans="1:17" x14ac:dyDescent="0.25">
      <c r="A121" s="1">
        <v>119</v>
      </c>
      <c r="B121" s="1">
        <v>308</v>
      </c>
      <c r="C121" s="1">
        <v>51.1</v>
      </c>
      <c r="D121" s="1">
        <v>0.72899999999999998</v>
      </c>
      <c r="E121" s="1">
        <v>1464</v>
      </c>
      <c r="F121" s="1">
        <v>3859</v>
      </c>
      <c r="J121">
        <f t="shared" si="4"/>
        <v>5.730099782973574</v>
      </c>
      <c r="K121">
        <f t="shared" si="5"/>
        <v>3.9337844972096589</v>
      </c>
      <c r="L121">
        <f t="shared" si="6"/>
        <v>-0.31608154697347896</v>
      </c>
      <c r="M121">
        <f t="shared" si="7"/>
        <v>7.2889276945212567</v>
      </c>
      <c r="O121" s="5" t="e">
        <v>#NUM!</v>
      </c>
      <c r="P121" s="5">
        <v>3756.7979821490258</v>
      </c>
      <c r="Q121">
        <v>2118.7181667458635</v>
      </c>
    </row>
    <row r="122" spans="1:17" x14ac:dyDescent="0.25">
      <c r="A122" s="1">
        <v>120</v>
      </c>
      <c r="B122" s="1">
        <v>313</v>
      </c>
      <c r="C122" s="1">
        <v>51.5</v>
      </c>
      <c r="D122" s="1">
        <v>0.71499999999999997</v>
      </c>
      <c r="E122" s="1">
        <v>1944</v>
      </c>
      <c r="F122" s="1">
        <v>4176</v>
      </c>
      <c r="J122">
        <f t="shared" si="4"/>
        <v>5.7462031905401529</v>
      </c>
      <c r="K122">
        <f t="shared" si="5"/>
        <v>3.9415818076696905</v>
      </c>
      <c r="L122">
        <f t="shared" si="6"/>
        <v>-0.33547273628812946</v>
      </c>
      <c r="M122">
        <f t="shared" si="7"/>
        <v>7.5725029850203844</v>
      </c>
      <c r="O122" s="5" t="e">
        <v>#NUM!</v>
      </c>
      <c r="P122" s="5">
        <v>3980.7473002219922</v>
      </c>
      <c r="Q122">
        <v>2216.49705428382</v>
      </c>
    </row>
    <row r="123" spans="1:17" x14ac:dyDescent="0.25">
      <c r="A123" s="1">
        <v>121</v>
      </c>
      <c r="B123" s="1">
        <v>315</v>
      </c>
      <c r="C123" s="1">
        <v>53.3</v>
      </c>
      <c r="D123" s="1">
        <v>0.73099999999999998</v>
      </c>
      <c r="E123" s="1">
        <v>2492</v>
      </c>
      <c r="F123" s="1">
        <v>4317</v>
      </c>
      <c r="J123">
        <f t="shared" si="4"/>
        <v>5.7525726388256331</v>
      </c>
      <c r="K123">
        <f t="shared" si="5"/>
        <v>3.9759363311717988</v>
      </c>
      <c r="L123">
        <f t="shared" si="6"/>
        <v>-0.3133418192323586</v>
      </c>
      <c r="M123">
        <f t="shared" si="7"/>
        <v>7.8208408799073439</v>
      </c>
      <c r="O123" s="5" t="e">
        <v>#NUM!</v>
      </c>
      <c r="P123" s="5">
        <v>4175.5561911404584</v>
      </c>
      <c r="Q123">
        <v>2295.3527922965673</v>
      </c>
    </row>
    <row r="124" spans="1:17" x14ac:dyDescent="0.25">
      <c r="A124" s="1">
        <v>122</v>
      </c>
      <c r="B124" s="1">
        <v>312</v>
      </c>
      <c r="C124" s="1">
        <v>52</v>
      </c>
      <c r="D124" s="1">
        <v>0.72799999999999998</v>
      </c>
      <c r="E124" s="1">
        <v>2711</v>
      </c>
      <c r="F124" s="1">
        <v>4792</v>
      </c>
      <c r="J124">
        <f t="shared" si="4"/>
        <v>5.7430031878094825</v>
      </c>
      <c r="K124">
        <f t="shared" si="5"/>
        <v>3.9512437185814275</v>
      </c>
      <c r="L124">
        <f t="shared" si="6"/>
        <v>-0.3174542307854511</v>
      </c>
      <c r="M124">
        <f t="shared" si="7"/>
        <v>7.9050728494986657</v>
      </c>
      <c r="O124" s="5" t="e">
        <v>#NUM!</v>
      </c>
      <c r="P124" s="5">
        <v>4248.8284444988885</v>
      </c>
      <c r="Q124">
        <v>2331.4115722416068</v>
      </c>
    </row>
    <row r="125" spans="1:17" x14ac:dyDescent="0.25">
      <c r="A125" s="1">
        <v>123</v>
      </c>
      <c r="B125" s="1">
        <v>316</v>
      </c>
      <c r="C125" s="1">
        <v>50.6</v>
      </c>
      <c r="D125" s="1">
        <v>0.72499999999999998</v>
      </c>
      <c r="E125" s="1">
        <v>2504</v>
      </c>
      <c r="F125" s="1">
        <v>4421</v>
      </c>
      <c r="J125">
        <f t="shared" si="4"/>
        <v>5.7557422135869123</v>
      </c>
      <c r="K125">
        <f t="shared" si="5"/>
        <v>3.9239515762934198</v>
      </c>
      <c r="L125">
        <f t="shared" si="6"/>
        <v>-0.32158362412746233</v>
      </c>
      <c r="M125">
        <f t="shared" si="7"/>
        <v>7.8256447322199891</v>
      </c>
      <c r="O125" s="5" t="e">
        <v>#NUM!</v>
      </c>
      <c r="P125" s="5">
        <v>4178.8373944349214</v>
      </c>
      <c r="Q125">
        <v>2230.1060816846284</v>
      </c>
    </row>
    <row r="126" spans="1:17" x14ac:dyDescent="0.25">
      <c r="A126" s="1">
        <v>124</v>
      </c>
      <c r="B126" s="1">
        <v>309</v>
      </c>
      <c r="C126" s="1">
        <v>51.1</v>
      </c>
      <c r="D126" s="1">
        <v>0.73</v>
      </c>
      <c r="E126" s="1">
        <v>2102</v>
      </c>
      <c r="F126" s="1">
        <v>4034</v>
      </c>
      <c r="J126">
        <f t="shared" si="4"/>
        <v>5.7333412768977459</v>
      </c>
      <c r="K126">
        <f t="shared" si="5"/>
        <v>3.9337844972096589</v>
      </c>
      <c r="L126">
        <f t="shared" si="6"/>
        <v>-0.31471074483970024</v>
      </c>
      <c r="M126">
        <f t="shared" si="7"/>
        <v>7.6506445514368968</v>
      </c>
      <c r="O126" s="5" t="e">
        <v>#NUM!</v>
      </c>
      <c r="P126" s="5">
        <v>4041.4196580192215</v>
      </c>
      <c r="Q126">
        <v>2241.0429448973327</v>
      </c>
    </row>
    <row r="127" spans="1:17" x14ac:dyDescent="0.25">
      <c r="A127" s="1">
        <v>125</v>
      </c>
      <c r="B127" s="1">
        <v>307</v>
      </c>
      <c r="C127" s="1">
        <v>49.8</v>
      </c>
      <c r="D127" s="1">
        <v>0.74199999999999999</v>
      </c>
      <c r="E127" s="1">
        <v>1701</v>
      </c>
      <c r="F127" s="1">
        <v>4292</v>
      </c>
      <c r="G127" s="1">
        <v>2.2149999999999999</v>
      </c>
      <c r="J127">
        <f t="shared" si="4"/>
        <v>5.7268477475871968</v>
      </c>
      <c r="K127">
        <f t="shared" si="5"/>
        <v>3.9080149840306073</v>
      </c>
      <c r="L127">
        <f t="shared" si="6"/>
        <v>-0.29840603581475661</v>
      </c>
      <c r="M127">
        <f t="shared" si="7"/>
        <v>7.4389715923958617</v>
      </c>
      <c r="O127" s="5" t="e">
        <v>#NUM!</v>
      </c>
      <c r="P127" s="5">
        <v>3838.568268821577</v>
      </c>
      <c r="Q127">
        <v>2122.6895420704604</v>
      </c>
    </row>
    <row r="128" spans="1:17" x14ac:dyDescent="0.25">
      <c r="A128" s="1">
        <v>126</v>
      </c>
      <c r="B128" s="1">
        <v>150</v>
      </c>
      <c r="C128" s="1">
        <v>39.799999999999997</v>
      </c>
      <c r="D128" s="1">
        <v>0.77100000000000002</v>
      </c>
      <c r="E128" s="1">
        <v>1175</v>
      </c>
      <c r="F128" s="1">
        <v>3452</v>
      </c>
      <c r="J128">
        <f t="shared" si="4"/>
        <v>5.0106352940962555</v>
      </c>
      <c r="K128">
        <f t="shared" si="5"/>
        <v>3.6838669122903918</v>
      </c>
      <c r="L128">
        <f t="shared" si="6"/>
        <v>-0.26006690541880756</v>
      </c>
      <c r="M128">
        <f t="shared" si="7"/>
        <v>7.0690234265782594</v>
      </c>
      <c r="O128" s="5" t="e">
        <v>#NUM!</v>
      </c>
      <c r="P128" s="5">
        <v>3326.1602948017894</v>
      </c>
      <c r="Q128">
        <v>4546.3295430364678</v>
      </c>
    </row>
    <row r="129" spans="1:17" x14ac:dyDescent="0.25">
      <c r="A129" s="1">
        <v>127</v>
      </c>
      <c r="B129" s="1">
        <v>150</v>
      </c>
      <c r="C129" s="1">
        <v>33.700000000000003</v>
      </c>
      <c r="D129" s="1">
        <v>0.79500000000000004</v>
      </c>
      <c r="E129" s="1">
        <v>540</v>
      </c>
      <c r="F129" s="1">
        <v>2172</v>
      </c>
      <c r="G129" s="1">
        <v>1.252</v>
      </c>
      <c r="J129">
        <f t="shared" si="4"/>
        <v>5.0106352940962555</v>
      </c>
      <c r="K129">
        <f t="shared" si="5"/>
        <v>3.5174978373583161</v>
      </c>
      <c r="L129">
        <f t="shared" si="6"/>
        <v>-0.22941316432780509</v>
      </c>
      <c r="M129">
        <f t="shared" si="7"/>
        <v>6.2915691395583204</v>
      </c>
      <c r="O129" s="5" t="e">
        <v>#NUM!</v>
      </c>
      <c r="P129" s="5">
        <v>2002.850413505</v>
      </c>
      <c r="Q129">
        <v>3294.3903859982756</v>
      </c>
    </row>
    <row r="130" spans="1:17" x14ac:dyDescent="0.25">
      <c r="A130" s="1">
        <v>128</v>
      </c>
      <c r="B130" s="1">
        <v>161</v>
      </c>
      <c r="C130" s="1">
        <v>47.2</v>
      </c>
      <c r="D130" s="1">
        <v>0.75900000000000001</v>
      </c>
      <c r="E130" s="1">
        <v>6007</v>
      </c>
      <c r="F130" s="1">
        <v>5675</v>
      </c>
      <c r="J130">
        <f t="shared" si="4"/>
        <v>5.0814043649844631</v>
      </c>
      <c r="K130">
        <f t="shared" si="5"/>
        <v>3.8543938925915096</v>
      </c>
      <c r="L130">
        <f t="shared" si="6"/>
        <v>-0.27575350158650713</v>
      </c>
      <c r="M130">
        <f t="shared" si="7"/>
        <v>8.7006807348501614</v>
      </c>
      <c r="O130" s="5" t="e">
        <v>#NUM!</v>
      </c>
      <c r="P130" s="5">
        <v>5853.8499301530301</v>
      </c>
      <c r="Q130">
        <v>6275.7966465703812</v>
      </c>
    </row>
    <row r="131" spans="1:17" x14ac:dyDescent="0.25">
      <c r="A131" s="1">
        <v>129</v>
      </c>
      <c r="B131" s="1">
        <v>161</v>
      </c>
      <c r="C131" s="1">
        <v>41.4</v>
      </c>
      <c r="D131" s="1">
        <v>0.76700000000000002</v>
      </c>
      <c r="E131" s="1">
        <v>3220</v>
      </c>
      <c r="F131" s="1">
        <v>5120</v>
      </c>
      <c r="G131" s="1">
        <v>2.7</v>
      </c>
      <c r="H131" s="1">
        <v>0.15</v>
      </c>
      <c r="J131">
        <f t="shared" si="4"/>
        <v>5.0814043649844631</v>
      </c>
      <c r="K131">
        <f t="shared" si="5"/>
        <v>3.7232808808312687</v>
      </c>
      <c r="L131">
        <f t="shared" si="6"/>
        <v>-0.26526847761488087</v>
      </c>
      <c r="M131">
        <f t="shared" si="7"/>
        <v>8.0771366385384535</v>
      </c>
      <c r="O131" s="5" t="e">
        <v>#NUM!</v>
      </c>
      <c r="P131" s="5">
        <v>5022.2676250798959</v>
      </c>
      <c r="Q131">
        <v>5126.1604357491706</v>
      </c>
    </row>
    <row r="132" spans="1:17" x14ac:dyDescent="0.25">
      <c r="A132" s="1">
        <v>130</v>
      </c>
      <c r="B132" s="1">
        <v>297</v>
      </c>
      <c r="C132" s="1">
        <v>81.41</v>
      </c>
      <c r="D132" s="1">
        <v>0.73199999999999998</v>
      </c>
      <c r="E132" s="1">
        <v>2574</v>
      </c>
      <c r="F132" s="1">
        <v>4431</v>
      </c>
      <c r="J132">
        <f t="shared" ref="J132:J140" si="8">LN(B132)</f>
        <v>5.6937321388026998</v>
      </c>
      <c r="K132">
        <f t="shared" ref="K132:K140" si="9">LN(C132)</f>
        <v>4.3994981155858861</v>
      </c>
      <c r="L132">
        <f t="shared" ref="L132:L140" si="10">LN(D132)</f>
        <v>-0.3119747650208255</v>
      </c>
      <c r="M132">
        <f t="shared" ref="M132:M140" si="11">LN(E132)</f>
        <v>7.8532163881560724</v>
      </c>
      <c r="O132" s="5" t="e">
        <v>#NUM!</v>
      </c>
      <c r="P132" s="5">
        <v>4175.6053223199378</v>
      </c>
      <c r="Q132">
        <v>3185.9113501912357</v>
      </c>
    </row>
    <row r="133" spans="1:17" x14ac:dyDescent="0.25">
      <c r="A133" s="1">
        <v>131</v>
      </c>
      <c r="B133" s="1">
        <v>298</v>
      </c>
      <c r="C133" s="1">
        <v>83.82</v>
      </c>
      <c r="D133" s="1">
        <v>0.79700000000000004</v>
      </c>
      <c r="E133" s="1">
        <v>3094</v>
      </c>
      <c r="F133" s="1">
        <v>4550</v>
      </c>
      <c r="J133">
        <f t="shared" si="8"/>
        <v>5.6970934865054046</v>
      </c>
      <c r="K133">
        <f t="shared" si="9"/>
        <v>4.4286716424969255</v>
      </c>
      <c r="L133">
        <f t="shared" si="10"/>
        <v>-0.22690060019192196</v>
      </c>
      <c r="M133">
        <f t="shared" si="11"/>
        <v>8.0372200311330122</v>
      </c>
      <c r="O133" s="5" t="e">
        <v>#NUM!</v>
      </c>
      <c r="P133" s="5">
        <v>4004.5688360740628</v>
      </c>
      <c r="Q133">
        <v>3099.5712378837879</v>
      </c>
    </row>
    <row r="134" spans="1:17" x14ac:dyDescent="0.25">
      <c r="A134" s="1">
        <v>132</v>
      </c>
      <c r="B134" s="1">
        <v>310</v>
      </c>
      <c r="C134" s="1">
        <v>78.459999999999994</v>
      </c>
      <c r="D134" s="1">
        <v>0.752</v>
      </c>
      <c r="E134" s="1">
        <v>7436</v>
      </c>
      <c r="F134" s="1">
        <v>5160</v>
      </c>
      <c r="J134">
        <f t="shared" si="8"/>
        <v>5.7365722974791922</v>
      </c>
      <c r="K134">
        <f t="shared" si="9"/>
        <v>4.3625889407814062</v>
      </c>
      <c r="L134">
        <f t="shared" si="10"/>
        <v>-0.28501895503229724</v>
      </c>
      <c r="M134">
        <f t="shared" si="11"/>
        <v>8.9140883488413341</v>
      </c>
      <c r="O134" s="5" t="e">
        <v>#NUM!</v>
      </c>
      <c r="P134" s="5">
        <v>3546.7536789144137</v>
      </c>
      <c r="Q134">
        <v>3355.2582606458918</v>
      </c>
    </row>
    <row r="135" spans="1:17" x14ac:dyDescent="0.25">
      <c r="A135" s="1">
        <v>133</v>
      </c>
      <c r="B135" s="1">
        <v>310</v>
      </c>
      <c r="C135" s="1">
        <v>80.31</v>
      </c>
      <c r="D135" s="1">
        <v>0.747</v>
      </c>
      <c r="E135" s="1">
        <v>6560</v>
      </c>
      <c r="F135" s="1">
        <v>4520</v>
      </c>
      <c r="J135">
        <f t="shared" si="8"/>
        <v>5.7365722974791922</v>
      </c>
      <c r="K135">
        <f t="shared" si="9"/>
        <v>4.3858941462003704</v>
      </c>
      <c r="L135">
        <f t="shared" si="10"/>
        <v>-0.29169009384931976</v>
      </c>
      <c r="M135">
        <f t="shared" si="11"/>
        <v>8.7887458819381354</v>
      </c>
      <c r="O135" s="5" t="e">
        <v>#NUM!</v>
      </c>
      <c r="P135" s="5">
        <v>3549.5579165863096</v>
      </c>
      <c r="Q135">
        <v>3357.7645452252445</v>
      </c>
    </row>
    <row r="136" spans="1:17" x14ac:dyDescent="0.25">
      <c r="A136" s="1">
        <v>134</v>
      </c>
      <c r="B136" s="1">
        <v>298</v>
      </c>
      <c r="C136" s="1">
        <v>76.959999999999994</v>
      </c>
      <c r="D136" s="1">
        <v>0.79800000000000004</v>
      </c>
      <c r="E136" s="1">
        <v>2529</v>
      </c>
      <c r="F136" s="1">
        <v>4355</v>
      </c>
      <c r="J136">
        <f t="shared" si="8"/>
        <v>5.6970934865054046</v>
      </c>
      <c r="K136">
        <f t="shared" si="9"/>
        <v>4.3432858063574509</v>
      </c>
      <c r="L136">
        <f t="shared" si="10"/>
        <v>-0.22564668153232822</v>
      </c>
      <c r="M136">
        <f t="shared" si="11"/>
        <v>7.8355792466699654</v>
      </c>
      <c r="O136" s="5" t="e">
        <v>#NUM!</v>
      </c>
      <c r="P136" s="5">
        <v>4190.0597246707475</v>
      </c>
      <c r="Q136">
        <v>2867.1870038916222</v>
      </c>
    </row>
    <row r="137" spans="1:17" x14ac:dyDescent="0.25">
      <c r="A137" s="1">
        <v>135</v>
      </c>
      <c r="B137" s="1">
        <v>285</v>
      </c>
      <c r="C137" s="1">
        <v>74.56</v>
      </c>
      <c r="D137" s="1">
        <v>0.79300000000000004</v>
      </c>
      <c r="E137" s="1">
        <v>1567</v>
      </c>
      <c r="F137" s="1">
        <v>4148</v>
      </c>
      <c r="J137">
        <f t="shared" si="8"/>
        <v>5.6524891802686508</v>
      </c>
      <c r="K137">
        <f t="shared" si="9"/>
        <v>4.3116041703773353</v>
      </c>
      <c r="L137">
        <f t="shared" si="10"/>
        <v>-0.23193205734728903</v>
      </c>
      <c r="M137">
        <f t="shared" si="11"/>
        <v>7.3569182423560209</v>
      </c>
      <c r="O137" s="5" t="e">
        <v>#NUM!</v>
      </c>
      <c r="P137" s="5">
        <v>4453.4343509751106</v>
      </c>
      <c r="Q137">
        <v>2786.724520161551</v>
      </c>
    </row>
    <row r="138" spans="1:17" x14ac:dyDescent="0.25">
      <c r="A138" s="1">
        <v>136</v>
      </c>
      <c r="B138" s="1">
        <v>305</v>
      </c>
      <c r="C138" s="1">
        <v>76.540000000000006</v>
      </c>
      <c r="D138" s="1">
        <v>0.81</v>
      </c>
      <c r="E138" s="1">
        <v>2285</v>
      </c>
      <c r="F138" s="1">
        <v>4213</v>
      </c>
      <c r="J138">
        <f t="shared" si="8"/>
        <v>5.7203117766074119</v>
      </c>
      <c r="K138">
        <f t="shared" si="9"/>
        <v>4.3378134799975561</v>
      </c>
      <c r="L138">
        <f t="shared" si="10"/>
        <v>-0.21072103131565253</v>
      </c>
      <c r="M138">
        <f t="shared" si="11"/>
        <v>7.7341213033283047</v>
      </c>
      <c r="O138" s="5" t="e">
        <v>#NUM!</v>
      </c>
      <c r="P138" s="5">
        <v>4238.5356318913928</v>
      </c>
      <c r="Q138">
        <v>2685.5155869372852</v>
      </c>
    </row>
    <row r="139" spans="1:17" x14ac:dyDescent="0.25">
      <c r="A139" s="1">
        <v>137</v>
      </c>
      <c r="B139" s="1">
        <v>220</v>
      </c>
      <c r="C139" s="1">
        <v>53.1</v>
      </c>
      <c r="D139" s="1">
        <v>0.73</v>
      </c>
      <c r="E139" s="1">
        <v>7493</v>
      </c>
      <c r="F139" s="1">
        <v>4385</v>
      </c>
      <c r="J139">
        <f t="shared" si="8"/>
        <v>5.393627546352362</v>
      </c>
      <c r="K139">
        <f t="shared" si="9"/>
        <v>3.9721769282478934</v>
      </c>
      <c r="L139">
        <f t="shared" si="10"/>
        <v>-0.31471074483970024</v>
      </c>
      <c r="M139">
        <f t="shared" si="11"/>
        <v>8.92172453036431</v>
      </c>
      <c r="O139" s="5" t="e">
        <v>#NUM!</v>
      </c>
      <c r="P139" s="5">
        <v>5312.4241235554691</v>
      </c>
      <c r="Q139">
        <v>4579.6047005818655</v>
      </c>
    </row>
    <row r="140" spans="1:17" x14ac:dyDescent="0.25">
      <c r="A140" s="1">
        <v>138</v>
      </c>
      <c r="B140" s="1">
        <v>293</v>
      </c>
      <c r="C140" s="1">
        <v>74.680000000000007</v>
      </c>
      <c r="D140" s="1">
        <v>0.73699999999999999</v>
      </c>
      <c r="E140" s="1">
        <v>2533</v>
      </c>
      <c r="F140" s="1">
        <v>4149</v>
      </c>
      <c r="J140">
        <f t="shared" si="8"/>
        <v>5.6801726090170677</v>
      </c>
      <c r="K140">
        <f t="shared" si="9"/>
        <v>4.3132123186735223</v>
      </c>
      <c r="L140">
        <f t="shared" si="10"/>
        <v>-0.30516738679280048</v>
      </c>
      <c r="M140">
        <f t="shared" si="11"/>
        <v>7.8371596500016754</v>
      </c>
      <c r="O140" s="5" t="e">
        <v>#NUM!</v>
      </c>
      <c r="P140" s="5">
        <v>4200.3338432800138</v>
      </c>
      <c r="Q140">
        <v>3080.65023390537</v>
      </c>
    </row>
  </sheetData>
  <autoFilter ref="A2:H140" xr:uid="{49B1BDC6-87D4-4295-867A-DFA34E690773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2651-7642-477C-85C5-02D2676A8292}">
  <dimension ref="A1:S17"/>
  <sheetViews>
    <sheetView workbookViewId="0">
      <selection activeCell="N8" sqref="N8"/>
    </sheetView>
  </sheetViews>
  <sheetFormatPr defaultColWidth="9.28515625" defaultRowHeight="15" x14ac:dyDescent="0.25"/>
  <cols>
    <col min="1" max="1" width="7.7109375" style="6" customWidth="1"/>
    <col min="2" max="2" width="11.42578125" style="6" customWidth="1"/>
    <col min="3" max="3" width="9.28515625" style="6"/>
    <col min="4" max="4" width="15.7109375" style="6" customWidth="1"/>
    <col min="5" max="5" width="18.5703125" style="6" customWidth="1"/>
    <col min="6" max="6" width="9.28515625" style="6"/>
    <col min="7" max="7" width="10.42578125" style="6" bestFit="1" customWidth="1"/>
    <col min="8" max="8" width="18.42578125" style="6" bestFit="1" customWidth="1"/>
    <col min="10" max="10" width="10" bestFit="1" customWidth="1"/>
  </cols>
  <sheetData>
    <row r="1" spans="1:10" ht="42.75" customHeight="1" x14ac:dyDescent="0.25">
      <c r="A1" s="15" t="s">
        <v>49</v>
      </c>
      <c r="B1" s="15"/>
      <c r="D1" s="16" t="s">
        <v>34</v>
      </c>
      <c r="E1" s="15"/>
      <c r="G1" s="16" t="s">
        <v>35</v>
      </c>
      <c r="H1" s="15"/>
    </row>
    <row r="2" spans="1:10" x14ac:dyDescent="0.25">
      <c r="A2" s="6" t="s">
        <v>11</v>
      </c>
      <c r="B2" s="9">
        <v>3405000</v>
      </c>
      <c r="D2" s="6" t="s">
        <v>14</v>
      </c>
      <c r="E2" s="6">
        <v>9.0210000000000008</v>
      </c>
      <c r="G2" s="6" t="s">
        <v>16</v>
      </c>
      <c r="H2" s="14">
        <v>0.89818488963440302</v>
      </c>
      <c r="J2" s="6">
        <v>0.85799999999999998</v>
      </c>
    </row>
    <row r="3" spans="1:10" x14ac:dyDescent="0.25">
      <c r="A3" s="6" t="s">
        <v>12</v>
      </c>
      <c r="B3" s="6">
        <v>2.7753999999999999</v>
      </c>
      <c r="D3" s="6" t="s">
        <v>15</v>
      </c>
      <c r="E3" s="6">
        <v>-0.11899999999999999</v>
      </c>
      <c r="G3" s="6" t="s">
        <v>18</v>
      </c>
      <c r="H3" s="14">
        <v>-8.1171931742601247E-2</v>
      </c>
      <c r="J3" s="9">
        <v>-7.8810000000000005E-2</v>
      </c>
    </row>
    <row r="4" spans="1:10" x14ac:dyDescent="0.25">
      <c r="A4" s="6" t="s">
        <v>13</v>
      </c>
      <c r="B4" s="8">
        <v>9.9999999999999995E-7</v>
      </c>
      <c r="D4" s="6" t="s">
        <v>17</v>
      </c>
      <c r="E4" s="6">
        <v>2.2210000000000001</v>
      </c>
      <c r="G4" s="6" t="s">
        <v>20</v>
      </c>
      <c r="H4" s="14">
        <v>0</v>
      </c>
      <c r="J4" s="6">
        <v>3.198</v>
      </c>
    </row>
    <row r="5" spans="1:10" x14ac:dyDescent="0.25">
      <c r="D5" s="6" t="s">
        <v>19</v>
      </c>
      <c r="E5" s="6">
        <v>-0.53100000000000003</v>
      </c>
      <c r="G5" s="6" t="s">
        <v>22</v>
      </c>
      <c r="H5" s="14">
        <v>1.0498589585124212</v>
      </c>
      <c r="J5" s="6">
        <v>-0.45700000000000002</v>
      </c>
    </row>
    <row r="6" spans="1:10" x14ac:dyDescent="0.25">
      <c r="D6" s="6" t="s">
        <v>21</v>
      </c>
      <c r="E6" s="6">
        <v>0.14399999999999999</v>
      </c>
      <c r="G6" s="6" t="s">
        <v>24</v>
      </c>
      <c r="H6" s="14">
        <v>0.17667813707090879</v>
      </c>
      <c r="J6" s="6">
        <v>0.14599999999999999</v>
      </c>
    </row>
    <row r="7" spans="1:10" x14ac:dyDescent="0.25">
      <c r="D7" s="6" t="s">
        <v>23</v>
      </c>
      <c r="E7" s="9">
        <v>-1.8419999999999999E-2</v>
      </c>
      <c r="G7" s="6" t="s">
        <v>26</v>
      </c>
      <c r="H7" s="14">
        <v>0.26139687642623322</v>
      </c>
      <c r="J7" s="6">
        <v>0.32200000000000001</v>
      </c>
    </row>
    <row r="8" spans="1:10" x14ac:dyDescent="0.25">
      <c r="D8" s="6" t="s">
        <v>25</v>
      </c>
      <c r="E8" s="6">
        <v>12.802</v>
      </c>
      <c r="G8" s="6" t="s">
        <v>28</v>
      </c>
      <c r="H8" s="14">
        <v>2.4827671716097406</v>
      </c>
      <c r="J8" s="6">
        <v>3.1720000000000002</v>
      </c>
    </row>
    <row r="9" spans="1:10" x14ac:dyDescent="0.25">
      <c r="D9" s="6" t="s">
        <v>27</v>
      </c>
      <c r="E9" s="6">
        <v>8.3089999999999993</v>
      </c>
      <c r="G9" s="6" t="s">
        <v>29</v>
      </c>
      <c r="H9" s="14">
        <v>9.2871009845146874E-2</v>
      </c>
      <c r="J9" s="6">
        <v>1.0149999999999999</v>
      </c>
    </row>
    <row r="10" spans="1:10" x14ac:dyDescent="0.25">
      <c r="G10" s="6" t="s">
        <v>41</v>
      </c>
      <c r="H10" s="14">
        <v>0.63879224683067615</v>
      </c>
      <c r="J10" s="6">
        <v>-0.34</v>
      </c>
    </row>
    <row r="11" spans="1:10" x14ac:dyDescent="0.25">
      <c r="G11" s="6" t="s">
        <v>42</v>
      </c>
      <c r="H11" s="14">
        <v>0</v>
      </c>
      <c r="J11" s="6">
        <v>0.54</v>
      </c>
    </row>
    <row r="12" spans="1:10" x14ac:dyDescent="0.25">
      <c r="G12" s="6" t="s">
        <v>43</v>
      </c>
      <c r="H12" s="14">
        <v>1.1729735796989236</v>
      </c>
      <c r="J12" s="6">
        <v>-0.66500000000000004</v>
      </c>
    </row>
    <row r="13" spans="1:10" x14ac:dyDescent="0.25">
      <c r="A13" s="17" t="s">
        <v>51</v>
      </c>
      <c r="B13" s="17"/>
      <c r="G13" s="6" t="s">
        <v>44</v>
      </c>
      <c r="H13" s="14">
        <v>0.66762746391118444</v>
      </c>
      <c r="J13" s="6">
        <v>0.45800000000000002</v>
      </c>
    </row>
    <row r="14" spans="1:10" x14ac:dyDescent="0.25">
      <c r="A14" s="8">
        <v>100</v>
      </c>
      <c r="B14" s="8">
        <v>100</v>
      </c>
      <c r="G14" s="6" t="s">
        <v>45</v>
      </c>
      <c r="H14" s="14">
        <v>0.14940792298739267</v>
      </c>
      <c r="J14" s="6">
        <v>-0.54500000000000004</v>
      </c>
    </row>
    <row r="15" spans="1:10" x14ac:dyDescent="0.25">
      <c r="A15" s="8">
        <v>100000</v>
      </c>
      <c r="B15" s="8">
        <v>100000</v>
      </c>
      <c r="G15" s="6" t="s">
        <v>46</v>
      </c>
      <c r="H15" s="14">
        <v>6.0306104431174838E-2</v>
      </c>
      <c r="J15" s="9">
        <v>3.3430000000000001E-2</v>
      </c>
    </row>
    <row r="16" spans="1:10" x14ac:dyDescent="0.25">
      <c r="G16" s="6" t="s">
        <v>47</v>
      </c>
      <c r="H16" s="14">
        <v>0.87062202904399322</v>
      </c>
      <c r="J16" s="6">
        <v>0.45400000000000001</v>
      </c>
    </row>
    <row r="17" spans="7:19" x14ac:dyDescent="0.25">
      <c r="G17" s="6" t="s">
        <v>48</v>
      </c>
      <c r="H17" s="14">
        <v>0.11423492497700333</v>
      </c>
      <c r="J17" s="6">
        <v>-0.28100000000000003</v>
      </c>
      <c r="O17" s="4"/>
      <c r="P17" s="4"/>
      <c r="Q17" s="4"/>
      <c r="R17" s="4"/>
      <c r="S17" s="4"/>
    </row>
  </sheetData>
  <mergeCells count="4">
    <mergeCell ref="A1:B1"/>
    <mergeCell ref="D1:E1"/>
    <mergeCell ref="G1:H1"/>
    <mergeCell ref="A13:B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data</vt:lpstr>
      <vt:lpstr>Coefficients</vt:lpstr>
      <vt:lpstr>plots</vt:lpstr>
      <vt:lpstr>_C1</vt:lpstr>
      <vt:lpstr>_C1_exp16</vt:lpstr>
      <vt:lpstr>_C1_exp8</vt:lpstr>
      <vt:lpstr>_C2</vt:lpstr>
      <vt:lpstr>_C2_exp16</vt:lpstr>
      <vt:lpstr>_C2_exp8</vt:lpstr>
      <vt:lpstr>_C3</vt:lpstr>
      <vt:lpstr>_C3_exp16</vt:lpstr>
      <vt:lpstr>_C3_exp8</vt:lpstr>
      <vt:lpstr>_C4_exp16</vt:lpstr>
      <vt:lpstr>_C4_exp8</vt:lpstr>
      <vt:lpstr>_C5_exp16</vt:lpstr>
      <vt:lpstr>_C5_exp8</vt:lpstr>
      <vt:lpstr>_C6_exp16</vt:lpstr>
      <vt:lpstr>_C6_exp8</vt:lpstr>
      <vt:lpstr>_C7_exp16</vt:lpstr>
      <vt:lpstr>_C7_exp8</vt:lpstr>
      <vt:lpstr>_C8_exp16</vt:lpstr>
      <vt:lpstr>_C8_exp8</vt:lpstr>
      <vt:lpstr>API</vt:lpstr>
      <vt:lpstr>Bo_psat</vt:lpstr>
      <vt:lpstr>d1_exp16</vt:lpstr>
      <vt:lpstr>d2_exp16</vt:lpstr>
      <vt:lpstr>d3_exp16</vt:lpstr>
      <vt:lpstr>d4_exp16</vt:lpstr>
      <vt:lpstr>d5_exp16</vt:lpstr>
      <vt:lpstr>d6_exp16</vt:lpstr>
      <vt:lpstr>d7_exp16</vt:lpstr>
      <vt:lpstr>d8_exp16</vt:lpstr>
      <vt:lpstr>gamma_s</vt:lpstr>
      <vt:lpstr>ln_api</vt:lpstr>
      <vt:lpstr>ln_gamma</vt:lpstr>
      <vt:lpstr>ln_Rs</vt:lpstr>
      <vt:lpstr>ln_t</vt:lpstr>
      <vt:lpstr>p_sat</vt:lpstr>
      <vt:lpstr>Rs</vt:lpstr>
      <vt:lpstr>temperature</vt:lpstr>
      <vt:lpstr>visc_o_psat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DallAqua, Marcelo J</dc:creator>
  <cp:lastModifiedBy>DallAqua, Marcelo J</cp:lastModifiedBy>
  <dcterms:created xsi:type="dcterms:W3CDTF">2023-05-08T17:34:46Z</dcterms:created>
  <dcterms:modified xsi:type="dcterms:W3CDTF">2023-05-24T14:01:22Z</dcterms:modified>
</cp:coreProperties>
</file>