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daqua\Python\Projects\HGOR\Code\data\correlations\"/>
    </mc:Choice>
  </mc:AlternateContent>
  <xr:revisionPtr revIDLastSave="0" documentId="13_ncr:1_{0067E221-1763-4A8D-A8D3-A492297B7075}" xr6:coauthVersionLast="47" xr6:coauthVersionMax="47" xr10:uidLastSave="{00000000-0000-0000-0000-000000000000}"/>
  <bookViews>
    <workbookView xWindow="28680" yWindow="-120" windowWidth="29040" windowHeight="15840" activeTab="1" xr2:uid="{17BF17FF-B2E9-4E2E-9CCD-7DE2603CE843}"/>
  </bookViews>
  <sheets>
    <sheet name="eq24" sheetId="7" r:id="rId1"/>
    <sheet name="eq25" sheetId="6" r:id="rId2"/>
  </sheets>
  <definedNames>
    <definedName name="_C1">#REF!</definedName>
    <definedName name="_C1_exp16" localSheetId="0">'eq24'!#REF!</definedName>
    <definedName name="_C1_exp16">'eq25'!$B$2</definedName>
    <definedName name="_C1_exp8">'eq24'!$B$2</definedName>
    <definedName name="_C2">#REF!</definedName>
    <definedName name="_C2_exp16" localSheetId="0">'eq24'!#REF!</definedName>
    <definedName name="_C2_exp16">'eq25'!$B$3</definedName>
    <definedName name="_C2_exp8">'eq24'!$B$3</definedName>
    <definedName name="_C3">#REF!</definedName>
    <definedName name="_C3_exp16" localSheetId="0">'eq24'!#REF!</definedName>
    <definedName name="_C3_exp16">'eq25'!$B$4</definedName>
    <definedName name="_C3_exp8">'eq24'!$B$4</definedName>
    <definedName name="_C4_exp16" localSheetId="0">'eq24'!#REF!</definedName>
    <definedName name="_C4_exp16">'eq25'!$B$5</definedName>
    <definedName name="_C4_exp8">'eq24'!$B$5</definedName>
    <definedName name="_C5_exp16" localSheetId="0">'eq24'!#REF!</definedName>
    <definedName name="_C5_exp16">'eq25'!$B$6</definedName>
    <definedName name="_C5_exp8">'eq24'!$B$6</definedName>
    <definedName name="_C6_exp16" localSheetId="0">'eq24'!#REF!</definedName>
    <definedName name="_C6_exp16">'eq25'!$B$7</definedName>
    <definedName name="_C6_exp8">'eq24'!$B$7</definedName>
    <definedName name="_C7_exp16" localSheetId="0">'eq24'!#REF!</definedName>
    <definedName name="_C7_exp16">'eq25'!$B$8</definedName>
    <definedName name="_C7_exp8">'eq24'!$B$8</definedName>
    <definedName name="_C8_exp16" localSheetId="0">'eq24'!#REF!</definedName>
    <definedName name="_C8_exp16">'eq25'!$B$9</definedName>
    <definedName name="_C8_exp8">'eq24'!$B$9</definedName>
    <definedName name="_xlnm._FilterDatabase" localSheetId="1" hidden="1">'eq25'!$A$22:$T$160</definedName>
    <definedName name="API">#REF!</definedName>
    <definedName name="Bo_psat">#REF!</definedName>
    <definedName name="d1_exp16" localSheetId="0">'eq24'!#REF!</definedName>
    <definedName name="d1_exp16">'eq25'!$B$10</definedName>
    <definedName name="d2_exp16" localSheetId="0">'eq24'!#REF!</definedName>
    <definedName name="d2_exp16">'eq25'!$B$11</definedName>
    <definedName name="d3_exp16" localSheetId="0">'eq24'!#REF!</definedName>
    <definedName name="d3_exp16">'eq25'!$B$12</definedName>
    <definedName name="d4_exp16" localSheetId="0">'eq24'!#REF!</definedName>
    <definedName name="d4_exp16">'eq25'!$B$13</definedName>
    <definedName name="d5_exp16" localSheetId="0">'eq24'!#REF!</definedName>
    <definedName name="d5_exp16">'eq25'!$B$14</definedName>
    <definedName name="d6_exp16" localSheetId="0">'eq24'!#REF!</definedName>
    <definedName name="d6_exp16">'eq25'!$B$15</definedName>
    <definedName name="d7_exp16" localSheetId="0">'eq24'!#REF!</definedName>
    <definedName name="d7_exp16">'eq25'!$B$16</definedName>
    <definedName name="d8_exp16" localSheetId="0">'eq24'!#REF!</definedName>
    <definedName name="d8_exp16">'eq25'!$B$17</definedName>
    <definedName name="gamma_s">#REF!</definedName>
    <definedName name="ln_api">#REF!</definedName>
    <definedName name="ln_gamma">#REF!</definedName>
    <definedName name="ln_Rs">#REF!</definedName>
    <definedName name="ln_t">#REF!</definedName>
    <definedName name="p_sat">#REF!</definedName>
    <definedName name="Rs">#REF!</definedName>
    <definedName name="solver_adj" localSheetId="0" hidden="1">'eq24'!#REF!</definedName>
    <definedName name="solver_adj" localSheetId="1" hidden="1">'eq25'!$B$2:$B$17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'eq24'!$Q$22</definedName>
    <definedName name="solver_opt" localSheetId="1" hidden="1">'eq25'!$T$22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200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temperature">#REF!</definedName>
    <definedName name="visc_o_psa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6" l="1"/>
  <c r="N160" i="7"/>
  <c r="J160" i="7"/>
  <c r="I160" i="7"/>
  <c r="H160" i="7"/>
  <c r="G160" i="7"/>
  <c r="L160" i="7" s="1"/>
  <c r="S160" i="7" s="1"/>
  <c r="N159" i="7"/>
  <c r="J159" i="7"/>
  <c r="I159" i="7"/>
  <c r="H159" i="7"/>
  <c r="G159" i="7"/>
  <c r="N158" i="7"/>
  <c r="J158" i="7"/>
  <c r="I158" i="7"/>
  <c r="H158" i="7"/>
  <c r="G158" i="7"/>
  <c r="N157" i="7"/>
  <c r="J157" i="7"/>
  <c r="I157" i="7"/>
  <c r="H157" i="7"/>
  <c r="G157" i="7"/>
  <c r="N156" i="7"/>
  <c r="J156" i="7"/>
  <c r="I156" i="7"/>
  <c r="H156" i="7"/>
  <c r="G156" i="7"/>
  <c r="N155" i="7"/>
  <c r="J155" i="7"/>
  <c r="I155" i="7"/>
  <c r="H155" i="7"/>
  <c r="G155" i="7"/>
  <c r="N154" i="7"/>
  <c r="J154" i="7"/>
  <c r="I154" i="7"/>
  <c r="H154" i="7"/>
  <c r="G154" i="7"/>
  <c r="N153" i="7"/>
  <c r="J153" i="7"/>
  <c r="I153" i="7"/>
  <c r="H153" i="7"/>
  <c r="G153" i="7"/>
  <c r="N152" i="7"/>
  <c r="J152" i="7"/>
  <c r="I152" i="7"/>
  <c r="H152" i="7"/>
  <c r="G152" i="7"/>
  <c r="L152" i="7" s="1"/>
  <c r="S152" i="7" s="1"/>
  <c r="N151" i="7"/>
  <c r="J151" i="7"/>
  <c r="I151" i="7"/>
  <c r="H151" i="7"/>
  <c r="G151" i="7"/>
  <c r="N150" i="7"/>
  <c r="J150" i="7"/>
  <c r="I150" i="7"/>
  <c r="H150" i="7"/>
  <c r="G150" i="7"/>
  <c r="N149" i="7"/>
  <c r="J149" i="7"/>
  <c r="I149" i="7"/>
  <c r="H149" i="7"/>
  <c r="G149" i="7"/>
  <c r="N148" i="7"/>
  <c r="J148" i="7"/>
  <c r="I148" i="7"/>
  <c r="H148" i="7"/>
  <c r="G148" i="7"/>
  <c r="N147" i="7"/>
  <c r="J147" i="7"/>
  <c r="I147" i="7"/>
  <c r="H147" i="7"/>
  <c r="G147" i="7"/>
  <c r="N146" i="7"/>
  <c r="J146" i="7"/>
  <c r="I146" i="7"/>
  <c r="H146" i="7"/>
  <c r="G146" i="7"/>
  <c r="N145" i="7"/>
  <c r="J145" i="7"/>
  <c r="I145" i="7"/>
  <c r="H145" i="7"/>
  <c r="G145" i="7"/>
  <c r="N144" i="7"/>
  <c r="J144" i="7"/>
  <c r="I144" i="7"/>
  <c r="H144" i="7"/>
  <c r="G144" i="7"/>
  <c r="L144" i="7" s="1"/>
  <c r="S144" i="7" s="1"/>
  <c r="N143" i="7"/>
  <c r="J143" i="7"/>
  <c r="I143" i="7"/>
  <c r="H143" i="7"/>
  <c r="G143" i="7"/>
  <c r="N142" i="7"/>
  <c r="J142" i="7"/>
  <c r="I142" i="7"/>
  <c r="H142" i="7"/>
  <c r="G142" i="7"/>
  <c r="N141" i="7"/>
  <c r="J141" i="7"/>
  <c r="I141" i="7"/>
  <c r="H141" i="7"/>
  <c r="G141" i="7"/>
  <c r="N140" i="7"/>
  <c r="J140" i="7"/>
  <c r="I140" i="7"/>
  <c r="H140" i="7"/>
  <c r="G140" i="7"/>
  <c r="N139" i="7"/>
  <c r="J139" i="7"/>
  <c r="I139" i="7"/>
  <c r="H139" i="7"/>
  <c r="G139" i="7"/>
  <c r="N138" i="7"/>
  <c r="J138" i="7"/>
  <c r="I138" i="7"/>
  <c r="H138" i="7"/>
  <c r="G138" i="7"/>
  <c r="N137" i="7"/>
  <c r="J137" i="7"/>
  <c r="I137" i="7"/>
  <c r="H137" i="7"/>
  <c r="G137" i="7"/>
  <c r="N136" i="7"/>
  <c r="J136" i="7"/>
  <c r="I136" i="7"/>
  <c r="H136" i="7"/>
  <c r="G136" i="7"/>
  <c r="L136" i="7" s="1"/>
  <c r="S136" i="7" s="1"/>
  <c r="N135" i="7"/>
  <c r="J135" i="7"/>
  <c r="I135" i="7"/>
  <c r="H135" i="7"/>
  <c r="G135" i="7"/>
  <c r="N134" i="7"/>
  <c r="J134" i="7"/>
  <c r="I134" i="7"/>
  <c r="H134" i="7"/>
  <c r="G134" i="7"/>
  <c r="N133" i="7"/>
  <c r="J133" i="7"/>
  <c r="I133" i="7"/>
  <c r="H133" i="7"/>
  <c r="G133" i="7"/>
  <c r="N132" i="7"/>
  <c r="J132" i="7"/>
  <c r="I132" i="7"/>
  <c r="H132" i="7"/>
  <c r="G132" i="7"/>
  <c r="N131" i="7"/>
  <c r="J131" i="7"/>
  <c r="I131" i="7"/>
  <c r="H131" i="7"/>
  <c r="G131" i="7"/>
  <c r="N130" i="7"/>
  <c r="J130" i="7"/>
  <c r="I130" i="7"/>
  <c r="H130" i="7"/>
  <c r="G130" i="7"/>
  <c r="N129" i="7"/>
  <c r="J129" i="7"/>
  <c r="I129" i="7"/>
  <c r="H129" i="7"/>
  <c r="G129" i="7"/>
  <c r="N128" i="7"/>
  <c r="J128" i="7"/>
  <c r="I128" i="7"/>
  <c r="H128" i="7"/>
  <c r="G128" i="7"/>
  <c r="L128" i="7" s="1"/>
  <c r="S128" i="7" s="1"/>
  <c r="N127" i="7"/>
  <c r="J127" i="7"/>
  <c r="I127" i="7"/>
  <c r="H127" i="7"/>
  <c r="G127" i="7"/>
  <c r="N126" i="7"/>
  <c r="J126" i="7"/>
  <c r="I126" i="7"/>
  <c r="H126" i="7"/>
  <c r="G126" i="7"/>
  <c r="N125" i="7"/>
  <c r="J125" i="7"/>
  <c r="I125" i="7"/>
  <c r="H125" i="7"/>
  <c r="G125" i="7"/>
  <c r="N124" i="7"/>
  <c r="J124" i="7"/>
  <c r="I124" i="7"/>
  <c r="H124" i="7"/>
  <c r="G124" i="7"/>
  <c r="N123" i="7"/>
  <c r="J123" i="7"/>
  <c r="I123" i="7"/>
  <c r="H123" i="7"/>
  <c r="G123" i="7"/>
  <c r="N122" i="7"/>
  <c r="J122" i="7"/>
  <c r="I122" i="7"/>
  <c r="H122" i="7"/>
  <c r="G122" i="7"/>
  <c r="N121" i="7"/>
  <c r="J121" i="7"/>
  <c r="I121" i="7"/>
  <c r="H121" i="7"/>
  <c r="G121" i="7"/>
  <c r="N120" i="7"/>
  <c r="J120" i="7"/>
  <c r="I120" i="7"/>
  <c r="H120" i="7"/>
  <c r="G120" i="7"/>
  <c r="L120" i="7" s="1"/>
  <c r="S120" i="7" s="1"/>
  <c r="N119" i="7"/>
  <c r="J119" i="7"/>
  <c r="I119" i="7"/>
  <c r="H119" i="7"/>
  <c r="G119" i="7"/>
  <c r="N118" i="7"/>
  <c r="J118" i="7"/>
  <c r="I118" i="7"/>
  <c r="H118" i="7"/>
  <c r="G118" i="7"/>
  <c r="N117" i="7"/>
  <c r="J117" i="7"/>
  <c r="I117" i="7"/>
  <c r="H117" i="7"/>
  <c r="G117" i="7"/>
  <c r="N116" i="7"/>
  <c r="J116" i="7"/>
  <c r="I116" i="7"/>
  <c r="H116" i="7"/>
  <c r="G116" i="7"/>
  <c r="N115" i="7"/>
  <c r="J115" i="7"/>
  <c r="I115" i="7"/>
  <c r="H115" i="7"/>
  <c r="G115" i="7"/>
  <c r="N114" i="7"/>
  <c r="J114" i="7"/>
  <c r="I114" i="7"/>
  <c r="H114" i="7"/>
  <c r="G114" i="7"/>
  <c r="N113" i="7"/>
  <c r="J113" i="7"/>
  <c r="I113" i="7"/>
  <c r="H113" i="7"/>
  <c r="G113" i="7"/>
  <c r="N112" i="7"/>
  <c r="J112" i="7"/>
  <c r="I112" i="7"/>
  <c r="H112" i="7"/>
  <c r="G112" i="7"/>
  <c r="L112" i="7" s="1"/>
  <c r="S112" i="7" s="1"/>
  <c r="N111" i="7"/>
  <c r="J111" i="7"/>
  <c r="I111" i="7"/>
  <c r="H111" i="7"/>
  <c r="G111" i="7"/>
  <c r="N110" i="7"/>
  <c r="J110" i="7"/>
  <c r="I110" i="7"/>
  <c r="H110" i="7"/>
  <c r="G110" i="7"/>
  <c r="N109" i="7"/>
  <c r="J109" i="7"/>
  <c r="I109" i="7"/>
  <c r="H109" i="7"/>
  <c r="G109" i="7"/>
  <c r="N108" i="7"/>
  <c r="J108" i="7"/>
  <c r="I108" i="7"/>
  <c r="H108" i="7"/>
  <c r="G108" i="7"/>
  <c r="N107" i="7"/>
  <c r="J107" i="7"/>
  <c r="I107" i="7"/>
  <c r="H107" i="7"/>
  <c r="G107" i="7"/>
  <c r="N106" i="7"/>
  <c r="J106" i="7"/>
  <c r="I106" i="7"/>
  <c r="H106" i="7"/>
  <c r="G106" i="7"/>
  <c r="N105" i="7"/>
  <c r="J105" i="7"/>
  <c r="I105" i="7"/>
  <c r="H105" i="7"/>
  <c r="G105" i="7"/>
  <c r="N104" i="7"/>
  <c r="J104" i="7"/>
  <c r="I104" i="7"/>
  <c r="H104" i="7"/>
  <c r="G104" i="7"/>
  <c r="L104" i="7" s="1"/>
  <c r="S104" i="7" s="1"/>
  <c r="N103" i="7"/>
  <c r="J103" i="7"/>
  <c r="I103" i="7"/>
  <c r="H103" i="7"/>
  <c r="G103" i="7"/>
  <c r="N102" i="7"/>
  <c r="J102" i="7"/>
  <c r="I102" i="7"/>
  <c r="H102" i="7"/>
  <c r="G102" i="7"/>
  <c r="N101" i="7"/>
  <c r="J101" i="7"/>
  <c r="I101" i="7"/>
  <c r="H101" i="7"/>
  <c r="G101" i="7"/>
  <c r="N100" i="7"/>
  <c r="J100" i="7"/>
  <c r="I100" i="7"/>
  <c r="H100" i="7"/>
  <c r="G100" i="7"/>
  <c r="N99" i="7"/>
  <c r="J99" i="7"/>
  <c r="I99" i="7"/>
  <c r="H99" i="7"/>
  <c r="G99" i="7"/>
  <c r="N98" i="7"/>
  <c r="J98" i="7"/>
  <c r="I98" i="7"/>
  <c r="H98" i="7"/>
  <c r="G98" i="7"/>
  <c r="N97" i="7"/>
  <c r="J97" i="7"/>
  <c r="I97" i="7"/>
  <c r="H97" i="7"/>
  <c r="G97" i="7"/>
  <c r="N96" i="7"/>
  <c r="J96" i="7"/>
  <c r="I96" i="7"/>
  <c r="H96" i="7"/>
  <c r="G96" i="7"/>
  <c r="L96" i="7" s="1"/>
  <c r="S96" i="7" s="1"/>
  <c r="N95" i="7"/>
  <c r="J95" i="7"/>
  <c r="I95" i="7"/>
  <c r="H95" i="7"/>
  <c r="G95" i="7"/>
  <c r="N94" i="7"/>
  <c r="J94" i="7"/>
  <c r="I94" i="7"/>
  <c r="H94" i="7"/>
  <c r="G94" i="7"/>
  <c r="N93" i="7"/>
  <c r="J93" i="7"/>
  <c r="I93" i="7"/>
  <c r="H93" i="7"/>
  <c r="G93" i="7"/>
  <c r="L93" i="7" s="1"/>
  <c r="S93" i="7" s="1"/>
  <c r="N92" i="7"/>
  <c r="J92" i="7"/>
  <c r="I92" i="7"/>
  <c r="H92" i="7"/>
  <c r="G92" i="7"/>
  <c r="N91" i="7"/>
  <c r="J91" i="7"/>
  <c r="I91" i="7"/>
  <c r="H91" i="7"/>
  <c r="G91" i="7"/>
  <c r="N90" i="7"/>
  <c r="J90" i="7"/>
  <c r="I90" i="7"/>
  <c r="H90" i="7"/>
  <c r="G90" i="7"/>
  <c r="N89" i="7"/>
  <c r="J89" i="7"/>
  <c r="I89" i="7"/>
  <c r="H89" i="7"/>
  <c r="G89" i="7"/>
  <c r="N88" i="7"/>
  <c r="J88" i="7"/>
  <c r="I88" i="7"/>
  <c r="H88" i="7"/>
  <c r="G88" i="7"/>
  <c r="L88" i="7" s="1"/>
  <c r="S88" i="7" s="1"/>
  <c r="N87" i="7"/>
  <c r="J87" i="7"/>
  <c r="I87" i="7"/>
  <c r="H87" i="7"/>
  <c r="G87" i="7"/>
  <c r="N86" i="7"/>
  <c r="J86" i="7"/>
  <c r="I86" i="7"/>
  <c r="H86" i="7"/>
  <c r="G86" i="7"/>
  <c r="N85" i="7"/>
  <c r="J85" i="7"/>
  <c r="I85" i="7"/>
  <c r="H85" i="7"/>
  <c r="G85" i="7"/>
  <c r="L85" i="7" s="1"/>
  <c r="S85" i="7" s="1"/>
  <c r="N84" i="7"/>
  <c r="J84" i="7"/>
  <c r="I84" i="7"/>
  <c r="H84" i="7"/>
  <c r="G84" i="7"/>
  <c r="N83" i="7"/>
  <c r="J83" i="7"/>
  <c r="I83" i="7"/>
  <c r="H83" i="7"/>
  <c r="G83" i="7"/>
  <c r="N82" i="7"/>
  <c r="J82" i="7"/>
  <c r="I82" i="7"/>
  <c r="H82" i="7"/>
  <c r="G82" i="7"/>
  <c r="N81" i="7"/>
  <c r="J81" i="7"/>
  <c r="I81" i="7"/>
  <c r="H81" i="7"/>
  <c r="G81" i="7"/>
  <c r="N80" i="7"/>
  <c r="J80" i="7"/>
  <c r="I80" i="7"/>
  <c r="H80" i="7"/>
  <c r="G80" i="7"/>
  <c r="L80" i="7" s="1"/>
  <c r="S80" i="7" s="1"/>
  <c r="N79" i="7"/>
  <c r="J79" i="7"/>
  <c r="I79" i="7"/>
  <c r="H79" i="7"/>
  <c r="G79" i="7"/>
  <c r="N78" i="7"/>
  <c r="J78" i="7"/>
  <c r="I78" i="7"/>
  <c r="H78" i="7"/>
  <c r="G78" i="7"/>
  <c r="N77" i="7"/>
  <c r="J77" i="7"/>
  <c r="I77" i="7"/>
  <c r="H77" i="7"/>
  <c r="G77" i="7"/>
  <c r="L77" i="7" s="1"/>
  <c r="S77" i="7" s="1"/>
  <c r="N76" i="7"/>
  <c r="J76" i="7"/>
  <c r="I76" i="7"/>
  <c r="H76" i="7"/>
  <c r="G76" i="7"/>
  <c r="N75" i="7"/>
  <c r="J75" i="7"/>
  <c r="I75" i="7"/>
  <c r="H75" i="7"/>
  <c r="G75" i="7"/>
  <c r="N74" i="7"/>
  <c r="J74" i="7"/>
  <c r="I74" i="7"/>
  <c r="H74" i="7"/>
  <c r="G74" i="7"/>
  <c r="N73" i="7"/>
  <c r="J73" i="7"/>
  <c r="I73" i="7"/>
  <c r="H73" i="7"/>
  <c r="G73" i="7"/>
  <c r="N72" i="7"/>
  <c r="J72" i="7"/>
  <c r="I72" i="7"/>
  <c r="H72" i="7"/>
  <c r="G72" i="7"/>
  <c r="L72" i="7" s="1"/>
  <c r="S72" i="7" s="1"/>
  <c r="N71" i="7"/>
  <c r="J71" i="7"/>
  <c r="I71" i="7"/>
  <c r="H71" i="7"/>
  <c r="G71" i="7"/>
  <c r="N70" i="7"/>
  <c r="J70" i="7"/>
  <c r="I70" i="7"/>
  <c r="H70" i="7"/>
  <c r="G70" i="7"/>
  <c r="N69" i="7"/>
  <c r="J69" i="7"/>
  <c r="I69" i="7"/>
  <c r="H69" i="7"/>
  <c r="G69" i="7"/>
  <c r="L69" i="7" s="1"/>
  <c r="S69" i="7" s="1"/>
  <c r="N68" i="7"/>
  <c r="J68" i="7"/>
  <c r="I68" i="7"/>
  <c r="H68" i="7"/>
  <c r="G68" i="7"/>
  <c r="N67" i="7"/>
  <c r="J67" i="7"/>
  <c r="I67" i="7"/>
  <c r="H67" i="7"/>
  <c r="G67" i="7"/>
  <c r="N66" i="7"/>
  <c r="J66" i="7"/>
  <c r="I66" i="7"/>
  <c r="H66" i="7"/>
  <c r="G66" i="7"/>
  <c r="N65" i="7"/>
  <c r="J65" i="7"/>
  <c r="I65" i="7"/>
  <c r="H65" i="7"/>
  <c r="G65" i="7"/>
  <c r="N64" i="7"/>
  <c r="J64" i="7"/>
  <c r="I64" i="7"/>
  <c r="H64" i="7"/>
  <c r="G64" i="7"/>
  <c r="L64" i="7" s="1"/>
  <c r="S64" i="7" s="1"/>
  <c r="N63" i="7"/>
  <c r="J63" i="7"/>
  <c r="I63" i="7"/>
  <c r="H63" i="7"/>
  <c r="G63" i="7"/>
  <c r="N62" i="7"/>
  <c r="J62" i="7"/>
  <c r="I62" i="7"/>
  <c r="H62" i="7"/>
  <c r="G62" i="7"/>
  <c r="N61" i="7"/>
  <c r="J61" i="7"/>
  <c r="I61" i="7"/>
  <c r="H61" i="7"/>
  <c r="G61" i="7"/>
  <c r="L61" i="7" s="1"/>
  <c r="S61" i="7" s="1"/>
  <c r="N60" i="7"/>
  <c r="J60" i="7"/>
  <c r="I60" i="7"/>
  <c r="H60" i="7"/>
  <c r="G60" i="7"/>
  <c r="N59" i="7"/>
  <c r="J59" i="7"/>
  <c r="I59" i="7"/>
  <c r="H59" i="7"/>
  <c r="G59" i="7"/>
  <c r="N58" i="7"/>
  <c r="J58" i="7"/>
  <c r="I58" i="7"/>
  <c r="H58" i="7"/>
  <c r="G58" i="7"/>
  <c r="N57" i="7"/>
  <c r="J57" i="7"/>
  <c r="I57" i="7"/>
  <c r="H57" i="7"/>
  <c r="G57" i="7"/>
  <c r="N56" i="7"/>
  <c r="J56" i="7"/>
  <c r="I56" i="7"/>
  <c r="H56" i="7"/>
  <c r="G56" i="7"/>
  <c r="L56" i="7" s="1"/>
  <c r="S56" i="7" s="1"/>
  <c r="N55" i="7"/>
  <c r="J55" i="7"/>
  <c r="I55" i="7"/>
  <c r="H55" i="7"/>
  <c r="G55" i="7"/>
  <c r="N54" i="7"/>
  <c r="J54" i="7"/>
  <c r="I54" i="7"/>
  <c r="H54" i="7"/>
  <c r="G54" i="7"/>
  <c r="N53" i="7"/>
  <c r="J53" i="7"/>
  <c r="I53" i="7"/>
  <c r="H53" i="7"/>
  <c r="G53" i="7"/>
  <c r="L53" i="7" s="1"/>
  <c r="S53" i="7" s="1"/>
  <c r="N52" i="7"/>
  <c r="J52" i="7"/>
  <c r="I52" i="7"/>
  <c r="H52" i="7"/>
  <c r="G52" i="7"/>
  <c r="N51" i="7"/>
  <c r="J51" i="7"/>
  <c r="I51" i="7"/>
  <c r="H51" i="7"/>
  <c r="G51" i="7"/>
  <c r="N50" i="7"/>
  <c r="J50" i="7"/>
  <c r="I50" i="7"/>
  <c r="H50" i="7"/>
  <c r="G50" i="7"/>
  <c r="N49" i="7"/>
  <c r="J49" i="7"/>
  <c r="I49" i="7"/>
  <c r="H49" i="7"/>
  <c r="G49" i="7"/>
  <c r="N48" i="7"/>
  <c r="J48" i="7"/>
  <c r="I48" i="7"/>
  <c r="H48" i="7"/>
  <c r="G48" i="7"/>
  <c r="L48" i="7" s="1"/>
  <c r="S48" i="7" s="1"/>
  <c r="N47" i="7"/>
  <c r="J47" i="7"/>
  <c r="I47" i="7"/>
  <c r="H47" i="7"/>
  <c r="G47" i="7"/>
  <c r="N46" i="7"/>
  <c r="J46" i="7"/>
  <c r="I46" i="7"/>
  <c r="H46" i="7"/>
  <c r="G46" i="7"/>
  <c r="N45" i="7"/>
  <c r="J45" i="7"/>
  <c r="I45" i="7"/>
  <c r="H45" i="7"/>
  <c r="G45" i="7"/>
  <c r="L45" i="7" s="1"/>
  <c r="S45" i="7" s="1"/>
  <c r="N44" i="7"/>
  <c r="J44" i="7"/>
  <c r="I44" i="7"/>
  <c r="H44" i="7"/>
  <c r="G44" i="7"/>
  <c r="N43" i="7"/>
  <c r="J43" i="7"/>
  <c r="I43" i="7"/>
  <c r="H43" i="7"/>
  <c r="G43" i="7"/>
  <c r="N42" i="7"/>
  <c r="J42" i="7"/>
  <c r="I42" i="7"/>
  <c r="H42" i="7"/>
  <c r="G42" i="7"/>
  <c r="N41" i="7"/>
  <c r="J41" i="7"/>
  <c r="I41" i="7"/>
  <c r="H41" i="7"/>
  <c r="G41" i="7"/>
  <c r="N40" i="7"/>
  <c r="J40" i="7"/>
  <c r="I40" i="7"/>
  <c r="H40" i="7"/>
  <c r="G40" i="7"/>
  <c r="L40" i="7" s="1"/>
  <c r="S40" i="7" s="1"/>
  <c r="N39" i="7"/>
  <c r="J39" i="7"/>
  <c r="I39" i="7"/>
  <c r="H39" i="7"/>
  <c r="G39" i="7"/>
  <c r="N38" i="7"/>
  <c r="J38" i="7"/>
  <c r="I38" i="7"/>
  <c r="H38" i="7"/>
  <c r="G38" i="7"/>
  <c r="N37" i="7"/>
  <c r="J37" i="7"/>
  <c r="I37" i="7"/>
  <c r="H37" i="7"/>
  <c r="G37" i="7"/>
  <c r="L37" i="7" s="1"/>
  <c r="S37" i="7" s="1"/>
  <c r="N36" i="7"/>
  <c r="J36" i="7"/>
  <c r="I36" i="7"/>
  <c r="H36" i="7"/>
  <c r="G36" i="7"/>
  <c r="N35" i="7"/>
  <c r="J35" i="7"/>
  <c r="I35" i="7"/>
  <c r="H35" i="7"/>
  <c r="G35" i="7"/>
  <c r="N34" i="7"/>
  <c r="J34" i="7"/>
  <c r="I34" i="7"/>
  <c r="H34" i="7"/>
  <c r="G34" i="7"/>
  <c r="N33" i="7"/>
  <c r="J33" i="7"/>
  <c r="I33" i="7"/>
  <c r="H33" i="7"/>
  <c r="G33" i="7"/>
  <c r="N32" i="7"/>
  <c r="J32" i="7"/>
  <c r="I32" i="7"/>
  <c r="H32" i="7"/>
  <c r="G32" i="7"/>
  <c r="L32" i="7" s="1"/>
  <c r="S32" i="7" s="1"/>
  <c r="N31" i="7"/>
  <c r="J31" i="7"/>
  <c r="I31" i="7"/>
  <c r="H31" i="7"/>
  <c r="G31" i="7"/>
  <c r="N30" i="7"/>
  <c r="J30" i="7"/>
  <c r="I30" i="7"/>
  <c r="H30" i="7"/>
  <c r="G30" i="7"/>
  <c r="N29" i="7"/>
  <c r="J29" i="7"/>
  <c r="I29" i="7"/>
  <c r="H29" i="7"/>
  <c r="G29" i="7"/>
  <c r="L29" i="7" s="1"/>
  <c r="S29" i="7" s="1"/>
  <c r="N28" i="7"/>
  <c r="J28" i="7"/>
  <c r="I28" i="7"/>
  <c r="H28" i="7"/>
  <c r="G28" i="7"/>
  <c r="N27" i="7"/>
  <c r="J27" i="7"/>
  <c r="I27" i="7"/>
  <c r="H27" i="7"/>
  <c r="G27" i="7"/>
  <c r="N26" i="7"/>
  <c r="J26" i="7"/>
  <c r="I26" i="7"/>
  <c r="H26" i="7"/>
  <c r="G26" i="7"/>
  <c r="N25" i="7"/>
  <c r="J25" i="7"/>
  <c r="I25" i="7"/>
  <c r="H25" i="7"/>
  <c r="G25" i="7"/>
  <c r="N24" i="7"/>
  <c r="J24" i="7"/>
  <c r="I24" i="7"/>
  <c r="H24" i="7"/>
  <c r="G24" i="7"/>
  <c r="L24" i="7" s="1"/>
  <c r="S24" i="7" s="1"/>
  <c r="N23" i="7"/>
  <c r="J23" i="7"/>
  <c r="I23" i="7"/>
  <c r="H23" i="7"/>
  <c r="G23" i="7"/>
  <c r="N160" i="6"/>
  <c r="J160" i="6"/>
  <c r="I160" i="6"/>
  <c r="H160" i="6"/>
  <c r="L160" i="6" s="1"/>
  <c r="G160" i="6"/>
  <c r="N159" i="6"/>
  <c r="J159" i="6"/>
  <c r="I159" i="6"/>
  <c r="H159" i="6"/>
  <c r="G159" i="6"/>
  <c r="N158" i="6"/>
  <c r="J158" i="6"/>
  <c r="I158" i="6"/>
  <c r="H158" i="6"/>
  <c r="G158" i="6"/>
  <c r="L158" i="6" s="1"/>
  <c r="N157" i="6"/>
  <c r="J157" i="6"/>
  <c r="I157" i="6"/>
  <c r="H157" i="6"/>
  <c r="G157" i="6"/>
  <c r="N156" i="6"/>
  <c r="J156" i="6"/>
  <c r="I156" i="6"/>
  <c r="H156" i="6"/>
  <c r="G156" i="6"/>
  <c r="N155" i="6"/>
  <c r="J155" i="6"/>
  <c r="I155" i="6"/>
  <c r="H155" i="6"/>
  <c r="G155" i="6"/>
  <c r="L155" i="6" s="1"/>
  <c r="N154" i="6"/>
  <c r="J154" i="6"/>
  <c r="I154" i="6"/>
  <c r="H154" i="6"/>
  <c r="G154" i="6"/>
  <c r="N153" i="6"/>
  <c r="J153" i="6"/>
  <c r="I153" i="6"/>
  <c r="H153" i="6"/>
  <c r="G153" i="6"/>
  <c r="L153" i="6" s="1"/>
  <c r="N152" i="6"/>
  <c r="J152" i="6"/>
  <c r="I152" i="6"/>
  <c r="H152" i="6"/>
  <c r="G152" i="6"/>
  <c r="N151" i="6"/>
  <c r="J151" i="6"/>
  <c r="I151" i="6"/>
  <c r="H151" i="6"/>
  <c r="G151" i="6"/>
  <c r="N150" i="6"/>
  <c r="J150" i="6"/>
  <c r="I150" i="6"/>
  <c r="H150" i="6"/>
  <c r="G150" i="6"/>
  <c r="L150" i="6" s="1"/>
  <c r="N149" i="6"/>
  <c r="J149" i="6"/>
  <c r="I149" i="6"/>
  <c r="H149" i="6"/>
  <c r="G149" i="6"/>
  <c r="N148" i="6"/>
  <c r="J148" i="6"/>
  <c r="I148" i="6"/>
  <c r="H148" i="6"/>
  <c r="G148" i="6"/>
  <c r="N147" i="6"/>
  <c r="J147" i="6"/>
  <c r="I147" i="6"/>
  <c r="H147" i="6"/>
  <c r="G147" i="6"/>
  <c r="L147" i="6" s="1"/>
  <c r="N146" i="6"/>
  <c r="J146" i="6"/>
  <c r="I146" i="6"/>
  <c r="H146" i="6"/>
  <c r="G146" i="6"/>
  <c r="N145" i="6"/>
  <c r="J145" i="6"/>
  <c r="I145" i="6"/>
  <c r="H145" i="6"/>
  <c r="G145" i="6"/>
  <c r="L145" i="6" s="1"/>
  <c r="N144" i="6"/>
  <c r="J144" i="6"/>
  <c r="I144" i="6"/>
  <c r="H144" i="6"/>
  <c r="G144" i="6"/>
  <c r="N143" i="6"/>
  <c r="J143" i="6"/>
  <c r="I143" i="6"/>
  <c r="H143" i="6"/>
  <c r="G143" i="6"/>
  <c r="N142" i="6"/>
  <c r="J142" i="6"/>
  <c r="I142" i="6"/>
  <c r="H142" i="6"/>
  <c r="G142" i="6"/>
  <c r="L142" i="6" s="1"/>
  <c r="N141" i="6"/>
  <c r="J141" i="6"/>
  <c r="I141" i="6"/>
  <c r="H141" i="6"/>
  <c r="G141" i="6"/>
  <c r="N140" i="6"/>
  <c r="J140" i="6"/>
  <c r="I140" i="6"/>
  <c r="H140" i="6"/>
  <c r="G140" i="6"/>
  <c r="N139" i="6"/>
  <c r="J139" i="6"/>
  <c r="I139" i="6"/>
  <c r="H139" i="6"/>
  <c r="G139" i="6"/>
  <c r="L139" i="6" s="1"/>
  <c r="N138" i="6"/>
  <c r="J138" i="6"/>
  <c r="I138" i="6"/>
  <c r="H138" i="6"/>
  <c r="G138" i="6"/>
  <c r="N137" i="6"/>
  <c r="J137" i="6"/>
  <c r="I137" i="6"/>
  <c r="H137" i="6"/>
  <c r="G137" i="6"/>
  <c r="N136" i="6"/>
  <c r="J136" i="6"/>
  <c r="I136" i="6"/>
  <c r="H136" i="6"/>
  <c r="G136" i="6"/>
  <c r="N135" i="6"/>
  <c r="J135" i="6"/>
  <c r="I135" i="6"/>
  <c r="H135" i="6"/>
  <c r="G135" i="6"/>
  <c r="N134" i="6"/>
  <c r="J134" i="6"/>
  <c r="I134" i="6"/>
  <c r="H134" i="6"/>
  <c r="G134" i="6"/>
  <c r="L134" i="6" s="1"/>
  <c r="N133" i="6"/>
  <c r="J133" i="6"/>
  <c r="I133" i="6"/>
  <c r="H133" i="6"/>
  <c r="G133" i="6"/>
  <c r="N132" i="6"/>
  <c r="J132" i="6"/>
  <c r="I132" i="6"/>
  <c r="H132" i="6"/>
  <c r="G132" i="6"/>
  <c r="N131" i="6"/>
  <c r="J131" i="6"/>
  <c r="I131" i="6"/>
  <c r="H131" i="6"/>
  <c r="G131" i="6"/>
  <c r="L131" i="6" s="1"/>
  <c r="N130" i="6"/>
  <c r="J130" i="6"/>
  <c r="I130" i="6"/>
  <c r="H130" i="6"/>
  <c r="G130" i="6"/>
  <c r="N129" i="6"/>
  <c r="J129" i="6"/>
  <c r="I129" i="6"/>
  <c r="H129" i="6"/>
  <c r="G129" i="6"/>
  <c r="L129" i="6" s="1"/>
  <c r="N128" i="6"/>
  <c r="J128" i="6"/>
  <c r="I128" i="6"/>
  <c r="H128" i="6"/>
  <c r="G128" i="6"/>
  <c r="N127" i="6"/>
  <c r="J127" i="6"/>
  <c r="I127" i="6"/>
  <c r="H127" i="6"/>
  <c r="G127" i="6"/>
  <c r="N126" i="6"/>
  <c r="J126" i="6"/>
  <c r="I126" i="6"/>
  <c r="H126" i="6"/>
  <c r="G126" i="6"/>
  <c r="L126" i="6" s="1"/>
  <c r="N125" i="6"/>
  <c r="J125" i="6"/>
  <c r="I125" i="6"/>
  <c r="H125" i="6"/>
  <c r="G125" i="6"/>
  <c r="N124" i="6"/>
  <c r="J124" i="6"/>
  <c r="I124" i="6"/>
  <c r="H124" i="6"/>
  <c r="G124" i="6"/>
  <c r="N123" i="6"/>
  <c r="J123" i="6"/>
  <c r="I123" i="6"/>
  <c r="H123" i="6"/>
  <c r="G123" i="6"/>
  <c r="N122" i="6"/>
  <c r="J122" i="6"/>
  <c r="I122" i="6"/>
  <c r="H122" i="6"/>
  <c r="G122" i="6"/>
  <c r="N121" i="6"/>
  <c r="J121" i="6"/>
  <c r="I121" i="6"/>
  <c r="H121" i="6"/>
  <c r="G121" i="6"/>
  <c r="L121" i="6" s="1"/>
  <c r="N120" i="6"/>
  <c r="J120" i="6"/>
  <c r="I120" i="6"/>
  <c r="H120" i="6"/>
  <c r="G120" i="6"/>
  <c r="N119" i="6"/>
  <c r="J119" i="6"/>
  <c r="I119" i="6"/>
  <c r="H119" i="6"/>
  <c r="G119" i="6"/>
  <c r="N118" i="6"/>
  <c r="J118" i="6"/>
  <c r="I118" i="6"/>
  <c r="H118" i="6"/>
  <c r="G118" i="6"/>
  <c r="L118" i="6" s="1"/>
  <c r="N117" i="6"/>
  <c r="J117" i="6"/>
  <c r="I117" i="6"/>
  <c r="H117" i="6"/>
  <c r="G117" i="6"/>
  <c r="N116" i="6"/>
  <c r="J116" i="6"/>
  <c r="I116" i="6"/>
  <c r="H116" i="6"/>
  <c r="G116" i="6"/>
  <c r="N115" i="6"/>
  <c r="J115" i="6"/>
  <c r="I115" i="6"/>
  <c r="H115" i="6"/>
  <c r="G115" i="6"/>
  <c r="N114" i="6"/>
  <c r="J114" i="6"/>
  <c r="I114" i="6"/>
  <c r="H114" i="6"/>
  <c r="G114" i="6"/>
  <c r="N113" i="6"/>
  <c r="J113" i="6"/>
  <c r="I113" i="6"/>
  <c r="H113" i="6"/>
  <c r="G113" i="6"/>
  <c r="L113" i="6" s="1"/>
  <c r="N112" i="6"/>
  <c r="J112" i="6"/>
  <c r="I112" i="6"/>
  <c r="H112" i="6"/>
  <c r="G112" i="6"/>
  <c r="N111" i="6"/>
  <c r="J111" i="6"/>
  <c r="I111" i="6"/>
  <c r="H111" i="6"/>
  <c r="G111" i="6"/>
  <c r="N110" i="6"/>
  <c r="J110" i="6"/>
  <c r="I110" i="6"/>
  <c r="H110" i="6"/>
  <c r="G110" i="6"/>
  <c r="L110" i="6" s="1"/>
  <c r="N109" i="6"/>
  <c r="J109" i="6"/>
  <c r="I109" i="6"/>
  <c r="H109" i="6"/>
  <c r="G109" i="6"/>
  <c r="N108" i="6"/>
  <c r="J108" i="6"/>
  <c r="I108" i="6"/>
  <c r="H108" i="6"/>
  <c r="G108" i="6"/>
  <c r="N107" i="6"/>
  <c r="J107" i="6"/>
  <c r="I107" i="6"/>
  <c r="H107" i="6"/>
  <c r="G107" i="6"/>
  <c r="N106" i="6"/>
  <c r="J106" i="6"/>
  <c r="I106" i="6"/>
  <c r="H106" i="6"/>
  <c r="G106" i="6"/>
  <c r="N105" i="6"/>
  <c r="J105" i="6"/>
  <c r="I105" i="6"/>
  <c r="H105" i="6"/>
  <c r="G105" i="6"/>
  <c r="L105" i="6" s="1"/>
  <c r="N104" i="6"/>
  <c r="J104" i="6"/>
  <c r="I104" i="6"/>
  <c r="H104" i="6"/>
  <c r="G104" i="6"/>
  <c r="N103" i="6"/>
  <c r="J103" i="6"/>
  <c r="I103" i="6"/>
  <c r="H103" i="6"/>
  <c r="G103" i="6"/>
  <c r="N102" i="6"/>
  <c r="J102" i="6"/>
  <c r="I102" i="6"/>
  <c r="H102" i="6"/>
  <c r="G102" i="6"/>
  <c r="L102" i="6" s="1"/>
  <c r="N101" i="6"/>
  <c r="J101" i="6"/>
  <c r="I101" i="6"/>
  <c r="H101" i="6"/>
  <c r="G101" i="6"/>
  <c r="N100" i="6"/>
  <c r="J100" i="6"/>
  <c r="I100" i="6"/>
  <c r="H100" i="6"/>
  <c r="G100" i="6"/>
  <c r="N99" i="6"/>
  <c r="J99" i="6"/>
  <c r="I99" i="6"/>
  <c r="H99" i="6"/>
  <c r="G99" i="6"/>
  <c r="N98" i="6"/>
  <c r="J98" i="6"/>
  <c r="I98" i="6"/>
  <c r="H98" i="6"/>
  <c r="G98" i="6"/>
  <c r="N97" i="6"/>
  <c r="J97" i="6"/>
  <c r="I97" i="6"/>
  <c r="H97" i="6"/>
  <c r="G97" i="6"/>
  <c r="L97" i="6" s="1"/>
  <c r="N96" i="6"/>
  <c r="J96" i="6"/>
  <c r="I96" i="6"/>
  <c r="H96" i="6"/>
  <c r="G96" i="6"/>
  <c r="N95" i="6"/>
  <c r="J95" i="6"/>
  <c r="I95" i="6"/>
  <c r="H95" i="6"/>
  <c r="G95" i="6"/>
  <c r="N94" i="6"/>
  <c r="J94" i="6"/>
  <c r="I94" i="6"/>
  <c r="H94" i="6"/>
  <c r="G94" i="6"/>
  <c r="L94" i="6" s="1"/>
  <c r="N93" i="6"/>
  <c r="J93" i="6"/>
  <c r="I93" i="6"/>
  <c r="H93" i="6"/>
  <c r="G93" i="6"/>
  <c r="N92" i="6"/>
  <c r="J92" i="6"/>
  <c r="I92" i="6"/>
  <c r="H92" i="6"/>
  <c r="G92" i="6"/>
  <c r="N91" i="6"/>
  <c r="J91" i="6"/>
  <c r="I91" i="6"/>
  <c r="H91" i="6"/>
  <c r="G91" i="6"/>
  <c r="N90" i="6"/>
  <c r="J90" i="6"/>
  <c r="I90" i="6"/>
  <c r="H90" i="6"/>
  <c r="G90" i="6"/>
  <c r="N89" i="6"/>
  <c r="J89" i="6"/>
  <c r="I89" i="6"/>
  <c r="H89" i="6"/>
  <c r="G89" i="6"/>
  <c r="L89" i="6" s="1"/>
  <c r="N88" i="6"/>
  <c r="J88" i="6"/>
  <c r="I88" i="6"/>
  <c r="H88" i="6"/>
  <c r="G88" i="6"/>
  <c r="N87" i="6"/>
  <c r="J87" i="6"/>
  <c r="I87" i="6"/>
  <c r="H87" i="6"/>
  <c r="G87" i="6"/>
  <c r="N86" i="6"/>
  <c r="J86" i="6"/>
  <c r="I86" i="6"/>
  <c r="H86" i="6"/>
  <c r="G86" i="6"/>
  <c r="L86" i="6" s="1"/>
  <c r="N85" i="6"/>
  <c r="J85" i="6"/>
  <c r="I85" i="6"/>
  <c r="H85" i="6"/>
  <c r="G85" i="6"/>
  <c r="N84" i="6"/>
  <c r="J84" i="6"/>
  <c r="I84" i="6"/>
  <c r="H84" i="6"/>
  <c r="G84" i="6"/>
  <c r="N83" i="6"/>
  <c r="J83" i="6"/>
  <c r="I83" i="6"/>
  <c r="H83" i="6"/>
  <c r="G83" i="6"/>
  <c r="N82" i="6"/>
  <c r="J82" i="6"/>
  <c r="I82" i="6"/>
  <c r="H82" i="6"/>
  <c r="G82" i="6"/>
  <c r="N81" i="6"/>
  <c r="J81" i="6"/>
  <c r="I81" i="6"/>
  <c r="H81" i="6"/>
  <c r="G81" i="6"/>
  <c r="L81" i="6" s="1"/>
  <c r="N80" i="6"/>
  <c r="J80" i="6"/>
  <c r="I80" i="6"/>
  <c r="H80" i="6"/>
  <c r="G80" i="6"/>
  <c r="N79" i="6"/>
  <c r="J79" i="6"/>
  <c r="I79" i="6"/>
  <c r="H79" i="6"/>
  <c r="G79" i="6"/>
  <c r="N78" i="6"/>
  <c r="J78" i="6"/>
  <c r="I78" i="6"/>
  <c r="H78" i="6"/>
  <c r="G78" i="6"/>
  <c r="L78" i="6" s="1"/>
  <c r="N77" i="6"/>
  <c r="J77" i="6"/>
  <c r="I77" i="6"/>
  <c r="H77" i="6"/>
  <c r="G77" i="6"/>
  <c r="N76" i="6"/>
  <c r="J76" i="6"/>
  <c r="I76" i="6"/>
  <c r="H76" i="6"/>
  <c r="G76" i="6"/>
  <c r="N75" i="6"/>
  <c r="J75" i="6"/>
  <c r="I75" i="6"/>
  <c r="H75" i="6"/>
  <c r="G75" i="6"/>
  <c r="N74" i="6"/>
  <c r="J74" i="6"/>
  <c r="I74" i="6"/>
  <c r="H74" i="6"/>
  <c r="G74" i="6"/>
  <c r="N73" i="6"/>
  <c r="J73" i="6"/>
  <c r="I73" i="6"/>
  <c r="H73" i="6"/>
  <c r="L73" i="6" s="1"/>
  <c r="G73" i="6"/>
  <c r="N72" i="6"/>
  <c r="J72" i="6"/>
  <c r="I72" i="6"/>
  <c r="H72" i="6"/>
  <c r="G72" i="6"/>
  <c r="N71" i="6"/>
  <c r="J71" i="6"/>
  <c r="I71" i="6"/>
  <c r="H71" i="6"/>
  <c r="G71" i="6"/>
  <c r="N70" i="6"/>
  <c r="J70" i="6"/>
  <c r="I70" i="6"/>
  <c r="H70" i="6"/>
  <c r="G70" i="6"/>
  <c r="L70" i="6" s="1"/>
  <c r="N69" i="6"/>
  <c r="J69" i="6"/>
  <c r="I69" i="6"/>
  <c r="H69" i="6"/>
  <c r="G69" i="6"/>
  <c r="N68" i="6"/>
  <c r="J68" i="6"/>
  <c r="I68" i="6"/>
  <c r="H68" i="6"/>
  <c r="G68" i="6"/>
  <c r="N67" i="6"/>
  <c r="J67" i="6"/>
  <c r="I67" i="6"/>
  <c r="H67" i="6"/>
  <c r="G67" i="6"/>
  <c r="N66" i="6"/>
  <c r="J66" i="6"/>
  <c r="I66" i="6"/>
  <c r="H66" i="6"/>
  <c r="G66" i="6"/>
  <c r="N65" i="6"/>
  <c r="J65" i="6"/>
  <c r="I65" i="6"/>
  <c r="H65" i="6"/>
  <c r="L65" i="6" s="1"/>
  <c r="G65" i="6"/>
  <c r="N64" i="6"/>
  <c r="J64" i="6"/>
  <c r="I64" i="6"/>
  <c r="H64" i="6"/>
  <c r="G64" i="6"/>
  <c r="N63" i="6"/>
  <c r="J63" i="6"/>
  <c r="I63" i="6"/>
  <c r="H63" i="6"/>
  <c r="G63" i="6"/>
  <c r="N62" i="6"/>
  <c r="J62" i="6"/>
  <c r="I62" i="6"/>
  <c r="H62" i="6"/>
  <c r="G62" i="6"/>
  <c r="L62" i="6" s="1"/>
  <c r="N61" i="6"/>
  <c r="J61" i="6"/>
  <c r="I61" i="6"/>
  <c r="H61" i="6"/>
  <c r="G61" i="6"/>
  <c r="N60" i="6"/>
  <c r="J60" i="6"/>
  <c r="I60" i="6"/>
  <c r="H60" i="6"/>
  <c r="G60" i="6"/>
  <c r="N59" i="6"/>
  <c r="J59" i="6"/>
  <c r="I59" i="6"/>
  <c r="H59" i="6"/>
  <c r="G59" i="6"/>
  <c r="N58" i="6"/>
  <c r="J58" i="6"/>
  <c r="I58" i="6"/>
  <c r="H58" i="6"/>
  <c r="G58" i="6"/>
  <c r="N57" i="6"/>
  <c r="J57" i="6"/>
  <c r="I57" i="6"/>
  <c r="H57" i="6"/>
  <c r="L57" i="6" s="1"/>
  <c r="G57" i="6"/>
  <c r="N56" i="6"/>
  <c r="J56" i="6"/>
  <c r="I56" i="6"/>
  <c r="H56" i="6"/>
  <c r="G56" i="6"/>
  <c r="N55" i="6"/>
  <c r="J55" i="6"/>
  <c r="I55" i="6"/>
  <c r="H55" i="6"/>
  <c r="G55" i="6"/>
  <c r="N54" i="6"/>
  <c r="J54" i="6"/>
  <c r="I54" i="6"/>
  <c r="H54" i="6"/>
  <c r="G54" i="6"/>
  <c r="L54" i="6" s="1"/>
  <c r="N53" i="6"/>
  <c r="J53" i="6"/>
  <c r="I53" i="6"/>
  <c r="H53" i="6"/>
  <c r="G53" i="6"/>
  <c r="N52" i="6"/>
  <c r="J52" i="6"/>
  <c r="I52" i="6"/>
  <c r="H52" i="6"/>
  <c r="G52" i="6"/>
  <c r="N51" i="6"/>
  <c r="J51" i="6"/>
  <c r="I51" i="6"/>
  <c r="H51" i="6"/>
  <c r="G51" i="6"/>
  <c r="N50" i="6"/>
  <c r="J50" i="6"/>
  <c r="I50" i="6"/>
  <c r="H50" i="6"/>
  <c r="G50" i="6"/>
  <c r="N49" i="6"/>
  <c r="J49" i="6"/>
  <c r="I49" i="6"/>
  <c r="H49" i="6"/>
  <c r="L49" i="6" s="1"/>
  <c r="G49" i="6"/>
  <c r="N48" i="6"/>
  <c r="J48" i="6"/>
  <c r="I48" i="6"/>
  <c r="H48" i="6"/>
  <c r="G48" i="6"/>
  <c r="N47" i="6"/>
  <c r="J47" i="6"/>
  <c r="I47" i="6"/>
  <c r="H47" i="6"/>
  <c r="G47" i="6"/>
  <c r="N46" i="6"/>
  <c r="J46" i="6"/>
  <c r="I46" i="6"/>
  <c r="H46" i="6"/>
  <c r="G46" i="6"/>
  <c r="L46" i="6" s="1"/>
  <c r="N45" i="6"/>
  <c r="J45" i="6"/>
  <c r="I45" i="6"/>
  <c r="H45" i="6"/>
  <c r="G45" i="6"/>
  <c r="N44" i="6"/>
  <c r="J44" i="6"/>
  <c r="I44" i="6"/>
  <c r="H44" i="6"/>
  <c r="G44" i="6"/>
  <c r="N43" i="6"/>
  <c r="J43" i="6"/>
  <c r="I43" i="6"/>
  <c r="H43" i="6"/>
  <c r="G43" i="6"/>
  <c r="N42" i="6"/>
  <c r="J42" i="6"/>
  <c r="I42" i="6"/>
  <c r="H42" i="6"/>
  <c r="G42" i="6"/>
  <c r="N41" i="6"/>
  <c r="J41" i="6"/>
  <c r="I41" i="6"/>
  <c r="H41" i="6"/>
  <c r="L41" i="6" s="1"/>
  <c r="G41" i="6"/>
  <c r="N40" i="6"/>
  <c r="J40" i="6"/>
  <c r="I40" i="6"/>
  <c r="H40" i="6"/>
  <c r="G40" i="6"/>
  <c r="N39" i="6"/>
  <c r="J39" i="6"/>
  <c r="I39" i="6"/>
  <c r="H39" i="6"/>
  <c r="G39" i="6"/>
  <c r="N38" i="6"/>
  <c r="J38" i="6"/>
  <c r="I38" i="6"/>
  <c r="H38" i="6"/>
  <c r="G38" i="6"/>
  <c r="L38" i="6" s="1"/>
  <c r="N37" i="6"/>
  <c r="J37" i="6"/>
  <c r="I37" i="6"/>
  <c r="H37" i="6"/>
  <c r="G37" i="6"/>
  <c r="N36" i="6"/>
  <c r="J36" i="6"/>
  <c r="I36" i="6"/>
  <c r="H36" i="6"/>
  <c r="G36" i="6"/>
  <c r="N35" i="6"/>
  <c r="J35" i="6"/>
  <c r="I35" i="6"/>
  <c r="H35" i="6"/>
  <c r="G35" i="6"/>
  <c r="N34" i="6"/>
  <c r="J34" i="6"/>
  <c r="I34" i="6"/>
  <c r="H34" i="6"/>
  <c r="G34" i="6"/>
  <c r="N33" i="6"/>
  <c r="J33" i="6"/>
  <c r="I33" i="6"/>
  <c r="H33" i="6"/>
  <c r="L33" i="6" s="1"/>
  <c r="G33" i="6"/>
  <c r="N32" i="6"/>
  <c r="J32" i="6"/>
  <c r="I32" i="6"/>
  <c r="H32" i="6"/>
  <c r="G32" i="6"/>
  <c r="N31" i="6"/>
  <c r="J31" i="6"/>
  <c r="I31" i="6"/>
  <c r="H31" i="6"/>
  <c r="G31" i="6"/>
  <c r="N30" i="6"/>
  <c r="J30" i="6"/>
  <c r="I30" i="6"/>
  <c r="H30" i="6"/>
  <c r="G30" i="6"/>
  <c r="L30" i="6" s="1"/>
  <c r="N29" i="6"/>
  <c r="J29" i="6"/>
  <c r="I29" i="6"/>
  <c r="H29" i="6"/>
  <c r="G29" i="6"/>
  <c r="N28" i="6"/>
  <c r="J28" i="6"/>
  <c r="I28" i="6"/>
  <c r="H28" i="6"/>
  <c r="G28" i="6"/>
  <c r="N27" i="6"/>
  <c r="J27" i="6"/>
  <c r="I27" i="6"/>
  <c r="H27" i="6"/>
  <c r="G27" i="6"/>
  <c r="N26" i="6"/>
  <c r="J26" i="6"/>
  <c r="I26" i="6"/>
  <c r="H26" i="6"/>
  <c r="G26" i="6"/>
  <c r="N25" i="6"/>
  <c r="J25" i="6"/>
  <c r="I25" i="6"/>
  <c r="H25" i="6"/>
  <c r="L25" i="6" s="1"/>
  <c r="G25" i="6"/>
  <c r="N24" i="6"/>
  <c r="J24" i="6"/>
  <c r="I24" i="6"/>
  <c r="H24" i="6"/>
  <c r="G24" i="6"/>
  <c r="N23" i="6"/>
  <c r="J23" i="6"/>
  <c r="I23" i="6"/>
  <c r="H23" i="6"/>
  <c r="G23" i="6"/>
  <c r="L23" i="6" s="1"/>
  <c r="L59" i="6" l="1"/>
  <c r="L67" i="6"/>
  <c r="L75" i="6"/>
  <c r="L83" i="6"/>
  <c r="L91" i="6"/>
  <c r="L92" i="6"/>
  <c r="L99" i="6"/>
  <c r="L100" i="6"/>
  <c r="S100" i="6" s="1"/>
  <c r="L107" i="6"/>
  <c r="L108" i="6"/>
  <c r="L115" i="6"/>
  <c r="L116" i="6"/>
  <c r="L123" i="6"/>
  <c r="L124" i="6"/>
  <c r="L132" i="6"/>
  <c r="L140" i="6"/>
  <c r="O140" i="6" s="1"/>
  <c r="P140" i="6" s="1"/>
  <c r="L148" i="6"/>
  <c r="L156" i="6"/>
  <c r="L27" i="6"/>
  <c r="L51" i="6"/>
  <c r="L24" i="6"/>
  <c r="L32" i="6"/>
  <c r="L40" i="6"/>
  <c r="L48" i="6"/>
  <c r="O48" i="6" s="1"/>
  <c r="P48" i="6" s="1"/>
  <c r="L56" i="6"/>
  <c r="L64" i="6"/>
  <c r="L72" i="6"/>
  <c r="L80" i="6"/>
  <c r="L88" i="6"/>
  <c r="L96" i="6"/>
  <c r="L104" i="6"/>
  <c r="L112" i="6"/>
  <c r="O112" i="6" s="1"/>
  <c r="P112" i="6" s="1"/>
  <c r="L120" i="6"/>
  <c r="L128" i="6"/>
  <c r="L136" i="6"/>
  <c r="L144" i="6"/>
  <c r="L152" i="6"/>
  <c r="L35" i="6"/>
  <c r="L43" i="6"/>
  <c r="L29" i="6"/>
  <c r="O29" i="6" s="1"/>
  <c r="P29" i="6" s="1"/>
  <c r="L37" i="6"/>
  <c r="L45" i="6"/>
  <c r="L53" i="6"/>
  <c r="L61" i="6"/>
  <c r="L69" i="6"/>
  <c r="L77" i="6"/>
  <c r="L85" i="6"/>
  <c r="L93" i="6"/>
  <c r="S93" i="6" s="1"/>
  <c r="L101" i="6"/>
  <c r="L109" i="6"/>
  <c r="L117" i="6"/>
  <c r="L125" i="6"/>
  <c r="L133" i="6"/>
  <c r="L141" i="6"/>
  <c r="L149" i="6"/>
  <c r="L157" i="6"/>
  <c r="O157" i="6" s="1"/>
  <c r="P157" i="6" s="1"/>
  <c r="L26" i="6"/>
  <c r="L34" i="6"/>
  <c r="L50" i="6"/>
  <c r="L66" i="6"/>
  <c r="L74" i="6"/>
  <c r="L82" i="6"/>
  <c r="L90" i="6"/>
  <c r="S90" i="6" s="1"/>
  <c r="L98" i="6"/>
  <c r="S98" i="6" s="1"/>
  <c r="L106" i="6"/>
  <c r="L114" i="6"/>
  <c r="L122" i="6"/>
  <c r="L130" i="6"/>
  <c r="L138" i="6"/>
  <c r="L146" i="6"/>
  <c r="L154" i="6"/>
  <c r="S154" i="6" s="1"/>
  <c r="L42" i="6"/>
  <c r="S42" i="6" s="1"/>
  <c r="L58" i="6"/>
  <c r="L55" i="6"/>
  <c r="L79" i="6"/>
  <c r="L119" i="6"/>
  <c r="S119" i="6" s="1"/>
  <c r="L143" i="6"/>
  <c r="L151" i="6"/>
  <c r="L159" i="6"/>
  <c r="S159" i="6" s="1"/>
  <c r="S39" i="6"/>
  <c r="L135" i="6"/>
  <c r="S135" i="6" s="1"/>
  <c r="L127" i="6"/>
  <c r="O127" i="6" s="1"/>
  <c r="P127" i="6" s="1"/>
  <c r="L111" i="6"/>
  <c r="S111" i="6" s="1"/>
  <c r="L103" i="6"/>
  <c r="S103" i="6" s="1"/>
  <c r="L95" i="6"/>
  <c r="S95" i="6" s="1"/>
  <c r="L87" i="6"/>
  <c r="S87" i="6" s="1"/>
  <c r="L71" i="6"/>
  <c r="S71" i="6" s="1"/>
  <c r="L63" i="6"/>
  <c r="S63" i="6" s="1"/>
  <c r="L47" i="6"/>
  <c r="S47" i="6" s="1"/>
  <c r="L39" i="6"/>
  <c r="L31" i="6"/>
  <c r="S31" i="6" s="1"/>
  <c r="S84" i="6"/>
  <c r="S92" i="6"/>
  <c r="L84" i="6"/>
  <c r="L76" i="6"/>
  <c r="S76" i="6" s="1"/>
  <c r="L68" i="6"/>
  <c r="S68" i="6" s="1"/>
  <c r="L60" i="6"/>
  <c r="S60" i="6" s="1"/>
  <c r="L52" i="6"/>
  <c r="S52" i="6" s="1"/>
  <c r="L44" i="6"/>
  <c r="S44" i="6" s="1"/>
  <c r="L36" i="6"/>
  <c r="S36" i="6" s="1"/>
  <c r="L28" i="6"/>
  <c r="S28" i="6" s="1"/>
  <c r="S108" i="6"/>
  <c r="S116" i="6"/>
  <c r="S124" i="6"/>
  <c r="S132" i="6"/>
  <c r="S140" i="6"/>
  <c r="S148" i="6"/>
  <c r="S156" i="6"/>
  <c r="S37" i="6"/>
  <c r="S45" i="6"/>
  <c r="S53" i="6"/>
  <c r="S61" i="6"/>
  <c r="S69" i="6"/>
  <c r="S77" i="6"/>
  <c r="S85" i="6"/>
  <c r="S46" i="6"/>
  <c r="S70" i="6"/>
  <c r="S78" i="6"/>
  <c r="S86" i="6"/>
  <c r="S94" i="6"/>
  <c r="S102" i="6"/>
  <c r="S118" i="6"/>
  <c r="S126" i="6"/>
  <c r="S134" i="6"/>
  <c r="S150" i="6"/>
  <c r="S30" i="6"/>
  <c r="S38" i="6"/>
  <c r="S54" i="6"/>
  <c r="S62" i="6"/>
  <c r="S79" i="6"/>
  <c r="S143" i="6"/>
  <c r="S55" i="6"/>
  <c r="S151" i="6"/>
  <c r="S110" i="6"/>
  <c r="S142" i="6"/>
  <c r="S158" i="6"/>
  <c r="S24" i="6"/>
  <c r="S32" i="6"/>
  <c r="S40" i="6"/>
  <c r="S56" i="6"/>
  <c r="S64" i="6"/>
  <c r="S72" i="6"/>
  <c r="S80" i="6"/>
  <c r="S88" i="6"/>
  <c r="S96" i="6"/>
  <c r="S104" i="6"/>
  <c r="S120" i="6"/>
  <c r="S128" i="6"/>
  <c r="S136" i="6"/>
  <c r="S144" i="6"/>
  <c r="S152" i="6"/>
  <c r="S160" i="6"/>
  <c r="S101" i="6"/>
  <c r="S109" i="6"/>
  <c r="S125" i="6"/>
  <c r="S141" i="6"/>
  <c r="S157" i="6"/>
  <c r="S26" i="6"/>
  <c r="S34" i="6"/>
  <c r="S50" i="6"/>
  <c r="S58" i="6"/>
  <c r="S66" i="6"/>
  <c r="S74" i="6"/>
  <c r="S82" i="6"/>
  <c r="S106" i="6"/>
  <c r="S114" i="6"/>
  <c r="S122" i="6"/>
  <c r="S130" i="6"/>
  <c r="S138" i="6"/>
  <c r="S146" i="6"/>
  <c r="S117" i="6"/>
  <c r="S133" i="6"/>
  <c r="S149" i="6"/>
  <c r="S23" i="6"/>
  <c r="S25" i="6"/>
  <c r="S57" i="6"/>
  <c r="S89" i="6"/>
  <c r="S97" i="6"/>
  <c r="S105" i="6"/>
  <c r="S113" i="6"/>
  <c r="S121" i="6"/>
  <c r="S129" i="6"/>
  <c r="S137" i="6"/>
  <c r="S145" i="6"/>
  <c r="S153" i="6"/>
  <c r="S41" i="6"/>
  <c r="S49" i="6"/>
  <c r="S65" i="6"/>
  <c r="S73" i="6"/>
  <c r="S81" i="6"/>
  <c r="S33" i="6"/>
  <c r="S27" i="6"/>
  <c r="S35" i="6"/>
  <c r="S43" i="6"/>
  <c r="S51" i="6"/>
  <c r="S59" i="6"/>
  <c r="S67" i="6"/>
  <c r="S75" i="6"/>
  <c r="S83" i="6"/>
  <c r="S91" i="6"/>
  <c r="S99" i="6"/>
  <c r="S107" i="6"/>
  <c r="S115" i="6"/>
  <c r="S123" i="6"/>
  <c r="S131" i="6"/>
  <c r="S139" i="6"/>
  <c r="S147" i="6"/>
  <c r="S155" i="6"/>
  <c r="L101" i="7"/>
  <c r="S101" i="7" s="1"/>
  <c r="L109" i="7"/>
  <c r="S109" i="7" s="1"/>
  <c r="L117" i="7"/>
  <c r="S117" i="7" s="1"/>
  <c r="L125" i="7"/>
  <c r="S125" i="7" s="1"/>
  <c r="L133" i="7"/>
  <c r="S133" i="7" s="1"/>
  <c r="L141" i="7"/>
  <c r="S141" i="7" s="1"/>
  <c r="L149" i="7"/>
  <c r="S149" i="7" s="1"/>
  <c r="L157" i="7"/>
  <c r="S157" i="7" s="1"/>
  <c r="L23" i="7"/>
  <c r="S23" i="7" s="1"/>
  <c r="L31" i="7"/>
  <c r="S31" i="7" s="1"/>
  <c r="L39" i="7"/>
  <c r="S39" i="7" s="1"/>
  <c r="L47" i="7"/>
  <c r="S47" i="7" s="1"/>
  <c r="L55" i="7"/>
  <c r="S55" i="7" s="1"/>
  <c r="L63" i="7"/>
  <c r="S63" i="7" s="1"/>
  <c r="L71" i="7"/>
  <c r="S71" i="7" s="1"/>
  <c r="L79" i="7"/>
  <c r="S79" i="7" s="1"/>
  <c r="L87" i="7"/>
  <c r="S87" i="7" s="1"/>
  <c r="L95" i="7"/>
  <c r="S95" i="7" s="1"/>
  <c r="L103" i="7"/>
  <c r="S103" i="7" s="1"/>
  <c r="L111" i="7"/>
  <c r="S111" i="7" s="1"/>
  <c r="L119" i="7"/>
  <c r="S119" i="7" s="1"/>
  <c r="L127" i="7"/>
  <c r="S127" i="7" s="1"/>
  <c r="L135" i="7"/>
  <c r="S135" i="7" s="1"/>
  <c r="L143" i="7"/>
  <c r="S143" i="7" s="1"/>
  <c r="L151" i="7"/>
  <c r="S151" i="7" s="1"/>
  <c r="L159" i="7"/>
  <c r="L26" i="7"/>
  <c r="S26" i="7" s="1"/>
  <c r="L28" i="7"/>
  <c r="S28" i="7" s="1"/>
  <c r="L34" i="7"/>
  <c r="S34" i="7" s="1"/>
  <c r="L36" i="7"/>
  <c r="S36" i="7" s="1"/>
  <c r="L42" i="7"/>
  <c r="S42" i="7" s="1"/>
  <c r="L44" i="7"/>
  <c r="S44" i="7" s="1"/>
  <c r="L50" i="7"/>
  <c r="S50" i="7" s="1"/>
  <c r="L52" i="7"/>
  <c r="S52" i="7" s="1"/>
  <c r="L58" i="7"/>
  <c r="S58" i="7" s="1"/>
  <c r="L60" i="7"/>
  <c r="S60" i="7" s="1"/>
  <c r="L66" i="7"/>
  <c r="S66" i="7" s="1"/>
  <c r="L68" i="7"/>
  <c r="S68" i="7" s="1"/>
  <c r="L74" i="7"/>
  <c r="S74" i="7" s="1"/>
  <c r="L76" i="7"/>
  <c r="S76" i="7" s="1"/>
  <c r="L82" i="7"/>
  <c r="S82" i="7" s="1"/>
  <c r="L84" i="7"/>
  <c r="S84" i="7" s="1"/>
  <c r="L90" i="7"/>
  <c r="S90" i="7" s="1"/>
  <c r="L92" i="7"/>
  <c r="S92" i="7" s="1"/>
  <c r="L98" i="7"/>
  <c r="S98" i="7" s="1"/>
  <c r="L100" i="7"/>
  <c r="S100" i="7" s="1"/>
  <c r="L106" i="7"/>
  <c r="S106" i="7" s="1"/>
  <c r="L108" i="7"/>
  <c r="S108" i="7" s="1"/>
  <c r="L114" i="7"/>
  <c r="S114" i="7" s="1"/>
  <c r="L116" i="7"/>
  <c r="S116" i="7" s="1"/>
  <c r="L122" i="7"/>
  <c r="S122" i="7" s="1"/>
  <c r="L124" i="7"/>
  <c r="S124" i="7" s="1"/>
  <c r="L130" i="7"/>
  <c r="S130" i="7" s="1"/>
  <c r="L132" i="7"/>
  <c r="S132" i="7" s="1"/>
  <c r="L138" i="7"/>
  <c r="S138" i="7" s="1"/>
  <c r="L140" i="7"/>
  <c r="S140" i="7" s="1"/>
  <c r="L146" i="7"/>
  <c r="S146" i="7" s="1"/>
  <c r="L148" i="7"/>
  <c r="S148" i="7" s="1"/>
  <c r="L154" i="7"/>
  <c r="S154" i="7" s="1"/>
  <c r="L156" i="7"/>
  <c r="S156" i="7" s="1"/>
  <c r="L25" i="7"/>
  <c r="S25" i="7" s="1"/>
  <c r="L33" i="7"/>
  <c r="S33" i="7" s="1"/>
  <c r="L41" i="7"/>
  <c r="S41" i="7" s="1"/>
  <c r="L49" i="7"/>
  <c r="S49" i="7" s="1"/>
  <c r="L57" i="7"/>
  <c r="S57" i="7" s="1"/>
  <c r="L65" i="7"/>
  <c r="S65" i="7" s="1"/>
  <c r="L73" i="7"/>
  <c r="S73" i="7" s="1"/>
  <c r="L81" i="7"/>
  <c r="S81" i="7" s="1"/>
  <c r="L89" i="7"/>
  <c r="S89" i="7" s="1"/>
  <c r="L97" i="7"/>
  <c r="S97" i="7" s="1"/>
  <c r="L105" i="7"/>
  <c r="S105" i="7" s="1"/>
  <c r="L113" i="7"/>
  <c r="S113" i="7" s="1"/>
  <c r="L121" i="7"/>
  <c r="S121" i="7" s="1"/>
  <c r="L129" i="7"/>
  <c r="S129" i="7" s="1"/>
  <c r="L137" i="7"/>
  <c r="S137" i="7" s="1"/>
  <c r="L145" i="7"/>
  <c r="S145" i="7" s="1"/>
  <c r="L153" i="7"/>
  <c r="S153" i="7" s="1"/>
  <c r="L30" i="7"/>
  <c r="S30" i="7" s="1"/>
  <c r="L38" i="7"/>
  <c r="S38" i="7" s="1"/>
  <c r="L46" i="7"/>
  <c r="S46" i="7" s="1"/>
  <c r="L54" i="7"/>
  <c r="S54" i="7" s="1"/>
  <c r="L62" i="7"/>
  <c r="S62" i="7" s="1"/>
  <c r="L70" i="7"/>
  <c r="S70" i="7" s="1"/>
  <c r="L78" i="7"/>
  <c r="S78" i="7" s="1"/>
  <c r="L86" i="7"/>
  <c r="S86" i="7" s="1"/>
  <c r="L94" i="7"/>
  <c r="S94" i="7" s="1"/>
  <c r="L102" i="7"/>
  <c r="S102" i="7" s="1"/>
  <c r="L110" i="7"/>
  <c r="S110" i="7" s="1"/>
  <c r="L118" i="7"/>
  <c r="S118" i="7" s="1"/>
  <c r="L126" i="7"/>
  <c r="S126" i="7" s="1"/>
  <c r="L134" i="7"/>
  <c r="S134" i="7" s="1"/>
  <c r="L142" i="7"/>
  <c r="S142" i="7" s="1"/>
  <c r="L150" i="7"/>
  <c r="S150" i="7" s="1"/>
  <c r="L158" i="7"/>
  <c r="S158" i="7" s="1"/>
  <c r="L27" i="7"/>
  <c r="S27" i="7" s="1"/>
  <c r="L35" i="7"/>
  <c r="S35" i="7" s="1"/>
  <c r="L43" i="7"/>
  <c r="S43" i="7" s="1"/>
  <c r="L51" i="7"/>
  <c r="S51" i="7" s="1"/>
  <c r="L59" i="7"/>
  <c r="S59" i="7" s="1"/>
  <c r="L67" i="7"/>
  <c r="S67" i="7" s="1"/>
  <c r="L75" i="7"/>
  <c r="S75" i="7" s="1"/>
  <c r="L83" i="7"/>
  <c r="S83" i="7" s="1"/>
  <c r="L91" i="7"/>
  <c r="S91" i="7" s="1"/>
  <c r="L99" i="7"/>
  <c r="S99" i="7" s="1"/>
  <c r="L107" i="7"/>
  <c r="S107" i="7" s="1"/>
  <c r="L115" i="7"/>
  <c r="S115" i="7" s="1"/>
  <c r="L123" i="7"/>
  <c r="S123" i="7" s="1"/>
  <c r="L131" i="7"/>
  <c r="S131" i="7" s="1"/>
  <c r="L139" i="7"/>
  <c r="S139" i="7" s="1"/>
  <c r="L147" i="7"/>
  <c r="S147" i="7" s="1"/>
  <c r="L155" i="7"/>
  <c r="S155" i="7" s="1"/>
  <c r="O159" i="7"/>
  <c r="P159" i="7" s="1"/>
  <c r="S159" i="7"/>
  <c r="O70" i="7"/>
  <c r="P70" i="7" s="1"/>
  <c r="O78" i="7"/>
  <c r="P78" i="7" s="1"/>
  <c r="O102" i="7"/>
  <c r="P102" i="7" s="1"/>
  <c r="O29" i="7"/>
  <c r="P29" i="7" s="1"/>
  <c r="O37" i="7"/>
  <c r="P37" i="7" s="1"/>
  <c r="O45" i="7"/>
  <c r="P45" i="7" s="1"/>
  <c r="O53" i="7"/>
  <c r="P53" i="7" s="1"/>
  <c r="O61" i="7"/>
  <c r="P61" i="7" s="1"/>
  <c r="O69" i="7"/>
  <c r="P69" i="7" s="1"/>
  <c r="O77" i="7"/>
  <c r="P77" i="7" s="1"/>
  <c r="O85" i="7"/>
  <c r="P85" i="7" s="1"/>
  <c r="O93" i="7"/>
  <c r="P93" i="7" s="1"/>
  <c r="O101" i="7"/>
  <c r="P101" i="7" s="1"/>
  <c r="O109" i="7"/>
  <c r="P109" i="7" s="1"/>
  <c r="O117" i="7"/>
  <c r="P117" i="7" s="1"/>
  <c r="O125" i="7"/>
  <c r="P125" i="7" s="1"/>
  <c r="O133" i="7"/>
  <c r="P133" i="7" s="1"/>
  <c r="O141" i="7"/>
  <c r="P141" i="7" s="1"/>
  <c r="O149" i="7"/>
  <c r="P149" i="7" s="1"/>
  <c r="O27" i="7"/>
  <c r="P27" i="7" s="1"/>
  <c r="O59" i="7"/>
  <c r="P59" i="7" s="1"/>
  <c r="O67" i="7"/>
  <c r="P67" i="7" s="1"/>
  <c r="O75" i="7"/>
  <c r="P75" i="7" s="1"/>
  <c r="O91" i="7"/>
  <c r="P91" i="7" s="1"/>
  <c r="O131" i="7"/>
  <c r="P131" i="7" s="1"/>
  <c r="O155" i="7"/>
  <c r="P155" i="7" s="1"/>
  <c r="O26" i="7"/>
  <c r="P26" i="7" s="1"/>
  <c r="O42" i="7"/>
  <c r="P42" i="7" s="1"/>
  <c r="O50" i="7"/>
  <c r="P50" i="7" s="1"/>
  <c r="O58" i="7"/>
  <c r="P58" i="7" s="1"/>
  <c r="O66" i="7"/>
  <c r="P66" i="7" s="1"/>
  <c r="O74" i="7"/>
  <c r="P74" i="7" s="1"/>
  <c r="O82" i="7"/>
  <c r="P82" i="7" s="1"/>
  <c r="O90" i="7"/>
  <c r="P90" i="7" s="1"/>
  <c r="O106" i="7"/>
  <c r="P106" i="7" s="1"/>
  <c r="O114" i="7"/>
  <c r="P114" i="7" s="1"/>
  <c r="O122" i="7"/>
  <c r="P122" i="7" s="1"/>
  <c r="O138" i="7"/>
  <c r="P138" i="7" s="1"/>
  <c r="O146" i="7"/>
  <c r="P146" i="7" s="1"/>
  <c r="O154" i="7"/>
  <c r="P154" i="7" s="1"/>
  <c r="O28" i="7"/>
  <c r="P28" i="7" s="1"/>
  <c r="O60" i="7"/>
  <c r="P60" i="7" s="1"/>
  <c r="O23" i="7"/>
  <c r="P23" i="7" s="1"/>
  <c r="O25" i="7"/>
  <c r="P25" i="7" s="1"/>
  <c r="O41" i="7"/>
  <c r="P41" i="7" s="1"/>
  <c r="O57" i="7"/>
  <c r="P57" i="7" s="1"/>
  <c r="O73" i="7"/>
  <c r="P73" i="7" s="1"/>
  <c r="O81" i="7"/>
  <c r="P81" i="7" s="1"/>
  <c r="O105" i="7"/>
  <c r="P105" i="7" s="1"/>
  <c r="O121" i="7"/>
  <c r="P121" i="7" s="1"/>
  <c r="O137" i="7"/>
  <c r="P137" i="7" s="1"/>
  <c r="O145" i="7"/>
  <c r="P145" i="7" s="1"/>
  <c r="O38" i="7"/>
  <c r="P38" i="7" s="1"/>
  <c r="O76" i="7"/>
  <c r="P76" i="7" s="1"/>
  <c r="O124" i="7"/>
  <c r="P124" i="7" s="1"/>
  <c r="O156" i="7"/>
  <c r="P156" i="7" s="1"/>
  <c r="O24" i="7"/>
  <c r="P24" i="7" s="1"/>
  <c r="O32" i="7"/>
  <c r="P32" i="7" s="1"/>
  <c r="O40" i="7"/>
  <c r="P40" i="7" s="1"/>
  <c r="O48" i="7"/>
  <c r="P48" i="7" s="1"/>
  <c r="O56" i="7"/>
  <c r="P56" i="7" s="1"/>
  <c r="O64" i="7"/>
  <c r="P64" i="7" s="1"/>
  <c r="O72" i="7"/>
  <c r="P72" i="7" s="1"/>
  <c r="O80" i="7"/>
  <c r="P80" i="7" s="1"/>
  <c r="O88" i="7"/>
  <c r="P88" i="7" s="1"/>
  <c r="O96" i="7"/>
  <c r="P96" i="7" s="1"/>
  <c r="O104" i="7"/>
  <c r="P104" i="7" s="1"/>
  <c r="O112" i="7"/>
  <c r="P112" i="7" s="1"/>
  <c r="O120" i="7"/>
  <c r="P120" i="7" s="1"/>
  <c r="O128" i="7"/>
  <c r="P128" i="7" s="1"/>
  <c r="O136" i="7"/>
  <c r="P136" i="7" s="1"/>
  <c r="O144" i="7"/>
  <c r="P144" i="7" s="1"/>
  <c r="O152" i="7"/>
  <c r="P152" i="7" s="1"/>
  <c r="O160" i="7"/>
  <c r="P160" i="7" s="1"/>
  <c r="O92" i="7"/>
  <c r="P92" i="7" s="1"/>
  <c r="O31" i="7"/>
  <c r="P31" i="7" s="1"/>
  <c r="O39" i="7"/>
  <c r="P39" i="7" s="1"/>
  <c r="O47" i="7"/>
  <c r="P47" i="7" s="1"/>
  <c r="O55" i="7"/>
  <c r="P55" i="7" s="1"/>
  <c r="O63" i="7"/>
  <c r="P63" i="7" s="1"/>
  <c r="O71" i="7"/>
  <c r="P71" i="7" s="1"/>
  <c r="O87" i="7"/>
  <c r="P87" i="7" s="1"/>
  <c r="O95" i="7"/>
  <c r="P95" i="7" s="1"/>
  <c r="O103" i="7"/>
  <c r="P103" i="7" s="1"/>
  <c r="O111" i="7"/>
  <c r="P111" i="7" s="1"/>
  <c r="O119" i="7"/>
  <c r="P119" i="7" s="1"/>
  <c r="O127" i="7"/>
  <c r="P127" i="7" s="1"/>
  <c r="O135" i="7"/>
  <c r="P135" i="7" s="1"/>
  <c r="O151" i="7"/>
  <c r="P151" i="7" s="1"/>
  <c r="O49" i="6"/>
  <c r="P49" i="6" s="1"/>
  <c r="O50" i="6"/>
  <c r="P50" i="6" s="1"/>
  <c r="O102" i="6"/>
  <c r="P102" i="6" s="1"/>
  <c r="O110" i="6"/>
  <c r="P110" i="6" s="1"/>
  <c r="O117" i="6"/>
  <c r="P117" i="6" s="1"/>
  <c r="O70" i="6"/>
  <c r="P70" i="6" s="1"/>
  <c r="O77" i="6"/>
  <c r="P77" i="6" s="1"/>
  <c r="O78" i="6"/>
  <c r="P78" i="6" s="1"/>
  <c r="O85" i="6"/>
  <c r="P85" i="6" s="1"/>
  <c r="O57" i="6"/>
  <c r="P57" i="6" s="1"/>
  <c r="O125" i="6"/>
  <c r="P125" i="6" s="1"/>
  <c r="O101" i="6"/>
  <c r="P101" i="6" s="1"/>
  <c r="O54" i="6"/>
  <c r="P54" i="6" s="1"/>
  <c r="O61" i="6"/>
  <c r="P61" i="6" s="1"/>
  <c r="O62" i="6"/>
  <c r="P62" i="6" s="1"/>
  <c r="O69" i="6"/>
  <c r="P69" i="6" s="1"/>
  <c r="O121" i="6"/>
  <c r="P121" i="6" s="1"/>
  <c r="O130" i="6"/>
  <c r="P130" i="6" s="1"/>
  <c r="O126" i="6"/>
  <c r="P126" i="6" s="1"/>
  <c r="O38" i="6"/>
  <c r="P38" i="6" s="1"/>
  <c r="O45" i="6"/>
  <c r="P45" i="6" s="1"/>
  <c r="O46" i="6"/>
  <c r="P46" i="6" s="1"/>
  <c r="O53" i="6"/>
  <c r="P53" i="6" s="1"/>
  <c r="O105" i="6"/>
  <c r="P105" i="6" s="1"/>
  <c r="O114" i="6"/>
  <c r="P114" i="6" s="1"/>
  <c r="O58" i="6"/>
  <c r="P58" i="6" s="1"/>
  <c r="O66" i="6"/>
  <c r="P66" i="6" s="1"/>
  <c r="O118" i="6"/>
  <c r="P118" i="6" s="1"/>
  <c r="O86" i="6"/>
  <c r="P86" i="6" s="1"/>
  <c r="O94" i="6"/>
  <c r="P94" i="6" s="1"/>
  <c r="O30" i="6"/>
  <c r="P30" i="6" s="1"/>
  <c r="O37" i="6"/>
  <c r="P37" i="6" s="1"/>
  <c r="O145" i="6"/>
  <c r="P145" i="6" s="1"/>
  <c r="O25" i="6"/>
  <c r="P25" i="6" s="1"/>
  <c r="O34" i="6"/>
  <c r="P34" i="6" s="1"/>
  <c r="O93" i="6"/>
  <c r="P93" i="6" s="1"/>
  <c r="O74" i="6"/>
  <c r="P74" i="6" s="1"/>
  <c r="O81" i="6"/>
  <c r="P81" i="6" s="1"/>
  <c r="O82" i="6"/>
  <c r="P82" i="6" s="1"/>
  <c r="O134" i="6"/>
  <c r="P134" i="6" s="1"/>
  <c r="O142" i="6"/>
  <c r="P142" i="6" s="1"/>
  <c r="O146" i="6"/>
  <c r="P146" i="6" s="1"/>
  <c r="O150" i="6"/>
  <c r="P150" i="6" s="1"/>
  <c r="O158" i="6"/>
  <c r="P158" i="6" s="1"/>
  <c r="O27" i="6"/>
  <c r="P27" i="6" s="1"/>
  <c r="O39" i="6"/>
  <c r="P39" i="6" s="1"/>
  <c r="O47" i="6"/>
  <c r="P47" i="6" s="1"/>
  <c r="O51" i="6"/>
  <c r="P51" i="6" s="1"/>
  <c r="O55" i="6"/>
  <c r="P55" i="6" s="1"/>
  <c r="O63" i="6"/>
  <c r="P63" i="6" s="1"/>
  <c r="O71" i="6"/>
  <c r="P71" i="6" s="1"/>
  <c r="O79" i="6"/>
  <c r="P79" i="6" s="1"/>
  <c r="O91" i="6"/>
  <c r="P91" i="6" s="1"/>
  <c r="O95" i="6"/>
  <c r="P95" i="6" s="1"/>
  <c r="O103" i="6"/>
  <c r="P103" i="6" s="1"/>
  <c r="O115" i="6"/>
  <c r="P115" i="6" s="1"/>
  <c r="O119" i="6"/>
  <c r="P119" i="6" s="1"/>
  <c r="O135" i="6"/>
  <c r="P135" i="6" s="1"/>
  <c r="O143" i="6"/>
  <c r="P143" i="6" s="1"/>
  <c r="O151" i="6"/>
  <c r="P151" i="6" s="1"/>
  <c r="O155" i="6"/>
  <c r="P155" i="6" s="1"/>
  <c r="O159" i="6"/>
  <c r="P159" i="6" s="1"/>
  <c r="O24" i="6"/>
  <c r="P24" i="6" s="1"/>
  <c r="O28" i="6"/>
  <c r="P28" i="6" s="1"/>
  <c r="O32" i="6"/>
  <c r="P32" i="6" s="1"/>
  <c r="O40" i="6"/>
  <c r="P40" i="6" s="1"/>
  <c r="O44" i="6"/>
  <c r="P44" i="6" s="1"/>
  <c r="O52" i="6"/>
  <c r="P52" i="6" s="1"/>
  <c r="O56" i="6"/>
  <c r="P56" i="6" s="1"/>
  <c r="O60" i="6"/>
  <c r="P60" i="6" s="1"/>
  <c r="O72" i="6"/>
  <c r="P72" i="6" s="1"/>
  <c r="O76" i="6"/>
  <c r="P76" i="6" s="1"/>
  <c r="O84" i="6"/>
  <c r="P84" i="6" s="1"/>
  <c r="O88" i="6"/>
  <c r="P88" i="6" s="1"/>
  <c r="O92" i="6"/>
  <c r="P92" i="6" s="1"/>
  <c r="O96" i="6"/>
  <c r="P96" i="6" s="1"/>
  <c r="O104" i="6"/>
  <c r="P104" i="6" s="1"/>
  <c r="O108" i="6"/>
  <c r="P108" i="6" s="1"/>
  <c r="O116" i="6"/>
  <c r="P116" i="6" s="1"/>
  <c r="O120" i="6"/>
  <c r="P120" i="6" s="1"/>
  <c r="O124" i="6"/>
  <c r="P124" i="6" s="1"/>
  <c r="O132" i="6"/>
  <c r="P132" i="6" s="1"/>
  <c r="O136" i="6"/>
  <c r="P136" i="6" s="1"/>
  <c r="O148" i="6"/>
  <c r="P148" i="6" s="1"/>
  <c r="O152" i="6"/>
  <c r="P152" i="6" s="1"/>
  <c r="O156" i="6"/>
  <c r="P156" i="6" s="1"/>
  <c r="S48" i="6" l="1"/>
  <c r="S112" i="6"/>
  <c r="O98" i="6"/>
  <c r="P98" i="6" s="1"/>
  <c r="O100" i="6"/>
  <c r="P100" i="6" s="1"/>
  <c r="S29" i="6"/>
  <c r="S127" i="6"/>
  <c r="O87" i="6"/>
  <c r="P87" i="6" s="1"/>
  <c r="O36" i="6"/>
  <c r="P36" i="6" s="1"/>
  <c r="O31" i="6"/>
  <c r="P31" i="6" s="1"/>
  <c r="O68" i="6"/>
  <c r="P68" i="6" s="1"/>
  <c r="O111" i="6"/>
  <c r="P111" i="6" s="1"/>
  <c r="O131" i="6"/>
  <c r="P131" i="6" s="1"/>
  <c r="O65" i="6"/>
  <c r="P65" i="6" s="1"/>
  <c r="O67" i="6"/>
  <c r="P67" i="6" s="1"/>
  <c r="O73" i="6"/>
  <c r="P73" i="6" s="1"/>
  <c r="O113" i="6"/>
  <c r="P113" i="6" s="1"/>
  <c r="O149" i="6"/>
  <c r="P149" i="6" s="1"/>
  <c r="O42" i="6"/>
  <c r="P42" i="6" s="1"/>
  <c r="O139" i="6"/>
  <c r="P139" i="6" s="1"/>
  <c r="O129" i="6"/>
  <c r="P129" i="6" s="1"/>
  <c r="O133" i="6"/>
  <c r="P133" i="6" s="1"/>
  <c r="O122" i="6"/>
  <c r="P122" i="6" s="1"/>
  <c r="O109" i="6"/>
  <c r="P109" i="6" s="1"/>
  <c r="O123" i="6"/>
  <c r="P123" i="6" s="1"/>
  <c r="O160" i="6"/>
  <c r="P160" i="6" s="1"/>
  <c r="O75" i="6"/>
  <c r="P75" i="6" s="1"/>
  <c r="O59" i="6"/>
  <c r="P59" i="6" s="1"/>
  <c r="O106" i="6"/>
  <c r="P106" i="6" s="1"/>
  <c r="O23" i="6"/>
  <c r="P23" i="6" s="1"/>
  <c r="O107" i="6"/>
  <c r="P107" i="6" s="1"/>
  <c r="O97" i="6"/>
  <c r="P97" i="6" s="1"/>
  <c r="O26" i="6"/>
  <c r="P26" i="6" s="1"/>
  <c r="T22" i="6"/>
  <c r="O41" i="6"/>
  <c r="P41" i="6" s="1"/>
  <c r="O43" i="6"/>
  <c r="P43" i="6" s="1"/>
  <c r="O144" i="6"/>
  <c r="P144" i="6" s="1"/>
  <c r="O80" i="6"/>
  <c r="P80" i="6" s="1"/>
  <c r="O147" i="6"/>
  <c r="P147" i="6" s="1"/>
  <c r="O83" i="6"/>
  <c r="P83" i="6" s="1"/>
  <c r="O33" i="6"/>
  <c r="P33" i="6" s="1"/>
  <c r="O35" i="6"/>
  <c r="P35" i="6" s="1"/>
  <c r="O153" i="6"/>
  <c r="P153" i="6" s="1"/>
  <c r="O90" i="6"/>
  <c r="P90" i="6" s="1"/>
  <c r="O141" i="6"/>
  <c r="P141" i="6" s="1"/>
  <c r="O128" i="6"/>
  <c r="P128" i="6" s="1"/>
  <c r="O64" i="6"/>
  <c r="P64" i="6" s="1"/>
  <c r="O137" i="6"/>
  <c r="P137" i="6" s="1"/>
  <c r="O89" i="6"/>
  <c r="P89" i="6" s="1"/>
  <c r="O138" i="6"/>
  <c r="P138" i="6" s="1"/>
  <c r="O154" i="6"/>
  <c r="P154" i="6" s="1"/>
  <c r="O99" i="6"/>
  <c r="P99" i="6" s="1"/>
  <c r="O94" i="7"/>
  <c r="P94" i="7" s="1"/>
  <c r="O86" i="7"/>
  <c r="P86" i="7" s="1"/>
  <c r="O143" i="7"/>
  <c r="P143" i="7" s="1"/>
  <c r="O139" i="7"/>
  <c r="P139" i="7" s="1"/>
  <c r="O157" i="7"/>
  <c r="P157" i="7" s="1"/>
  <c r="O79" i="7"/>
  <c r="P79" i="7" s="1"/>
  <c r="O150" i="7"/>
  <c r="P150" i="7" s="1"/>
  <c r="O123" i="7"/>
  <c r="P123" i="7" s="1"/>
  <c r="O142" i="7"/>
  <c r="P142" i="7" s="1"/>
  <c r="O33" i="7"/>
  <c r="P33" i="7" s="1"/>
  <c r="O130" i="7"/>
  <c r="P130" i="7" s="1"/>
  <c r="O134" i="7"/>
  <c r="P134" i="7" s="1"/>
  <c r="O132" i="7"/>
  <c r="P132" i="7" s="1"/>
  <c r="O68" i="7"/>
  <c r="P68" i="7" s="1"/>
  <c r="O97" i="7"/>
  <c r="P97" i="7" s="1"/>
  <c r="O108" i="7"/>
  <c r="P108" i="7" s="1"/>
  <c r="O36" i="7"/>
  <c r="P36" i="7" s="1"/>
  <c r="O89" i="7"/>
  <c r="P89" i="7" s="1"/>
  <c r="O100" i="7"/>
  <c r="P100" i="7" s="1"/>
  <c r="O158" i="7"/>
  <c r="P158" i="7" s="1"/>
  <c r="O30" i="7"/>
  <c r="P30" i="7" s="1"/>
  <c r="O147" i="7"/>
  <c r="P147" i="7" s="1"/>
  <c r="O153" i="7"/>
  <c r="P153" i="7" s="1"/>
  <c r="O98" i="7"/>
  <c r="P98" i="7" s="1"/>
  <c r="O34" i="7"/>
  <c r="P34" i="7" s="1"/>
  <c r="O83" i="7"/>
  <c r="P83" i="7" s="1"/>
  <c r="O84" i="7"/>
  <c r="P84" i="7" s="1"/>
  <c r="O116" i="7"/>
  <c r="P116" i="7" s="1"/>
  <c r="T22" i="7"/>
  <c r="O129" i="7"/>
  <c r="P129" i="7" s="1"/>
  <c r="O52" i="7"/>
  <c r="P52" i="7" s="1"/>
  <c r="O113" i="7"/>
  <c r="P113" i="7" s="1"/>
  <c r="O49" i="7"/>
  <c r="P49" i="7" s="1"/>
  <c r="O44" i="7"/>
  <c r="P44" i="7" s="1"/>
  <c r="O115" i="7"/>
  <c r="P115" i="7" s="1"/>
  <c r="O51" i="7"/>
  <c r="P51" i="7" s="1"/>
  <c r="O65" i="7"/>
  <c r="P65" i="7" s="1"/>
  <c r="O107" i="7"/>
  <c r="P107" i="7" s="1"/>
  <c r="O43" i="7"/>
  <c r="P43" i="7" s="1"/>
  <c r="O126" i="7"/>
  <c r="P126" i="7" s="1"/>
  <c r="O62" i="7"/>
  <c r="P62" i="7" s="1"/>
  <c r="O148" i="7"/>
  <c r="P148" i="7" s="1"/>
  <c r="O99" i="7"/>
  <c r="P99" i="7" s="1"/>
  <c r="O35" i="7"/>
  <c r="P35" i="7" s="1"/>
  <c r="O118" i="7"/>
  <c r="P118" i="7" s="1"/>
  <c r="O54" i="7"/>
  <c r="P54" i="7" s="1"/>
  <c r="O140" i="7"/>
  <c r="P140" i="7" s="1"/>
  <c r="O110" i="7"/>
  <c r="P110" i="7" s="1"/>
  <c r="O46" i="7"/>
  <c r="P46" i="7" s="1"/>
  <c r="Q22" i="6" l="1"/>
  <c r="Q22" i="7"/>
</calcChain>
</file>

<file path=xl/sharedStrings.xml><?xml version="1.0" encoding="utf-8"?>
<sst xmlns="http://schemas.openxmlformats.org/spreadsheetml/2006/main" count="76" uniqueCount="55">
  <si>
    <t>Point</t>
  </si>
  <si>
    <t>Stock-Tank Oil Gravity(oAPI)</t>
  </si>
  <si>
    <t>Saturation Pressure (psia)</t>
  </si>
  <si>
    <t>Solution-Gas-Oil Ratio
(scf/STB)</t>
  </si>
  <si>
    <t>Separator Gas Gravity
(air = 1)</t>
  </si>
  <si>
    <t>Reservoir Temperature (Deg F)</t>
  </si>
  <si>
    <t>Rs</t>
  </si>
  <si>
    <t>p_sat</t>
  </si>
  <si>
    <t>temperature</t>
  </si>
  <si>
    <t>API</t>
  </si>
  <si>
    <t>gamma_s</t>
  </si>
  <si>
    <t>C1_exp8</t>
  </si>
  <si>
    <t>C2_exp8</t>
  </si>
  <si>
    <t>C1_exp16</t>
  </si>
  <si>
    <t>C3_exp8</t>
  </si>
  <si>
    <t>C2_exp16</t>
  </si>
  <si>
    <t>C4_exp8</t>
  </si>
  <si>
    <t>C3_exp16</t>
  </si>
  <si>
    <t>C5_exp8</t>
  </si>
  <si>
    <t>C4_exp16</t>
  </si>
  <si>
    <t>C6_exp8</t>
  </si>
  <si>
    <t>C5_exp16</t>
  </si>
  <si>
    <t>C7_exp8</t>
  </si>
  <si>
    <t>C6_exp16</t>
  </si>
  <si>
    <t>C8_exp8</t>
  </si>
  <si>
    <t>C7_exp16</t>
  </si>
  <si>
    <t>C8_exp16</t>
  </si>
  <si>
    <t>ln_api</t>
  </si>
  <si>
    <t>ln_gamma</t>
  </si>
  <si>
    <t>ln_Rs</t>
  </si>
  <si>
    <t>ln_t</t>
  </si>
  <si>
    <t>Exponential-Rational
 Polynomial (8-coefficient)</t>
  </si>
  <si>
    <t>Exponential-Rational 
Polynomial (16-coefficient)</t>
  </si>
  <si>
    <t>Exponential-Rational Polynomial (16- coefficient)</t>
  </si>
  <si>
    <t>eq.25</t>
  </si>
  <si>
    <t>d1_exp16</t>
  </si>
  <si>
    <t>d2_exp16</t>
  </si>
  <si>
    <t>d3_exp16</t>
  </si>
  <si>
    <t>d4_exp16</t>
  </si>
  <si>
    <t>d5_exp16</t>
  </si>
  <si>
    <t>d6_exp16</t>
  </si>
  <si>
    <t>d7_exp16</t>
  </si>
  <si>
    <t>d8_exp16</t>
  </si>
  <si>
    <t>45 degree line</t>
  </si>
  <si>
    <t xml:space="preserve">ln_pb_measured
</t>
  </si>
  <si>
    <t xml:space="preserve">ln_pb_ Cal
</t>
  </si>
  <si>
    <t>LSE 
EQ25</t>
  </si>
  <si>
    <t>Squared _diff</t>
  </si>
  <si>
    <t>Exponential-Rational Polynomial (8- coefficient)</t>
  </si>
  <si>
    <t>eq.24</t>
  </si>
  <si>
    <t>AARE
EQ25</t>
  </si>
  <si>
    <t>abs(diff/pbCal)</t>
  </si>
  <si>
    <t>Paper</t>
  </si>
  <si>
    <t>Blasingame_email</t>
  </si>
  <si>
    <t>new_paper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</si>
</sst>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0"/>
      <name val="Calibri"/>
      <family val="2"/>
      <scheme val="minor"/>
    </font>
    <font>
      <b/>
      <sz val="11"/>
      <color theme="0"/>
      <name val="EMprint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4" fontId="6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3307778328"/>
          <c:y val="0.15510709588689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'eq24'!$L$1</c:f>
              <c:strCache>
                <c:ptCount val="1"/>
                <c:pt idx="0">
                  <c:v>45 degree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35-44D3-AA3E-B2FFFEBD4C7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35-44D3-AA3E-B2FFFEBD4C7F}"/>
              </c:ext>
            </c:extLst>
          </c:dPt>
          <c:xVal>
            <c:numRef>
              <c:f>'eq24'!$L$2:$L$3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xVal>
          <c:yVal>
            <c:numRef>
              <c:f>'eq24'!$M$2:$M$3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5-44D3-AA3E-B2FFFEBD4C7F}"/>
            </c:ext>
          </c:extLst>
        </c:ser>
        <c:ser>
          <c:idx val="0"/>
          <c:order val="1"/>
          <c:tx>
            <c:strRef>
              <c:f>'eq24'!$L$22</c:f>
              <c:strCache>
                <c:ptCount val="1"/>
                <c:pt idx="0">
                  <c:v>Exponential-Rational Polynomial (8- coefficient)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'eq24'!$F$23:$F$160</c:f>
              <c:numCache>
                <c:formatCode>General</c:formatCode>
                <c:ptCount val="138"/>
                <c:pt idx="0">
                  <c:v>3765</c:v>
                </c:pt>
                <c:pt idx="1">
                  <c:v>4365</c:v>
                </c:pt>
                <c:pt idx="2">
                  <c:v>5678</c:v>
                </c:pt>
                <c:pt idx="3">
                  <c:v>6225</c:v>
                </c:pt>
                <c:pt idx="4">
                  <c:v>3565</c:v>
                </c:pt>
                <c:pt idx="5">
                  <c:v>4745</c:v>
                </c:pt>
                <c:pt idx="6">
                  <c:v>4237</c:v>
                </c:pt>
                <c:pt idx="7">
                  <c:v>5596</c:v>
                </c:pt>
                <c:pt idx="8">
                  <c:v>1921</c:v>
                </c:pt>
                <c:pt idx="9">
                  <c:v>2505</c:v>
                </c:pt>
                <c:pt idx="10">
                  <c:v>5031</c:v>
                </c:pt>
                <c:pt idx="11">
                  <c:v>5100</c:v>
                </c:pt>
                <c:pt idx="12">
                  <c:v>4898</c:v>
                </c:pt>
                <c:pt idx="13">
                  <c:v>3615</c:v>
                </c:pt>
                <c:pt idx="14">
                  <c:v>3615</c:v>
                </c:pt>
                <c:pt idx="15">
                  <c:v>4735</c:v>
                </c:pt>
                <c:pt idx="16">
                  <c:v>4565</c:v>
                </c:pt>
                <c:pt idx="17">
                  <c:v>5166</c:v>
                </c:pt>
                <c:pt idx="18">
                  <c:v>5072</c:v>
                </c:pt>
                <c:pt idx="19">
                  <c:v>4900</c:v>
                </c:pt>
                <c:pt idx="20">
                  <c:v>5705</c:v>
                </c:pt>
                <c:pt idx="21">
                  <c:v>3965</c:v>
                </c:pt>
                <c:pt idx="22">
                  <c:v>4832</c:v>
                </c:pt>
                <c:pt idx="23">
                  <c:v>3815</c:v>
                </c:pt>
                <c:pt idx="24">
                  <c:v>2579</c:v>
                </c:pt>
                <c:pt idx="25">
                  <c:v>2497</c:v>
                </c:pt>
                <c:pt idx="26">
                  <c:v>3469</c:v>
                </c:pt>
                <c:pt idx="27">
                  <c:v>3102</c:v>
                </c:pt>
                <c:pt idx="28">
                  <c:v>3852</c:v>
                </c:pt>
                <c:pt idx="29">
                  <c:v>3773</c:v>
                </c:pt>
                <c:pt idx="30">
                  <c:v>2904</c:v>
                </c:pt>
                <c:pt idx="31">
                  <c:v>2951</c:v>
                </c:pt>
                <c:pt idx="32">
                  <c:v>3122</c:v>
                </c:pt>
                <c:pt idx="33">
                  <c:v>3650</c:v>
                </c:pt>
                <c:pt idx="34">
                  <c:v>7990</c:v>
                </c:pt>
                <c:pt idx="35">
                  <c:v>7525</c:v>
                </c:pt>
                <c:pt idx="36">
                  <c:v>4590</c:v>
                </c:pt>
                <c:pt idx="37">
                  <c:v>10000</c:v>
                </c:pt>
                <c:pt idx="38">
                  <c:v>6300</c:v>
                </c:pt>
                <c:pt idx="39">
                  <c:v>6310</c:v>
                </c:pt>
                <c:pt idx="40">
                  <c:v>8947</c:v>
                </c:pt>
                <c:pt idx="41">
                  <c:v>8120</c:v>
                </c:pt>
                <c:pt idx="42">
                  <c:v>5240</c:v>
                </c:pt>
                <c:pt idx="43">
                  <c:v>1919</c:v>
                </c:pt>
                <c:pt idx="44">
                  <c:v>1844</c:v>
                </c:pt>
                <c:pt idx="45">
                  <c:v>2030</c:v>
                </c:pt>
                <c:pt idx="46">
                  <c:v>3111</c:v>
                </c:pt>
                <c:pt idx="47">
                  <c:v>1707</c:v>
                </c:pt>
                <c:pt idx="48">
                  <c:v>2465</c:v>
                </c:pt>
                <c:pt idx="49">
                  <c:v>2265</c:v>
                </c:pt>
                <c:pt idx="50">
                  <c:v>2685</c:v>
                </c:pt>
                <c:pt idx="51">
                  <c:v>5065</c:v>
                </c:pt>
                <c:pt idx="52">
                  <c:v>2613</c:v>
                </c:pt>
                <c:pt idx="53">
                  <c:v>3220</c:v>
                </c:pt>
                <c:pt idx="54">
                  <c:v>2950</c:v>
                </c:pt>
                <c:pt idx="55">
                  <c:v>5510</c:v>
                </c:pt>
                <c:pt idx="56">
                  <c:v>2678</c:v>
                </c:pt>
                <c:pt idx="57">
                  <c:v>3150</c:v>
                </c:pt>
                <c:pt idx="58">
                  <c:v>2335</c:v>
                </c:pt>
                <c:pt idx="59">
                  <c:v>2188</c:v>
                </c:pt>
                <c:pt idx="60">
                  <c:v>2290</c:v>
                </c:pt>
                <c:pt idx="61">
                  <c:v>2370</c:v>
                </c:pt>
                <c:pt idx="62">
                  <c:v>2875</c:v>
                </c:pt>
                <c:pt idx="63">
                  <c:v>3328</c:v>
                </c:pt>
                <c:pt idx="64">
                  <c:v>2721</c:v>
                </c:pt>
                <c:pt idx="65">
                  <c:v>3478</c:v>
                </c:pt>
                <c:pt idx="66">
                  <c:v>3259</c:v>
                </c:pt>
                <c:pt idx="67">
                  <c:v>1657</c:v>
                </c:pt>
                <c:pt idx="68">
                  <c:v>1389</c:v>
                </c:pt>
                <c:pt idx="69">
                  <c:v>1778</c:v>
                </c:pt>
                <c:pt idx="70">
                  <c:v>2057</c:v>
                </c:pt>
                <c:pt idx="71">
                  <c:v>2674</c:v>
                </c:pt>
                <c:pt idx="72">
                  <c:v>2530</c:v>
                </c:pt>
                <c:pt idx="73">
                  <c:v>2304</c:v>
                </c:pt>
                <c:pt idx="74">
                  <c:v>2866</c:v>
                </c:pt>
                <c:pt idx="75">
                  <c:v>1211</c:v>
                </c:pt>
                <c:pt idx="76">
                  <c:v>1370</c:v>
                </c:pt>
                <c:pt idx="77">
                  <c:v>2122</c:v>
                </c:pt>
                <c:pt idx="78">
                  <c:v>3064</c:v>
                </c:pt>
                <c:pt idx="79">
                  <c:v>2125</c:v>
                </c:pt>
                <c:pt idx="80">
                  <c:v>2100</c:v>
                </c:pt>
                <c:pt idx="81">
                  <c:v>2455</c:v>
                </c:pt>
                <c:pt idx="82">
                  <c:v>2440</c:v>
                </c:pt>
                <c:pt idx="83">
                  <c:v>2459</c:v>
                </c:pt>
                <c:pt idx="84">
                  <c:v>1764</c:v>
                </c:pt>
                <c:pt idx="85">
                  <c:v>1370</c:v>
                </c:pt>
                <c:pt idx="86">
                  <c:v>5070</c:v>
                </c:pt>
                <c:pt idx="87">
                  <c:v>2429</c:v>
                </c:pt>
                <c:pt idx="88">
                  <c:v>3998</c:v>
                </c:pt>
                <c:pt idx="89">
                  <c:v>4298</c:v>
                </c:pt>
                <c:pt idx="90">
                  <c:v>3918</c:v>
                </c:pt>
                <c:pt idx="91">
                  <c:v>3129</c:v>
                </c:pt>
                <c:pt idx="92">
                  <c:v>4395</c:v>
                </c:pt>
                <c:pt idx="93">
                  <c:v>3188</c:v>
                </c:pt>
                <c:pt idx="94">
                  <c:v>2577</c:v>
                </c:pt>
                <c:pt idx="95">
                  <c:v>1991</c:v>
                </c:pt>
                <c:pt idx="96">
                  <c:v>2388</c:v>
                </c:pt>
                <c:pt idx="97">
                  <c:v>3044</c:v>
                </c:pt>
                <c:pt idx="98">
                  <c:v>3297</c:v>
                </c:pt>
                <c:pt idx="99">
                  <c:v>2588</c:v>
                </c:pt>
                <c:pt idx="100">
                  <c:v>3000</c:v>
                </c:pt>
                <c:pt idx="101">
                  <c:v>3200</c:v>
                </c:pt>
                <c:pt idx="102">
                  <c:v>2568</c:v>
                </c:pt>
                <c:pt idx="103">
                  <c:v>3200</c:v>
                </c:pt>
                <c:pt idx="104">
                  <c:v>3906</c:v>
                </c:pt>
                <c:pt idx="105">
                  <c:v>4343</c:v>
                </c:pt>
                <c:pt idx="106">
                  <c:v>3969</c:v>
                </c:pt>
                <c:pt idx="107">
                  <c:v>4122</c:v>
                </c:pt>
                <c:pt idx="108">
                  <c:v>4848</c:v>
                </c:pt>
                <c:pt idx="109">
                  <c:v>3946</c:v>
                </c:pt>
                <c:pt idx="110">
                  <c:v>4391</c:v>
                </c:pt>
                <c:pt idx="111">
                  <c:v>4276</c:v>
                </c:pt>
                <c:pt idx="112">
                  <c:v>4379</c:v>
                </c:pt>
                <c:pt idx="113">
                  <c:v>2814</c:v>
                </c:pt>
                <c:pt idx="114">
                  <c:v>3910</c:v>
                </c:pt>
                <c:pt idx="115">
                  <c:v>4373</c:v>
                </c:pt>
                <c:pt idx="116">
                  <c:v>3866</c:v>
                </c:pt>
                <c:pt idx="117">
                  <c:v>3721</c:v>
                </c:pt>
                <c:pt idx="118">
                  <c:v>3859</c:v>
                </c:pt>
                <c:pt idx="119">
                  <c:v>4176</c:v>
                </c:pt>
                <c:pt idx="120">
                  <c:v>4317</c:v>
                </c:pt>
                <c:pt idx="121">
                  <c:v>4792</c:v>
                </c:pt>
                <c:pt idx="122">
                  <c:v>4421</c:v>
                </c:pt>
                <c:pt idx="123">
                  <c:v>4034</c:v>
                </c:pt>
                <c:pt idx="124">
                  <c:v>4292</c:v>
                </c:pt>
                <c:pt idx="125">
                  <c:v>3452</c:v>
                </c:pt>
                <c:pt idx="126">
                  <c:v>2172</c:v>
                </c:pt>
                <c:pt idx="127">
                  <c:v>5675</c:v>
                </c:pt>
                <c:pt idx="128">
                  <c:v>5120</c:v>
                </c:pt>
                <c:pt idx="129">
                  <c:v>4431</c:v>
                </c:pt>
                <c:pt idx="130">
                  <c:v>4550</c:v>
                </c:pt>
                <c:pt idx="131">
                  <c:v>5160</c:v>
                </c:pt>
                <c:pt idx="132">
                  <c:v>4520</c:v>
                </c:pt>
                <c:pt idx="133">
                  <c:v>4355</c:v>
                </c:pt>
                <c:pt idx="134">
                  <c:v>4148</c:v>
                </c:pt>
                <c:pt idx="135">
                  <c:v>4213</c:v>
                </c:pt>
                <c:pt idx="136">
                  <c:v>4385</c:v>
                </c:pt>
                <c:pt idx="137">
                  <c:v>4149</c:v>
                </c:pt>
              </c:numCache>
            </c:numRef>
          </c:xVal>
          <c:yVal>
            <c:numRef>
              <c:f>'eq24'!$L$23:$L$160</c:f>
              <c:numCache>
                <c:formatCode>General</c:formatCode>
                <c:ptCount val="138"/>
                <c:pt idx="0">
                  <c:v>3727.9829583710457</c:v>
                </c:pt>
                <c:pt idx="1">
                  <c:v>4154.100274702022</c:v>
                </c:pt>
                <c:pt idx="2">
                  <c:v>5632.8859883637479</c:v>
                </c:pt>
                <c:pt idx="3">
                  <c:v>5089.844535406085</c:v>
                </c:pt>
                <c:pt idx="4">
                  <c:v>3731.6291124833124</c:v>
                </c:pt>
                <c:pt idx="5">
                  <c:v>4599.7555285614089</c:v>
                </c:pt>
                <c:pt idx="6">
                  <c:v>4511.2783921181081</c:v>
                </c:pt>
                <c:pt idx="7">
                  <c:v>4498.5791447259562</c:v>
                </c:pt>
                <c:pt idx="8">
                  <c:v>3063.0172993145288</c:v>
                </c:pt>
                <c:pt idx="9">
                  <c:v>3269.1638389311106</c:v>
                </c:pt>
                <c:pt idx="10">
                  <c:v>5000.5268454686466</c:v>
                </c:pt>
                <c:pt idx="11">
                  <c:v>5389.8196207811325</c:v>
                </c:pt>
                <c:pt idx="12">
                  <c:v>4736.4581064131798</c:v>
                </c:pt>
                <c:pt idx="13">
                  <c:v>5996.4512536646671</c:v>
                </c:pt>
                <c:pt idx="14">
                  <c:v>3833.2165855413191</c:v>
                </c:pt>
                <c:pt idx="15">
                  <c:v>5306.822593476023</c:v>
                </c:pt>
                <c:pt idx="16">
                  <c:v>5028.8555170965892</c:v>
                </c:pt>
                <c:pt idx="17">
                  <c:v>4529.8180586023282</c:v>
                </c:pt>
                <c:pt idx="18">
                  <c:v>4946.6176754670651</c:v>
                </c:pt>
                <c:pt idx="19">
                  <c:v>5077.6677494198821</c:v>
                </c:pt>
                <c:pt idx="20">
                  <c:v>5425.6137106425367</c:v>
                </c:pt>
                <c:pt idx="21">
                  <c:v>3887.5249739084447</c:v>
                </c:pt>
                <c:pt idx="22">
                  <c:v>4786.319284137302</c:v>
                </c:pt>
                <c:pt idx="23">
                  <c:v>3914.0774348839618</c:v>
                </c:pt>
                <c:pt idx="24">
                  <c:v>2969.5603038915824</c:v>
                </c:pt>
                <c:pt idx="25">
                  <c:v>2862.6390188320315</c:v>
                </c:pt>
                <c:pt idx="26">
                  <c:v>3477.6455800668678</c:v>
                </c:pt>
                <c:pt idx="27">
                  <c:v>6409.1775125370514</c:v>
                </c:pt>
                <c:pt idx="28">
                  <c:v>4743.8506295836787</c:v>
                </c:pt>
                <c:pt idx="29">
                  <c:v>4858.7474302892915</c:v>
                </c:pt>
                <c:pt idx="30">
                  <c:v>3971.6644445932857</c:v>
                </c:pt>
                <c:pt idx="31">
                  <c:v>3636.6840880179147</c:v>
                </c:pt>
                <c:pt idx="32">
                  <c:v>4201.6777384803627</c:v>
                </c:pt>
                <c:pt idx="33">
                  <c:v>3684.0011147201867</c:v>
                </c:pt>
                <c:pt idx="34">
                  <c:v>5590.6016180123652</c:v>
                </c:pt>
                <c:pt idx="35">
                  <c:v>6067.037797415127</c:v>
                </c:pt>
                <c:pt idx="36">
                  <c:v>8975.4158135123362</c:v>
                </c:pt>
                <c:pt idx="37">
                  <c:v>9023.0012128516373</c:v>
                </c:pt>
                <c:pt idx="38">
                  <c:v>5146.0883296937627</c:v>
                </c:pt>
                <c:pt idx="39">
                  <c:v>5297.7381612473009</c:v>
                </c:pt>
                <c:pt idx="40">
                  <c:v>6055.4951803399008</c:v>
                </c:pt>
                <c:pt idx="41">
                  <c:v>6091.9616431744162</c:v>
                </c:pt>
                <c:pt idx="42">
                  <c:v>4976.1259448954706</c:v>
                </c:pt>
                <c:pt idx="43">
                  <c:v>9952.1073388903333</c:v>
                </c:pt>
                <c:pt idx="44">
                  <c:v>6837.3068659961964</c:v>
                </c:pt>
                <c:pt idx="45">
                  <c:v>9858.3047713398173</c:v>
                </c:pt>
                <c:pt idx="46">
                  <c:v>6737.5330941923303</c:v>
                </c:pt>
                <c:pt idx="47">
                  <c:v>4812.9452949639672</c:v>
                </c:pt>
                <c:pt idx="48">
                  <c:v>3246.9209890510019</c:v>
                </c:pt>
                <c:pt idx="49">
                  <c:v>2996.4602432471615</c:v>
                </c:pt>
                <c:pt idx="50">
                  <c:v>2997.7978489474749</c:v>
                </c:pt>
                <c:pt idx="51">
                  <c:v>4581.2547711932048</c:v>
                </c:pt>
                <c:pt idx="52">
                  <c:v>3184.2710095646571</c:v>
                </c:pt>
                <c:pt idx="53">
                  <c:v>3689.6983283774048</c:v>
                </c:pt>
                <c:pt idx="54">
                  <c:v>3499.4145800638762</c:v>
                </c:pt>
                <c:pt idx="55">
                  <c:v>5442.6286596146729</c:v>
                </c:pt>
                <c:pt idx="56">
                  <c:v>2764.676272770218</c:v>
                </c:pt>
                <c:pt idx="57">
                  <c:v>2698.3783614130725</c:v>
                </c:pt>
                <c:pt idx="58">
                  <c:v>2718.1297234253293</c:v>
                </c:pt>
                <c:pt idx="59">
                  <c:v>2163.0161186841046</c:v>
                </c:pt>
                <c:pt idx="60">
                  <c:v>2778.5909683552095</c:v>
                </c:pt>
                <c:pt idx="61">
                  <c:v>2616.2920070870218</c:v>
                </c:pt>
                <c:pt idx="62">
                  <c:v>3195.4796421938631</c:v>
                </c:pt>
                <c:pt idx="63">
                  <c:v>3188.5413643406614</c:v>
                </c:pt>
                <c:pt idx="64">
                  <c:v>2964.2028245819743</c:v>
                </c:pt>
                <c:pt idx="65">
                  <c:v>3704.682395528514</c:v>
                </c:pt>
                <c:pt idx="66">
                  <c:v>3699.3812239239937</c:v>
                </c:pt>
                <c:pt idx="67">
                  <c:v>2136.7653542611401</c:v>
                </c:pt>
                <c:pt idx="68">
                  <c:v>2045.2931765848653</c:v>
                </c:pt>
                <c:pt idx="69">
                  <c:v>1824.9044120081032</c:v>
                </c:pt>
                <c:pt idx="70">
                  <c:v>2148.1316704482433</c:v>
                </c:pt>
                <c:pt idx="71">
                  <c:v>2766.1010229766034</c:v>
                </c:pt>
                <c:pt idx="72">
                  <c:v>2276.0217364964496</c:v>
                </c:pt>
                <c:pt idx="73">
                  <c:v>3292.5328186364486</c:v>
                </c:pt>
                <c:pt idx="74">
                  <c:v>3350.0557089025483</c:v>
                </c:pt>
                <c:pt idx="75">
                  <c:v>1586.6674248614459</c:v>
                </c:pt>
                <c:pt idx="76">
                  <c:v>1244.8268069689157</c:v>
                </c:pt>
                <c:pt idx="77">
                  <c:v>1902.6081317346136</c:v>
                </c:pt>
                <c:pt idx="78">
                  <c:v>3246.1930047718151</c:v>
                </c:pt>
                <c:pt idx="79">
                  <c:v>2088.1532260661606</c:v>
                </c:pt>
                <c:pt idx="80">
                  <c:v>2072.0103543124578</c:v>
                </c:pt>
                <c:pt idx="81">
                  <c:v>1920.772265632671</c:v>
                </c:pt>
                <c:pt idx="82">
                  <c:v>1912.9247863929063</c:v>
                </c:pt>
                <c:pt idx="83">
                  <c:v>2280.719743401814</c:v>
                </c:pt>
                <c:pt idx="84">
                  <c:v>2345.1687078633649</c:v>
                </c:pt>
                <c:pt idx="85">
                  <c:v>1244.8268069689157</c:v>
                </c:pt>
                <c:pt idx="86">
                  <c:v>5161.492687344029</c:v>
                </c:pt>
                <c:pt idx="87">
                  <c:v>2712.6812954762331</c:v>
                </c:pt>
                <c:pt idx="88">
                  <c:v>4478.0813941706838</c:v>
                </c:pt>
                <c:pt idx="89">
                  <c:v>4628.0535955951409</c:v>
                </c:pt>
                <c:pt idx="90">
                  <c:v>4394.6225735338121</c:v>
                </c:pt>
                <c:pt idx="91">
                  <c:v>3617.7837860504746</c:v>
                </c:pt>
                <c:pt idx="92">
                  <c:v>4406.8038712393254</c:v>
                </c:pt>
                <c:pt idx="93">
                  <c:v>2599.7420907577289</c:v>
                </c:pt>
                <c:pt idx="94">
                  <c:v>3025.7758807983132</c:v>
                </c:pt>
                <c:pt idx="95">
                  <c:v>2340.3850545247078</c:v>
                </c:pt>
                <c:pt idx="96">
                  <c:v>2238.9518014640025</c:v>
                </c:pt>
                <c:pt idx="97">
                  <c:v>2755.1902233892238</c:v>
                </c:pt>
                <c:pt idx="98">
                  <c:v>2700.6248700550477</c:v>
                </c:pt>
                <c:pt idx="99">
                  <c:v>2532.8962550790147</c:v>
                </c:pt>
                <c:pt idx="100">
                  <c:v>3217.2237391820495</c:v>
                </c:pt>
                <c:pt idx="101">
                  <c:v>3632.2972252214272</c:v>
                </c:pt>
                <c:pt idx="102">
                  <c:v>2679.658149953204</c:v>
                </c:pt>
                <c:pt idx="103">
                  <c:v>3440.076265670567</c:v>
                </c:pt>
                <c:pt idx="104">
                  <c:v>3454.2665992870939</c:v>
                </c:pt>
                <c:pt idx="105">
                  <c:v>4336.1517331900041</c:v>
                </c:pt>
                <c:pt idx="106">
                  <c:v>4154.7239331036453</c:v>
                </c:pt>
                <c:pt idx="107">
                  <c:v>4329.6195907985521</c:v>
                </c:pt>
                <c:pt idx="108">
                  <c:v>4640.0288320948775</c:v>
                </c:pt>
                <c:pt idx="109">
                  <c:v>4467.7114273064244</c:v>
                </c:pt>
                <c:pt idx="110">
                  <c:v>4365.2828832439191</c:v>
                </c:pt>
                <c:pt idx="111">
                  <c:v>4155.0282070873236</c:v>
                </c:pt>
                <c:pt idx="112">
                  <c:v>4337.4303093452108</c:v>
                </c:pt>
                <c:pt idx="113">
                  <c:v>3107.0301911120787</c:v>
                </c:pt>
                <c:pt idx="114">
                  <c:v>3279.9177954703896</c:v>
                </c:pt>
                <c:pt idx="115">
                  <c:v>4480.3764433264296</c:v>
                </c:pt>
                <c:pt idx="116">
                  <c:v>3538.387790408372</c:v>
                </c:pt>
                <c:pt idx="117">
                  <c:v>3543.9779300698538</c:v>
                </c:pt>
                <c:pt idx="118">
                  <c:v>3756.7979821490258</c:v>
                </c:pt>
                <c:pt idx="119">
                  <c:v>3980.7473002219922</c:v>
                </c:pt>
                <c:pt idx="120">
                  <c:v>4175.5561911404584</c:v>
                </c:pt>
                <c:pt idx="121">
                  <c:v>4248.8284444988885</c:v>
                </c:pt>
                <c:pt idx="122">
                  <c:v>4178.8373944349214</c:v>
                </c:pt>
                <c:pt idx="123">
                  <c:v>4041.4196580192215</c:v>
                </c:pt>
                <c:pt idx="124">
                  <c:v>3838.568268821577</c:v>
                </c:pt>
                <c:pt idx="125">
                  <c:v>3326.1602948017894</c:v>
                </c:pt>
                <c:pt idx="126">
                  <c:v>2002.850413505</c:v>
                </c:pt>
                <c:pt idx="127">
                  <c:v>5853.8499301530301</c:v>
                </c:pt>
                <c:pt idx="128">
                  <c:v>5022.2676250798959</c:v>
                </c:pt>
                <c:pt idx="129">
                  <c:v>4175.6053223199378</c:v>
                </c:pt>
                <c:pt idx="130">
                  <c:v>4004.5688360740628</c:v>
                </c:pt>
                <c:pt idx="131">
                  <c:v>3546.7536789144137</c:v>
                </c:pt>
                <c:pt idx="132">
                  <c:v>3549.5579165863096</c:v>
                </c:pt>
                <c:pt idx="133">
                  <c:v>4190.0597246707475</c:v>
                </c:pt>
                <c:pt idx="134">
                  <c:v>4453.4343509751106</c:v>
                </c:pt>
                <c:pt idx="135">
                  <c:v>4238.5356318913928</c:v>
                </c:pt>
                <c:pt idx="136">
                  <c:v>5312.4241235554691</c:v>
                </c:pt>
                <c:pt idx="137">
                  <c:v>4200.3338432800138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35-44D3-AA3E-B2FFFEBD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logBase val="10"/>
          <c:orientation val="minMax"/>
          <c:max val="1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693413247446"/>
          <c:y val="0.155107049991934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'eq25'!$L$22</c:f>
              <c:strCache>
                <c:ptCount val="1"/>
                <c:pt idx="0">
                  <c:v>Exponential-Rational Polynomial (16- coefficient)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'eq25'!$F$23:$F$160</c:f>
              <c:numCache>
                <c:formatCode>General</c:formatCode>
                <c:ptCount val="138"/>
                <c:pt idx="0">
                  <c:v>3765</c:v>
                </c:pt>
                <c:pt idx="1">
                  <c:v>4365</c:v>
                </c:pt>
                <c:pt idx="2">
                  <c:v>5678</c:v>
                </c:pt>
                <c:pt idx="3">
                  <c:v>6225</c:v>
                </c:pt>
                <c:pt idx="4">
                  <c:v>3565</c:v>
                </c:pt>
                <c:pt idx="5">
                  <c:v>4745</c:v>
                </c:pt>
                <c:pt idx="6">
                  <c:v>4237</c:v>
                </c:pt>
                <c:pt idx="7">
                  <c:v>5596</c:v>
                </c:pt>
                <c:pt idx="8">
                  <c:v>1921</c:v>
                </c:pt>
                <c:pt idx="9">
                  <c:v>2505</c:v>
                </c:pt>
                <c:pt idx="10">
                  <c:v>5031</c:v>
                </c:pt>
                <c:pt idx="11">
                  <c:v>5100</c:v>
                </c:pt>
                <c:pt idx="12">
                  <c:v>4898</c:v>
                </c:pt>
                <c:pt idx="13">
                  <c:v>3615</c:v>
                </c:pt>
                <c:pt idx="14">
                  <c:v>3615</c:v>
                </c:pt>
                <c:pt idx="15">
                  <c:v>4735</c:v>
                </c:pt>
                <c:pt idx="16">
                  <c:v>4565</c:v>
                </c:pt>
                <c:pt idx="17">
                  <c:v>5166</c:v>
                </c:pt>
                <c:pt idx="18">
                  <c:v>5072</c:v>
                </c:pt>
                <c:pt idx="19">
                  <c:v>4900</c:v>
                </c:pt>
                <c:pt idx="20">
                  <c:v>5705</c:v>
                </c:pt>
                <c:pt idx="21">
                  <c:v>3965</c:v>
                </c:pt>
                <c:pt idx="22">
                  <c:v>4832</c:v>
                </c:pt>
                <c:pt idx="23">
                  <c:v>3815</c:v>
                </c:pt>
                <c:pt idx="24">
                  <c:v>2579</c:v>
                </c:pt>
                <c:pt idx="25">
                  <c:v>2497</c:v>
                </c:pt>
                <c:pt idx="26">
                  <c:v>3469</c:v>
                </c:pt>
                <c:pt idx="27">
                  <c:v>3102</c:v>
                </c:pt>
                <c:pt idx="28">
                  <c:v>3852</c:v>
                </c:pt>
                <c:pt idx="29">
                  <c:v>3773</c:v>
                </c:pt>
                <c:pt idx="30">
                  <c:v>2904</c:v>
                </c:pt>
                <c:pt idx="31">
                  <c:v>2951</c:v>
                </c:pt>
                <c:pt idx="32">
                  <c:v>3122</c:v>
                </c:pt>
                <c:pt idx="33">
                  <c:v>3650</c:v>
                </c:pt>
                <c:pt idx="34">
                  <c:v>7990</c:v>
                </c:pt>
                <c:pt idx="35">
                  <c:v>7525</c:v>
                </c:pt>
                <c:pt idx="36">
                  <c:v>4590</c:v>
                </c:pt>
                <c:pt idx="37">
                  <c:v>10000</c:v>
                </c:pt>
                <c:pt idx="38">
                  <c:v>6300</c:v>
                </c:pt>
                <c:pt idx="39">
                  <c:v>6310</c:v>
                </c:pt>
                <c:pt idx="40">
                  <c:v>8947</c:v>
                </c:pt>
                <c:pt idx="41">
                  <c:v>8120</c:v>
                </c:pt>
                <c:pt idx="42">
                  <c:v>5240</c:v>
                </c:pt>
                <c:pt idx="43">
                  <c:v>1919</c:v>
                </c:pt>
                <c:pt idx="44">
                  <c:v>1844</c:v>
                </c:pt>
                <c:pt idx="45">
                  <c:v>2030</c:v>
                </c:pt>
                <c:pt idx="46">
                  <c:v>3111</c:v>
                </c:pt>
                <c:pt idx="47">
                  <c:v>1707</c:v>
                </c:pt>
                <c:pt idx="48">
                  <c:v>2465</c:v>
                </c:pt>
                <c:pt idx="49">
                  <c:v>2265</c:v>
                </c:pt>
                <c:pt idx="50">
                  <c:v>2685</c:v>
                </c:pt>
                <c:pt idx="51">
                  <c:v>5065</c:v>
                </c:pt>
                <c:pt idx="52">
                  <c:v>2613</c:v>
                </c:pt>
                <c:pt idx="53">
                  <c:v>3220</c:v>
                </c:pt>
                <c:pt idx="54">
                  <c:v>2950</c:v>
                </c:pt>
                <c:pt idx="55">
                  <c:v>5510</c:v>
                </c:pt>
                <c:pt idx="56">
                  <c:v>2678</c:v>
                </c:pt>
                <c:pt idx="57">
                  <c:v>3150</c:v>
                </c:pt>
                <c:pt idx="58">
                  <c:v>2335</c:v>
                </c:pt>
                <c:pt idx="59">
                  <c:v>2188</c:v>
                </c:pt>
                <c:pt idx="60">
                  <c:v>2290</c:v>
                </c:pt>
                <c:pt idx="61">
                  <c:v>2370</c:v>
                </c:pt>
                <c:pt idx="62">
                  <c:v>2875</c:v>
                </c:pt>
                <c:pt idx="63">
                  <c:v>3328</c:v>
                </c:pt>
                <c:pt idx="64">
                  <c:v>2721</c:v>
                </c:pt>
                <c:pt idx="65">
                  <c:v>3478</c:v>
                </c:pt>
                <c:pt idx="66">
                  <c:v>3259</c:v>
                </c:pt>
                <c:pt idx="67">
                  <c:v>1657</c:v>
                </c:pt>
                <c:pt idx="68">
                  <c:v>1389</c:v>
                </c:pt>
                <c:pt idx="69">
                  <c:v>1778</c:v>
                </c:pt>
                <c:pt idx="70">
                  <c:v>2057</c:v>
                </c:pt>
                <c:pt idx="71">
                  <c:v>2674</c:v>
                </c:pt>
                <c:pt idx="72">
                  <c:v>2530</c:v>
                </c:pt>
                <c:pt idx="73">
                  <c:v>2304</c:v>
                </c:pt>
                <c:pt idx="74">
                  <c:v>2866</c:v>
                </c:pt>
                <c:pt idx="75">
                  <c:v>1211</c:v>
                </c:pt>
                <c:pt idx="76">
                  <c:v>1370</c:v>
                </c:pt>
                <c:pt idx="77">
                  <c:v>2122</c:v>
                </c:pt>
                <c:pt idx="78">
                  <c:v>3064</c:v>
                </c:pt>
                <c:pt idx="79">
                  <c:v>2125</c:v>
                </c:pt>
                <c:pt idx="80">
                  <c:v>2100</c:v>
                </c:pt>
                <c:pt idx="81">
                  <c:v>2455</c:v>
                </c:pt>
                <c:pt idx="82">
                  <c:v>2440</c:v>
                </c:pt>
                <c:pt idx="83">
                  <c:v>2459</c:v>
                </c:pt>
                <c:pt idx="84">
                  <c:v>1764</c:v>
                </c:pt>
                <c:pt idx="85">
                  <c:v>1370</c:v>
                </c:pt>
                <c:pt idx="86">
                  <c:v>5070</c:v>
                </c:pt>
                <c:pt idx="87">
                  <c:v>2429</c:v>
                </c:pt>
                <c:pt idx="88">
                  <c:v>3998</c:v>
                </c:pt>
                <c:pt idx="89">
                  <c:v>4298</c:v>
                </c:pt>
                <c:pt idx="90">
                  <c:v>3918</c:v>
                </c:pt>
                <c:pt idx="91">
                  <c:v>3129</c:v>
                </c:pt>
                <c:pt idx="92">
                  <c:v>4395</c:v>
                </c:pt>
                <c:pt idx="93">
                  <c:v>3188</c:v>
                </c:pt>
                <c:pt idx="94">
                  <c:v>2577</c:v>
                </c:pt>
                <c:pt idx="95">
                  <c:v>1991</c:v>
                </c:pt>
                <c:pt idx="96">
                  <c:v>2388</c:v>
                </c:pt>
                <c:pt idx="97">
                  <c:v>3044</c:v>
                </c:pt>
                <c:pt idx="98">
                  <c:v>3297</c:v>
                </c:pt>
                <c:pt idx="99">
                  <c:v>2588</c:v>
                </c:pt>
                <c:pt idx="100">
                  <c:v>3000</c:v>
                </c:pt>
                <c:pt idx="101">
                  <c:v>3200</c:v>
                </c:pt>
                <c:pt idx="102">
                  <c:v>2568</c:v>
                </c:pt>
                <c:pt idx="103">
                  <c:v>3200</c:v>
                </c:pt>
                <c:pt idx="104">
                  <c:v>3906</c:v>
                </c:pt>
                <c:pt idx="105">
                  <c:v>4343</c:v>
                </c:pt>
                <c:pt idx="106">
                  <c:v>3969</c:v>
                </c:pt>
                <c:pt idx="107">
                  <c:v>4122</c:v>
                </c:pt>
                <c:pt idx="108">
                  <c:v>4848</c:v>
                </c:pt>
                <c:pt idx="109">
                  <c:v>3946</c:v>
                </c:pt>
                <c:pt idx="110">
                  <c:v>4391</c:v>
                </c:pt>
                <c:pt idx="111">
                  <c:v>4276</c:v>
                </c:pt>
                <c:pt idx="112">
                  <c:v>4379</c:v>
                </c:pt>
                <c:pt idx="113">
                  <c:v>2814</c:v>
                </c:pt>
                <c:pt idx="114">
                  <c:v>3910</c:v>
                </c:pt>
                <c:pt idx="115">
                  <c:v>4373</c:v>
                </c:pt>
                <c:pt idx="116">
                  <c:v>3866</c:v>
                </c:pt>
                <c:pt idx="117">
                  <c:v>3721</c:v>
                </c:pt>
                <c:pt idx="118">
                  <c:v>3859</c:v>
                </c:pt>
                <c:pt idx="119">
                  <c:v>4176</c:v>
                </c:pt>
                <c:pt idx="120">
                  <c:v>4317</c:v>
                </c:pt>
                <c:pt idx="121">
                  <c:v>4792</c:v>
                </c:pt>
                <c:pt idx="122">
                  <c:v>4421</c:v>
                </c:pt>
                <c:pt idx="123">
                  <c:v>4034</c:v>
                </c:pt>
                <c:pt idx="124">
                  <c:v>4292</c:v>
                </c:pt>
                <c:pt idx="125">
                  <c:v>3452</c:v>
                </c:pt>
                <c:pt idx="126">
                  <c:v>2172</c:v>
                </c:pt>
                <c:pt idx="127">
                  <c:v>5675</c:v>
                </c:pt>
                <c:pt idx="128">
                  <c:v>5120</c:v>
                </c:pt>
                <c:pt idx="129">
                  <c:v>4431</c:v>
                </c:pt>
                <c:pt idx="130">
                  <c:v>4550</c:v>
                </c:pt>
                <c:pt idx="131">
                  <c:v>5160</c:v>
                </c:pt>
                <c:pt idx="132">
                  <c:v>4520</c:v>
                </c:pt>
                <c:pt idx="133">
                  <c:v>4355</c:v>
                </c:pt>
                <c:pt idx="134">
                  <c:v>4148</c:v>
                </c:pt>
                <c:pt idx="135">
                  <c:v>4213</c:v>
                </c:pt>
                <c:pt idx="136">
                  <c:v>4385</c:v>
                </c:pt>
                <c:pt idx="137">
                  <c:v>4149</c:v>
                </c:pt>
              </c:numCache>
            </c:numRef>
          </c:xVal>
          <c:yVal>
            <c:numRef>
              <c:f>'eq25'!$L$23:$L$160</c:f>
              <c:numCache>
                <c:formatCode>General</c:formatCode>
                <c:ptCount val="138"/>
                <c:pt idx="0">
                  <c:v>3541.59493660831</c:v>
                </c:pt>
                <c:pt idx="1">
                  <c:v>4040.4009879002424</c:v>
                </c:pt>
                <c:pt idx="2">
                  <c:v>5852.6212481864495</c:v>
                </c:pt>
                <c:pt idx="3">
                  <c:v>5191.0099824332037</c:v>
                </c:pt>
                <c:pt idx="4">
                  <c:v>3545.494800312355</c:v>
                </c:pt>
                <c:pt idx="5">
                  <c:v>4607.7644618810282</c:v>
                </c:pt>
                <c:pt idx="6">
                  <c:v>4402.8152734993873</c:v>
                </c:pt>
                <c:pt idx="7">
                  <c:v>4162.5743091048789</c:v>
                </c:pt>
                <c:pt idx="8">
                  <c:v>2893.2071181759707</c:v>
                </c:pt>
                <c:pt idx="9">
                  <c:v>3245.8961100958213</c:v>
                </c:pt>
                <c:pt idx="10">
                  <c:v>5063.1614970065175</c:v>
                </c:pt>
                <c:pt idx="11">
                  <c:v>5482.6331335663654</c:v>
                </c:pt>
                <c:pt idx="12">
                  <c:v>4941.3043847115605</c:v>
                </c:pt>
                <c:pt idx="13">
                  <c:v>7185.4261687540193</c:v>
                </c:pt>
                <c:pt idx="14">
                  <c:v>3773.9203180862473</c:v>
                </c:pt>
                <c:pt idx="15">
                  <c:v>5183.3187793964416</c:v>
                </c:pt>
                <c:pt idx="16">
                  <c:v>4886.0146992183354</c:v>
                </c:pt>
                <c:pt idx="17">
                  <c:v>4694.3763687337778</c:v>
                </c:pt>
                <c:pt idx="18">
                  <c:v>5094.5691742814188</c:v>
                </c:pt>
                <c:pt idx="19">
                  <c:v>5089.8750795648684</c:v>
                </c:pt>
                <c:pt idx="20">
                  <c:v>5406.1842829268107</c:v>
                </c:pt>
                <c:pt idx="21">
                  <c:v>3702.7731841238447</c:v>
                </c:pt>
                <c:pt idx="22">
                  <c:v>4730.7181950715776</c:v>
                </c:pt>
                <c:pt idx="23">
                  <c:v>3743.197666727966</c:v>
                </c:pt>
                <c:pt idx="24">
                  <c:v>2937.5337741345538</c:v>
                </c:pt>
                <c:pt idx="25">
                  <c:v>2496.7189285465188</c:v>
                </c:pt>
                <c:pt idx="26">
                  <c:v>3371.1673956766981</c:v>
                </c:pt>
                <c:pt idx="27">
                  <c:v>6055.5720669482607</c:v>
                </c:pt>
                <c:pt idx="28">
                  <c:v>4801.6970030048442</c:v>
                </c:pt>
                <c:pt idx="29">
                  <c:v>4851.1882411807583</c:v>
                </c:pt>
                <c:pt idx="30">
                  <c:v>3428.3146823190464</c:v>
                </c:pt>
                <c:pt idx="31">
                  <c:v>3268.6450445516653</c:v>
                </c:pt>
                <c:pt idx="32">
                  <c:v>4501.6864449838022</c:v>
                </c:pt>
                <c:pt idx="33">
                  <c:v>3428.1213737901949</c:v>
                </c:pt>
                <c:pt idx="34">
                  <c:v>5618.0224830358011</c:v>
                </c:pt>
                <c:pt idx="35">
                  <c:v>5981.9059041612318</c:v>
                </c:pt>
                <c:pt idx="36">
                  <c:v>8643.7755704484716</c:v>
                </c:pt>
                <c:pt idx="37">
                  <c:v>8343.2107935532022</c:v>
                </c:pt>
                <c:pt idx="38">
                  <c:v>5213.4566548188841</c:v>
                </c:pt>
                <c:pt idx="39">
                  <c:v>5459.8458616742637</c:v>
                </c:pt>
                <c:pt idx="40">
                  <c:v>6561.8032661554798</c:v>
                </c:pt>
                <c:pt idx="41">
                  <c:v>6082.7810496374159</c:v>
                </c:pt>
                <c:pt idx="42">
                  <c:v>5125.7800123028592</c:v>
                </c:pt>
                <c:pt idx="43">
                  <c:v>7303.7619609854373</c:v>
                </c:pt>
                <c:pt idx="44">
                  <c:v>5878.2412872763298</c:v>
                </c:pt>
                <c:pt idx="45">
                  <c:v>7007.7609875666403</c:v>
                </c:pt>
                <c:pt idx="46">
                  <c:v>5805.5968435776413</c:v>
                </c:pt>
                <c:pt idx="47">
                  <c:v>4715.3860176620583</c:v>
                </c:pt>
                <c:pt idx="48">
                  <c:v>2987.4341022428594</c:v>
                </c:pt>
                <c:pt idx="49">
                  <c:v>2795.5632971631876</c:v>
                </c:pt>
                <c:pt idx="50">
                  <c:v>3036.5367362759403</c:v>
                </c:pt>
                <c:pt idx="51">
                  <c:v>4671.3110533189529</c:v>
                </c:pt>
                <c:pt idx="52">
                  <c:v>3291.8887684027741</c:v>
                </c:pt>
                <c:pt idx="53">
                  <c:v>3717.1125918486773</c:v>
                </c:pt>
                <c:pt idx="54">
                  <c:v>3535.9754165120471</c:v>
                </c:pt>
                <c:pt idx="55">
                  <c:v>5565.3732435554584</c:v>
                </c:pt>
                <c:pt idx="56">
                  <c:v>2804.1707478351773</c:v>
                </c:pt>
                <c:pt idx="57">
                  <c:v>2740.0593518793444</c:v>
                </c:pt>
                <c:pt idx="58">
                  <c:v>2735.2951053061524</c:v>
                </c:pt>
                <c:pt idx="59">
                  <c:v>2186.0185748745075</c:v>
                </c:pt>
                <c:pt idx="60">
                  <c:v>2574.4239893980093</c:v>
                </c:pt>
                <c:pt idx="61">
                  <c:v>2487.4546363334844</c:v>
                </c:pt>
                <c:pt idx="62">
                  <c:v>3028.6639075824905</c:v>
                </c:pt>
                <c:pt idx="63">
                  <c:v>3077.1372334475473</c:v>
                </c:pt>
                <c:pt idx="64">
                  <c:v>2744.9513868548984</c:v>
                </c:pt>
                <c:pt idx="65">
                  <c:v>3495.8407898560245</c:v>
                </c:pt>
                <c:pt idx="66">
                  <c:v>3482.170532775448</c:v>
                </c:pt>
                <c:pt idx="67">
                  <c:v>1926.8200863802031</c:v>
                </c:pt>
                <c:pt idx="68">
                  <c:v>1940.3872468392658</c:v>
                </c:pt>
                <c:pt idx="69">
                  <c:v>1734.9594773336389</c:v>
                </c:pt>
                <c:pt idx="70">
                  <c:v>2245.5385820343754</c:v>
                </c:pt>
                <c:pt idx="71">
                  <c:v>2873.8355513782722</c:v>
                </c:pt>
                <c:pt idx="72">
                  <c:v>2477.537607666934</c:v>
                </c:pt>
                <c:pt idx="73">
                  <c:v>3119.4964668183952</c:v>
                </c:pt>
                <c:pt idx="74">
                  <c:v>3318.0748970233644</c:v>
                </c:pt>
                <c:pt idx="75">
                  <c:v>1401.2598432748589</c:v>
                </c:pt>
                <c:pt idx="76">
                  <c:v>1159.3545885736676</c:v>
                </c:pt>
                <c:pt idx="77">
                  <c:v>1922.4017467859142</c:v>
                </c:pt>
                <c:pt idx="78">
                  <c:v>3300.6025931768281</c:v>
                </c:pt>
                <c:pt idx="79">
                  <c:v>2115.3542406996198</c:v>
                </c:pt>
                <c:pt idx="80">
                  <c:v>2098.5287026282381</c:v>
                </c:pt>
                <c:pt idx="81">
                  <c:v>2317.9112808422237</c:v>
                </c:pt>
                <c:pt idx="82">
                  <c:v>2308.178402573817</c:v>
                </c:pt>
                <c:pt idx="83">
                  <c:v>2307.7308962211937</c:v>
                </c:pt>
                <c:pt idx="84">
                  <c:v>1970.7203959481117</c:v>
                </c:pt>
                <c:pt idx="85">
                  <c:v>1159.3545885736676</c:v>
                </c:pt>
                <c:pt idx="86">
                  <c:v>5085.1257732444174</c:v>
                </c:pt>
                <c:pt idx="87">
                  <c:v>3481.3122562925773</c:v>
                </c:pt>
                <c:pt idx="88">
                  <c:v>4334.7685408530588</c:v>
                </c:pt>
                <c:pt idx="89">
                  <c:v>4349.9254641283796</c:v>
                </c:pt>
                <c:pt idx="90">
                  <c:v>4536.7245486647753</c:v>
                </c:pt>
                <c:pt idx="91">
                  <c:v>4119.1935007978145</c:v>
                </c:pt>
                <c:pt idx="92">
                  <c:v>4393.2089410626668</c:v>
                </c:pt>
                <c:pt idx="93">
                  <c:v>3216.4697782460562</c:v>
                </c:pt>
                <c:pt idx="94">
                  <c:v>3407.2195714012096</c:v>
                </c:pt>
                <c:pt idx="95">
                  <c:v>2150.1962458378234</c:v>
                </c:pt>
                <c:pt idx="96">
                  <c:v>2242.1074020305982</c:v>
                </c:pt>
                <c:pt idx="97">
                  <c:v>2793.3587577346793</c:v>
                </c:pt>
                <c:pt idx="98">
                  <c:v>2856.6241543090105</c:v>
                </c:pt>
                <c:pt idx="99">
                  <c:v>2462.27669851364</c:v>
                </c:pt>
                <c:pt idx="100">
                  <c:v>2958.1366722409657</c:v>
                </c:pt>
                <c:pt idx="101">
                  <c:v>3460.7054709896324</c:v>
                </c:pt>
                <c:pt idx="102">
                  <c:v>2584.0866174409816</c:v>
                </c:pt>
                <c:pt idx="103">
                  <c:v>3204.5332869049553</c:v>
                </c:pt>
                <c:pt idx="104">
                  <c:v>3762.1867149149693</c:v>
                </c:pt>
                <c:pt idx="105">
                  <c:v>4328.1333196016849</c:v>
                </c:pt>
                <c:pt idx="106">
                  <c:v>4719.5282636939537</c:v>
                </c:pt>
                <c:pt idx="107">
                  <c:v>4387.8569226995387</c:v>
                </c:pt>
                <c:pt idx="108">
                  <c:v>4355.7954152235898</c:v>
                </c:pt>
                <c:pt idx="109">
                  <c:v>4371.6890812579995</c:v>
                </c:pt>
                <c:pt idx="110">
                  <c:v>4440.0623432179691</c:v>
                </c:pt>
                <c:pt idx="111">
                  <c:v>4299.9287040994232</c:v>
                </c:pt>
                <c:pt idx="112">
                  <c:v>4322.815506472969</c:v>
                </c:pt>
                <c:pt idx="113">
                  <c:v>3591.2240189939657</c:v>
                </c:pt>
                <c:pt idx="114">
                  <c:v>3566.0693063269682</c:v>
                </c:pt>
                <c:pt idx="115">
                  <c:v>4390.6739672216336</c:v>
                </c:pt>
                <c:pt idx="116">
                  <c:v>3932.6420363271573</c:v>
                </c:pt>
                <c:pt idx="117">
                  <c:v>3788.323309180988</c:v>
                </c:pt>
                <c:pt idx="118">
                  <c:v>3985.6866884841252</c:v>
                </c:pt>
                <c:pt idx="119">
                  <c:v>4230.4894557058569</c:v>
                </c:pt>
                <c:pt idx="120">
                  <c:v>4256.5354013271062</c:v>
                </c:pt>
                <c:pt idx="121">
                  <c:v>4260.9024967927671</c:v>
                </c:pt>
                <c:pt idx="122">
                  <c:v>4199.8202206018077</c:v>
                </c:pt>
                <c:pt idx="123">
                  <c:v>4127.0128328406272</c:v>
                </c:pt>
                <c:pt idx="124">
                  <c:v>3888.126011956912</c:v>
                </c:pt>
                <c:pt idx="125">
                  <c:v>3446.5884364520512</c:v>
                </c:pt>
                <c:pt idx="126">
                  <c:v>2180.0989640994735</c:v>
                </c:pt>
                <c:pt idx="127">
                  <c:v>6110.2243365879567</c:v>
                </c:pt>
                <c:pt idx="128">
                  <c:v>5304.8148412753317</c:v>
                </c:pt>
                <c:pt idx="129">
                  <c:v>5060.2710121104174</c:v>
                </c:pt>
                <c:pt idx="130">
                  <c:v>3956.5093943496759</c:v>
                </c:pt>
                <c:pt idx="131">
                  <c:v>3838.7896955195224</c:v>
                </c:pt>
                <c:pt idx="132">
                  <c:v>3925.3045590951806</c:v>
                </c:pt>
                <c:pt idx="133">
                  <c:v>4043.6736621807745</c:v>
                </c:pt>
                <c:pt idx="134">
                  <c:v>4188.2888617612534</c:v>
                </c:pt>
                <c:pt idx="135">
                  <c:v>3968.5022801476116</c:v>
                </c:pt>
                <c:pt idx="136">
                  <c:v>5192.0761406440488</c:v>
                </c:pt>
                <c:pt idx="137">
                  <c:v>4777.9734582014307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A-456A-B145-1C9FBD531407}"/>
            </c:ext>
          </c:extLst>
        </c:ser>
        <c:ser>
          <c:idx val="0"/>
          <c:order val="1"/>
          <c:tx>
            <c:strRef>
              <c:f>'eq24'!$L$1</c:f>
              <c:strCache>
                <c:ptCount val="1"/>
                <c:pt idx="0">
                  <c:v>45 degree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F5A-456A-B145-1C9FBD531407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A-456A-B145-1C9FBD531407}"/>
              </c:ext>
            </c:extLst>
          </c:dPt>
          <c:xVal>
            <c:numRef>
              <c:f>'eq24'!$L$2:$L$3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xVal>
          <c:yVal>
            <c:numRef>
              <c:f>'eq24'!$M$2:$M$3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5A-456A-B145-1C9FBD53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logBase val="10"/>
          <c:orientation val="minMax"/>
          <c:max val="1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9</xdr:col>
      <xdr:colOff>647700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B072E-3B77-4F61-AACB-130110A2F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47625</xdr:rowOff>
    </xdr:from>
    <xdr:to>
      <xdr:col>14</xdr:col>
      <xdr:colOff>295274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F15B3-287E-4029-B43F-B72B078AD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63FF-34FD-4909-9E3A-3CCFD690B1E8}">
  <dimension ref="A1:T160"/>
  <sheetViews>
    <sheetView workbookViewId="0">
      <selection activeCell="F23" sqref="F23"/>
    </sheetView>
  </sheetViews>
  <sheetFormatPr defaultRowHeight="15" x14ac:dyDescent="0.25"/>
  <cols>
    <col min="1" max="1" width="9.42578125" style="1" bestFit="1" customWidth="1"/>
    <col min="2" max="2" width="32.5703125" style="1" bestFit="1" customWidth="1"/>
    <col min="3" max="3" width="19.140625" style="1" customWidth="1"/>
    <col min="4" max="4" width="27" style="1" customWidth="1"/>
    <col min="5" max="5" width="26.42578125" style="1" customWidth="1"/>
    <col min="6" max="6" width="26.42578125" style="1" bestFit="1" customWidth="1"/>
    <col min="7" max="7" width="18.42578125" bestFit="1" customWidth="1"/>
    <col min="9" max="9" width="11.42578125" customWidth="1"/>
    <col min="11" max="11" width="5" customWidth="1"/>
    <col min="12" max="12" width="29.28515625" bestFit="1" customWidth="1"/>
    <col min="14" max="14" width="18" bestFit="1" customWidth="1"/>
    <col min="15" max="15" width="12" bestFit="1" customWidth="1"/>
    <col min="16" max="16" width="11.140625" bestFit="1" customWidth="1"/>
    <col min="19" max="19" width="18.42578125" bestFit="1" customWidth="1"/>
  </cols>
  <sheetData>
    <row r="1" spans="1:13" x14ac:dyDescent="0.25">
      <c r="A1" s="15" t="s">
        <v>31</v>
      </c>
      <c r="B1" s="16"/>
      <c r="E1"/>
      <c r="F1"/>
      <c r="L1" s="17" t="s">
        <v>43</v>
      </c>
      <c r="M1" s="17"/>
    </row>
    <row r="2" spans="1:13" x14ac:dyDescent="0.25">
      <c r="A2" s="4" t="s">
        <v>11</v>
      </c>
      <c r="B2" s="9">
        <v>9.0210000000000008</v>
      </c>
      <c r="E2"/>
      <c r="F2"/>
      <c r="L2" s="6">
        <v>100</v>
      </c>
      <c r="M2" s="6">
        <v>100</v>
      </c>
    </row>
    <row r="3" spans="1:13" x14ac:dyDescent="0.25">
      <c r="A3" s="4" t="s">
        <v>12</v>
      </c>
      <c r="B3" s="9">
        <v>-0.11899999999999999</v>
      </c>
      <c r="E3"/>
      <c r="F3"/>
      <c r="L3" s="6">
        <v>100000</v>
      </c>
      <c r="M3" s="6">
        <v>100000</v>
      </c>
    </row>
    <row r="4" spans="1:13" x14ac:dyDescent="0.25">
      <c r="A4" s="4" t="s">
        <v>14</v>
      </c>
      <c r="B4" s="9">
        <v>2.2210000000000001</v>
      </c>
      <c r="E4"/>
      <c r="F4"/>
    </row>
    <row r="5" spans="1:13" x14ac:dyDescent="0.25">
      <c r="A5" s="4" t="s">
        <v>16</v>
      </c>
      <c r="B5" s="9">
        <v>-0.53100000000000003</v>
      </c>
      <c r="E5"/>
      <c r="F5"/>
    </row>
    <row r="6" spans="1:13" x14ac:dyDescent="0.25">
      <c r="A6" s="4" t="s">
        <v>18</v>
      </c>
      <c r="B6" s="9">
        <v>0.14399999999999999</v>
      </c>
      <c r="E6"/>
      <c r="F6"/>
    </row>
    <row r="7" spans="1:13" x14ac:dyDescent="0.25">
      <c r="A7" s="4" t="s">
        <v>20</v>
      </c>
      <c r="B7" s="9">
        <v>-1.8419999999999999E-2</v>
      </c>
      <c r="E7"/>
      <c r="F7"/>
    </row>
    <row r="8" spans="1:13" x14ac:dyDescent="0.25">
      <c r="A8" s="4" t="s">
        <v>22</v>
      </c>
      <c r="B8" s="9">
        <v>12.802</v>
      </c>
      <c r="E8"/>
      <c r="F8"/>
    </row>
    <row r="9" spans="1:13" x14ac:dyDescent="0.25">
      <c r="A9" s="4" t="s">
        <v>24</v>
      </c>
      <c r="B9" s="9">
        <v>8.3089999999999993</v>
      </c>
      <c r="E9"/>
      <c r="F9"/>
    </row>
    <row r="10" spans="1:13" x14ac:dyDescent="0.25">
      <c r="E10"/>
      <c r="F10"/>
    </row>
    <row r="11" spans="1:13" x14ac:dyDescent="0.25">
      <c r="E11"/>
      <c r="F11"/>
    </row>
    <row r="12" spans="1:13" x14ac:dyDescent="0.25">
      <c r="E12"/>
      <c r="F12"/>
    </row>
    <row r="13" spans="1:13" x14ac:dyDescent="0.25">
      <c r="E13"/>
      <c r="F13"/>
    </row>
    <row r="14" spans="1:13" x14ac:dyDescent="0.25">
      <c r="E14"/>
      <c r="F14"/>
    </row>
    <row r="15" spans="1:13" x14ac:dyDescent="0.25">
      <c r="E15"/>
      <c r="F15"/>
    </row>
    <row r="16" spans="1:13" x14ac:dyDescent="0.25">
      <c r="E16"/>
      <c r="F16"/>
    </row>
    <row r="17" spans="1:20" x14ac:dyDescent="0.25">
      <c r="E17"/>
      <c r="F17"/>
    </row>
    <row r="18" spans="1:20" x14ac:dyDescent="0.25">
      <c r="D18" s="4"/>
      <c r="E18" s="9"/>
      <c r="F18"/>
    </row>
    <row r="19" spans="1:20" x14ac:dyDescent="0.25">
      <c r="F19" s="4"/>
      <c r="G19" s="9"/>
    </row>
    <row r="20" spans="1:20" x14ac:dyDescent="0.25">
      <c r="F20" s="4"/>
      <c r="G20" s="9"/>
    </row>
    <row r="21" spans="1:20" ht="31.5" x14ac:dyDescent="0.25">
      <c r="B21" s="2" t="s">
        <v>5</v>
      </c>
      <c r="C21" s="2" t="s">
        <v>1</v>
      </c>
      <c r="D21" s="2" t="s">
        <v>4</v>
      </c>
      <c r="E21" s="2" t="s">
        <v>3</v>
      </c>
      <c r="F21" s="2" t="s">
        <v>2</v>
      </c>
      <c r="L21" s="4" t="s">
        <v>49</v>
      </c>
      <c r="N21" s="14" t="s">
        <v>46</v>
      </c>
      <c r="O21" s="14"/>
      <c r="P21" s="14"/>
      <c r="Q21" s="14"/>
      <c r="S21" s="14" t="s">
        <v>50</v>
      </c>
      <c r="T21" s="14"/>
    </row>
    <row r="22" spans="1:20" ht="31.5" x14ac:dyDescent="0.25">
      <c r="A22" s="2" t="s">
        <v>0</v>
      </c>
      <c r="B22" s="2" t="s">
        <v>8</v>
      </c>
      <c r="C22" s="3" t="s">
        <v>9</v>
      </c>
      <c r="D22" s="2" t="s">
        <v>10</v>
      </c>
      <c r="E22" s="2" t="s">
        <v>6</v>
      </c>
      <c r="F22" s="2" t="s">
        <v>7</v>
      </c>
      <c r="G22" s="5" t="s">
        <v>30</v>
      </c>
      <c r="H22" s="5" t="s">
        <v>27</v>
      </c>
      <c r="I22" s="5" t="s">
        <v>28</v>
      </c>
      <c r="J22" s="5" t="s">
        <v>29</v>
      </c>
      <c r="L22" s="7" t="s">
        <v>48</v>
      </c>
      <c r="N22" s="5" t="s">
        <v>44</v>
      </c>
      <c r="O22" s="5" t="s">
        <v>45</v>
      </c>
      <c r="P22" s="5" t="s">
        <v>47</v>
      </c>
      <c r="Q22" s="10">
        <f>SUM(P23:P160)</f>
        <v>12.866349176689036</v>
      </c>
      <c r="S22" t="s">
        <v>51</v>
      </c>
      <c r="T22">
        <f>SUM(S23:S160)*100/COUNT(S23:S160)</f>
        <v>14.283136313828344</v>
      </c>
    </row>
    <row r="23" spans="1:20" x14ac:dyDescent="0.25">
      <c r="A23" s="1">
        <v>1</v>
      </c>
      <c r="B23" s="1">
        <v>203</v>
      </c>
      <c r="C23" s="1">
        <v>45.49</v>
      </c>
      <c r="D23" s="1">
        <v>0.82499999999999996</v>
      </c>
      <c r="E23" s="1">
        <v>1504</v>
      </c>
      <c r="F23" s="1">
        <v>3765</v>
      </c>
      <c r="G23">
        <f t="shared" ref="G23:G54" si="0">LN(B23)</f>
        <v>5.3132059790417872</v>
      </c>
      <c r="H23">
        <f t="shared" ref="H23:H54" si="1">LN(C23)</f>
        <v>3.8174925215819129</v>
      </c>
      <c r="I23">
        <f t="shared" ref="I23:I54" si="2">LN(D23)</f>
        <v>-0.19237189264745613</v>
      </c>
      <c r="J23">
        <f t="shared" ref="J23:J54" si="3">LN(E23)</f>
        <v>7.3158835045097854</v>
      </c>
      <c r="L23">
        <f t="shared" ref="L23:L54" si="4">EXP(
(_C1_exp8+_C2_exp8*G23)/
(1+(_C3_exp8+_C4_exp8*H23)*(_C5_exp8+_C6_exp8*J23)*(_C7_exp8+_C8_exp8*I23)))</f>
        <v>3727.9829583710457</v>
      </c>
      <c r="N23">
        <f t="shared" ref="N23:N54" si="5">LN(F23)</f>
        <v>8.233503140233994</v>
      </c>
      <c r="O23">
        <f t="shared" ref="O23:O54" si="6">LN(L23)</f>
        <v>8.2236226045426317</v>
      </c>
      <c r="P23">
        <f>(N23-O23)^2</f>
        <v>9.7624985548283661E-5</v>
      </c>
      <c r="S23">
        <f>ABS((F23-L23)/L23)</f>
        <v>9.9295093465580162E-3</v>
      </c>
    </row>
    <row r="24" spans="1:20" x14ac:dyDescent="0.25">
      <c r="A24" s="1">
        <v>2</v>
      </c>
      <c r="B24" s="1">
        <v>198</v>
      </c>
      <c r="C24" s="1">
        <v>47.59</v>
      </c>
      <c r="D24" s="1">
        <v>0.77300000000000002</v>
      </c>
      <c r="E24" s="1">
        <v>2003</v>
      </c>
      <c r="F24" s="1">
        <v>4365</v>
      </c>
      <c r="G24">
        <f t="shared" si="0"/>
        <v>5.2882670306945352</v>
      </c>
      <c r="H24">
        <f t="shared" si="1"/>
        <v>3.8626226551330189</v>
      </c>
      <c r="I24">
        <f t="shared" si="2"/>
        <v>-0.25747623039471507</v>
      </c>
      <c r="J24">
        <f t="shared" si="3"/>
        <v>7.6024013356658182</v>
      </c>
      <c r="L24">
        <f t="shared" si="4"/>
        <v>4154.100274702022</v>
      </c>
      <c r="N24">
        <f t="shared" si="5"/>
        <v>8.3813734682737024</v>
      </c>
      <c r="O24">
        <f t="shared" si="6"/>
        <v>8.3318511434567029</v>
      </c>
      <c r="P24">
        <f t="shared" ref="P24:P87" si="7">(N24-O24)^2</f>
        <v>2.4524606552804129E-3</v>
      </c>
      <c r="S24">
        <f t="shared" ref="S24:S87" si="8">ABS((F24-L24)/L24)</f>
        <v>5.0769050179730199E-2</v>
      </c>
    </row>
    <row r="25" spans="1:20" x14ac:dyDescent="0.25">
      <c r="A25" s="1">
        <v>3</v>
      </c>
      <c r="B25" s="1">
        <v>203</v>
      </c>
      <c r="C25" s="1">
        <v>57.82</v>
      </c>
      <c r="D25" s="1">
        <v>0.74399999999999999</v>
      </c>
      <c r="E25" s="1">
        <v>23828</v>
      </c>
      <c r="F25" s="1">
        <v>5678</v>
      </c>
      <c r="G25">
        <f t="shared" si="0"/>
        <v>5.3132059790417872</v>
      </c>
      <c r="H25">
        <f t="shared" si="1"/>
        <v>4.0573347365882002</v>
      </c>
      <c r="I25">
        <f t="shared" si="2"/>
        <v>-0.29571424414904518</v>
      </c>
      <c r="J25">
        <f t="shared" si="3"/>
        <v>10.078616638748578</v>
      </c>
      <c r="L25">
        <f t="shared" si="4"/>
        <v>5632.8859883637479</v>
      </c>
      <c r="N25">
        <f t="shared" si="5"/>
        <v>8.644354337032917</v>
      </c>
      <c r="O25">
        <f t="shared" si="6"/>
        <v>8.6363771987402558</v>
      </c>
      <c r="P25">
        <f t="shared" si="7"/>
        <v>6.363473534024202E-5</v>
      </c>
      <c r="S25">
        <f t="shared" si="8"/>
        <v>8.009040433171799E-3</v>
      </c>
    </row>
    <row r="26" spans="1:20" x14ac:dyDescent="0.25">
      <c r="A26" s="1">
        <v>4</v>
      </c>
      <c r="B26" s="1">
        <v>169</v>
      </c>
      <c r="C26" s="1">
        <v>48.75</v>
      </c>
      <c r="D26" s="1">
        <v>0.77400000000000002</v>
      </c>
      <c r="E26" s="1">
        <v>3982</v>
      </c>
      <c r="F26" s="1">
        <v>6225</v>
      </c>
      <c r="G26">
        <f t="shared" si="0"/>
        <v>5.1298987149230735</v>
      </c>
      <c r="H26">
        <f t="shared" si="1"/>
        <v>3.886705197443856</v>
      </c>
      <c r="I26">
        <f t="shared" si="2"/>
        <v>-0.25618340539240991</v>
      </c>
      <c r="J26">
        <f t="shared" si="3"/>
        <v>8.2895394846241413</v>
      </c>
      <c r="L26">
        <f t="shared" si="4"/>
        <v>5089.844535406085</v>
      </c>
      <c r="N26">
        <f t="shared" si="5"/>
        <v>8.7363287213329084</v>
      </c>
      <c r="O26">
        <f t="shared" si="6"/>
        <v>8.5350025659358941</v>
      </c>
      <c r="P26">
        <f t="shared" si="7"/>
        <v>4.0532220846942732E-2</v>
      </c>
      <c r="S26">
        <f t="shared" si="8"/>
        <v>0.22302360252803841</v>
      </c>
    </row>
    <row r="27" spans="1:20" x14ac:dyDescent="0.25">
      <c r="A27" s="1">
        <v>5</v>
      </c>
      <c r="B27" s="1">
        <v>169</v>
      </c>
      <c r="C27" s="1">
        <v>46.41</v>
      </c>
      <c r="D27" s="1">
        <v>0.77600000000000002</v>
      </c>
      <c r="E27" s="1">
        <v>1328</v>
      </c>
      <c r="F27" s="1">
        <v>3565</v>
      </c>
      <c r="G27">
        <f t="shared" si="0"/>
        <v>5.1298987149230735</v>
      </c>
      <c r="H27">
        <f t="shared" si="1"/>
        <v>3.8375149532530846</v>
      </c>
      <c r="I27">
        <f t="shared" si="2"/>
        <v>-0.25360275879891825</v>
      </c>
      <c r="J27">
        <f t="shared" si="3"/>
        <v>7.191429330036379</v>
      </c>
      <c r="L27">
        <f t="shared" si="4"/>
        <v>3731.6291124833124</v>
      </c>
      <c r="N27">
        <f t="shared" si="5"/>
        <v>8.1789193328483965</v>
      </c>
      <c r="O27">
        <f t="shared" si="6"/>
        <v>8.2246001766651506</v>
      </c>
      <c r="P27">
        <f t="shared" si="7"/>
        <v>2.0867394918106896E-3</v>
      </c>
      <c r="S27">
        <f t="shared" si="8"/>
        <v>4.4653181616011291E-2</v>
      </c>
    </row>
    <row r="28" spans="1:20" x14ac:dyDescent="0.25">
      <c r="A28" s="1">
        <v>6</v>
      </c>
      <c r="B28" s="1">
        <v>167</v>
      </c>
      <c r="C28" s="1">
        <v>47.69</v>
      </c>
      <c r="D28" s="1">
        <v>0.79400000000000004</v>
      </c>
      <c r="E28" s="1">
        <v>2681</v>
      </c>
      <c r="F28" s="1">
        <v>4745</v>
      </c>
      <c r="G28">
        <f t="shared" si="0"/>
        <v>5.1179938124167554</v>
      </c>
      <c r="H28">
        <f t="shared" si="1"/>
        <v>3.8647217323101328</v>
      </c>
      <c r="I28">
        <f t="shared" si="2"/>
        <v>-0.23067181773500128</v>
      </c>
      <c r="J28">
        <f t="shared" si="3"/>
        <v>7.8939451382359591</v>
      </c>
      <c r="L28">
        <f t="shared" si="4"/>
        <v>4599.7555285614089</v>
      </c>
      <c r="N28">
        <f t="shared" si="5"/>
        <v>8.4648467110440286</v>
      </c>
      <c r="O28">
        <f t="shared" si="6"/>
        <v>8.4337584350999784</v>
      </c>
      <c r="P28">
        <f t="shared" si="7"/>
        <v>9.6648090117341543E-4</v>
      </c>
      <c r="S28">
        <f t="shared" si="8"/>
        <v>3.1576563262269035E-2</v>
      </c>
    </row>
    <row r="29" spans="1:20" x14ac:dyDescent="0.25">
      <c r="A29" s="1">
        <v>7</v>
      </c>
      <c r="B29" s="1">
        <v>325</v>
      </c>
      <c r="C29" s="1">
        <v>53</v>
      </c>
      <c r="D29" s="1">
        <v>0.71699999999999997</v>
      </c>
      <c r="E29" s="1">
        <v>3955</v>
      </c>
      <c r="F29" s="1">
        <v>4237</v>
      </c>
      <c r="G29">
        <f t="shared" si="0"/>
        <v>5.7838251823297373</v>
      </c>
      <c r="H29">
        <f t="shared" si="1"/>
        <v>3.970291913552122</v>
      </c>
      <c r="I29">
        <f t="shared" si="2"/>
        <v>-0.33267943838251673</v>
      </c>
      <c r="J29">
        <f t="shared" si="3"/>
        <v>8.2827358802017539</v>
      </c>
      <c r="L29">
        <f t="shared" si="4"/>
        <v>4511.2783921181081</v>
      </c>
      <c r="N29">
        <f t="shared" si="5"/>
        <v>8.3516107506265591</v>
      </c>
      <c r="O29">
        <f t="shared" si="6"/>
        <v>8.4143358495627094</v>
      </c>
      <c r="P29">
        <f t="shared" si="7"/>
        <v>3.9344380365498441E-3</v>
      </c>
      <c r="S29">
        <f t="shared" si="8"/>
        <v>6.0798374269545027E-2</v>
      </c>
    </row>
    <row r="30" spans="1:20" x14ac:dyDescent="0.25">
      <c r="A30" s="1">
        <v>8</v>
      </c>
      <c r="B30" s="1">
        <v>179</v>
      </c>
      <c r="C30" s="1">
        <v>76.41</v>
      </c>
      <c r="D30" s="1">
        <v>0.71499999999999997</v>
      </c>
      <c r="E30" s="1">
        <v>2335</v>
      </c>
      <c r="F30" s="1">
        <v>5596</v>
      </c>
      <c r="G30">
        <f t="shared" si="0"/>
        <v>5.1873858058407549</v>
      </c>
      <c r="H30">
        <f t="shared" si="1"/>
        <v>4.336113577659475</v>
      </c>
      <c r="I30">
        <f t="shared" si="2"/>
        <v>-0.33547273628812946</v>
      </c>
      <c r="J30">
        <f t="shared" si="3"/>
        <v>7.755767170102998</v>
      </c>
      <c r="L30">
        <f t="shared" si="4"/>
        <v>4498.5791447259562</v>
      </c>
      <c r="N30">
        <f t="shared" si="5"/>
        <v>8.6298073357853724</v>
      </c>
      <c r="O30">
        <f t="shared" si="6"/>
        <v>8.4115168802838145</v>
      </c>
      <c r="P30">
        <f t="shared" si="7"/>
        <v>4.7650722963077631E-2</v>
      </c>
      <c r="S30">
        <f t="shared" si="8"/>
        <v>0.24394832678683401</v>
      </c>
    </row>
    <row r="31" spans="1:20" x14ac:dyDescent="0.25">
      <c r="A31" s="1">
        <v>9</v>
      </c>
      <c r="B31" s="1">
        <v>160</v>
      </c>
      <c r="C31" s="1">
        <v>42.7</v>
      </c>
      <c r="D31" s="1">
        <v>0.79800000000000004</v>
      </c>
      <c r="E31" s="1">
        <v>860</v>
      </c>
      <c r="F31" s="1">
        <v>1921</v>
      </c>
      <c r="G31">
        <f t="shared" si="0"/>
        <v>5.0751738152338266</v>
      </c>
      <c r="H31">
        <f t="shared" si="1"/>
        <v>3.7541989202345789</v>
      </c>
      <c r="I31">
        <f t="shared" si="2"/>
        <v>-0.22564668153232822</v>
      </c>
      <c r="J31">
        <f t="shared" si="3"/>
        <v>6.7569323892475532</v>
      </c>
      <c r="L31">
        <f t="shared" si="4"/>
        <v>3063.0172993145288</v>
      </c>
      <c r="N31">
        <f t="shared" si="5"/>
        <v>7.560601162768557</v>
      </c>
      <c r="O31">
        <f t="shared" si="6"/>
        <v>8.0271557546504955</v>
      </c>
      <c r="P31">
        <f t="shared" si="7"/>
        <v>0.21767318720612219</v>
      </c>
      <c r="S31">
        <f t="shared" si="8"/>
        <v>0.37284062991420269</v>
      </c>
    </row>
    <row r="32" spans="1:20" x14ac:dyDescent="0.25">
      <c r="A32" s="1">
        <v>10</v>
      </c>
      <c r="B32" s="1">
        <v>240</v>
      </c>
      <c r="C32" s="1">
        <v>38.020000000000003</v>
      </c>
      <c r="D32" s="1">
        <v>0.93700000000000006</v>
      </c>
      <c r="E32" s="1">
        <v>1472</v>
      </c>
      <c r="F32" s="1">
        <v>2505</v>
      </c>
      <c r="G32">
        <f t="shared" si="0"/>
        <v>5.4806389233419912</v>
      </c>
      <c r="H32">
        <f t="shared" si="1"/>
        <v>3.6381123370602833</v>
      </c>
      <c r="I32">
        <f t="shared" si="2"/>
        <v>-6.5071996743714805E-2</v>
      </c>
      <c r="J32">
        <f t="shared" si="3"/>
        <v>7.2943772992888212</v>
      </c>
      <c r="L32">
        <f t="shared" si="4"/>
        <v>3269.1638389311106</v>
      </c>
      <c r="N32">
        <f t="shared" si="5"/>
        <v>7.8260440135189651</v>
      </c>
      <c r="O32">
        <f t="shared" si="6"/>
        <v>8.0922895244438582</v>
      </c>
      <c r="P32">
        <f t="shared" si="7"/>
        <v>7.0886672087657379E-2</v>
      </c>
      <c r="S32">
        <f t="shared" si="8"/>
        <v>0.2337490185811435</v>
      </c>
    </row>
    <row r="33" spans="1:19" x14ac:dyDescent="0.25">
      <c r="A33" s="1">
        <v>11</v>
      </c>
      <c r="B33" s="1">
        <v>180</v>
      </c>
      <c r="C33" s="1">
        <v>54.78</v>
      </c>
      <c r="D33" s="1">
        <v>0.77900000000000003</v>
      </c>
      <c r="E33" s="1">
        <v>5067</v>
      </c>
      <c r="F33" s="1">
        <v>5031</v>
      </c>
      <c r="G33">
        <f t="shared" si="0"/>
        <v>5.1929568508902104</v>
      </c>
      <c r="H33">
        <f t="shared" si="1"/>
        <v>4.0033251638349325</v>
      </c>
      <c r="I33">
        <f t="shared" si="2"/>
        <v>-0.24974423311138874</v>
      </c>
      <c r="J33">
        <f t="shared" si="3"/>
        <v>8.5305042054759106</v>
      </c>
      <c r="L33">
        <f t="shared" si="4"/>
        <v>5000.5268454686466</v>
      </c>
      <c r="N33">
        <f t="shared" si="5"/>
        <v>8.5233740504913182</v>
      </c>
      <c r="O33">
        <f t="shared" si="6"/>
        <v>8.5172985549590337</v>
      </c>
      <c r="P33">
        <f t="shared" si="7"/>
        <v>3.6911645962810036E-5</v>
      </c>
      <c r="S33">
        <f t="shared" si="8"/>
        <v>6.0939887881948773E-3</v>
      </c>
    </row>
    <row r="34" spans="1:19" x14ac:dyDescent="0.25">
      <c r="A34" s="1">
        <v>12</v>
      </c>
      <c r="B34" s="1">
        <v>175</v>
      </c>
      <c r="C34" s="1">
        <v>48.8</v>
      </c>
      <c r="D34" s="1">
        <v>0.74399999999999999</v>
      </c>
      <c r="E34" s="1">
        <v>5128</v>
      </c>
      <c r="F34" s="1">
        <v>5100</v>
      </c>
      <c r="G34">
        <f t="shared" si="0"/>
        <v>5.1647859739235145</v>
      </c>
      <c r="H34">
        <f t="shared" si="1"/>
        <v>3.8877303128591016</v>
      </c>
      <c r="I34">
        <f t="shared" si="2"/>
        <v>-0.29571424414904518</v>
      </c>
      <c r="J34">
        <f t="shared" si="3"/>
        <v>8.5424709986005052</v>
      </c>
      <c r="L34">
        <f t="shared" si="4"/>
        <v>5389.8196207811325</v>
      </c>
      <c r="N34">
        <f t="shared" si="5"/>
        <v>8.536995818712418</v>
      </c>
      <c r="O34">
        <f t="shared" si="6"/>
        <v>8.5922671978108021</v>
      </c>
      <c r="P34">
        <f t="shared" si="7"/>
        <v>3.0549253474372894E-3</v>
      </c>
      <c r="S34">
        <f t="shared" si="8"/>
        <v>5.3771673483041287E-2</v>
      </c>
    </row>
    <row r="35" spans="1:19" x14ac:dyDescent="0.25">
      <c r="A35" s="1">
        <v>13</v>
      </c>
      <c r="B35" s="1">
        <v>182</v>
      </c>
      <c r="C35" s="1">
        <v>50.8</v>
      </c>
      <c r="D35" s="1">
        <v>0.437</v>
      </c>
      <c r="E35" s="1">
        <v>4058</v>
      </c>
      <c r="F35" s="1">
        <v>4898</v>
      </c>
      <c r="G35">
        <f t="shared" si="0"/>
        <v>5.2040066870767951</v>
      </c>
      <c r="H35">
        <f t="shared" si="1"/>
        <v>3.9278963545844361</v>
      </c>
      <c r="I35">
        <f t="shared" si="2"/>
        <v>-0.82782208388654688</v>
      </c>
      <c r="J35">
        <f t="shared" si="3"/>
        <v>8.3084455203857601</v>
      </c>
      <c r="L35">
        <f t="shared" si="4"/>
        <v>4736.4581064131798</v>
      </c>
      <c r="N35">
        <f t="shared" si="5"/>
        <v>8.4965822375121132</v>
      </c>
      <c r="O35">
        <f t="shared" si="6"/>
        <v>8.4630449004360173</v>
      </c>
      <c r="P35">
        <f t="shared" si="7"/>
        <v>1.1247529781556736E-3</v>
      </c>
      <c r="S35">
        <f t="shared" si="8"/>
        <v>3.4106053501896681E-2</v>
      </c>
    </row>
    <row r="36" spans="1:19" x14ac:dyDescent="0.25">
      <c r="A36" s="1">
        <v>14</v>
      </c>
      <c r="B36" s="1">
        <v>168</v>
      </c>
      <c r="C36" s="1">
        <v>56.87</v>
      </c>
      <c r="D36" s="1">
        <v>0.83399999999999996</v>
      </c>
      <c r="E36" s="1">
        <v>20481</v>
      </c>
      <c r="F36" s="1">
        <v>3615</v>
      </c>
      <c r="G36">
        <f t="shared" si="0"/>
        <v>5.1239639794032588</v>
      </c>
      <c r="H36">
        <f t="shared" si="1"/>
        <v>4.040767961318708</v>
      </c>
      <c r="I36">
        <f t="shared" si="2"/>
        <v>-0.18152187662339034</v>
      </c>
      <c r="J36">
        <f t="shared" si="3"/>
        <v>9.9272529060863892</v>
      </c>
      <c r="L36">
        <f t="shared" si="4"/>
        <v>5996.4512536646671</v>
      </c>
      <c r="N36">
        <f t="shared" si="5"/>
        <v>8.1928471345928653</v>
      </c>
      <c r="O36">
        <f t="shared" si="6"/>
        <v>8.6989231155075188</v>
      </c>
      <c r="P36">
        <f t="shared" si="7"/>
        <v>0.25611289845872881</v>
      </c>
      <c r="S36">
        <f t="shared" si="8"/>
        <v>0.3971434358295281</v>
      </c>
    </row>
    <row r="37" spans="1:19" x14ac:dyDescent="0.25">
      <c r="A37" s="1">
        <v>15</v>
      </c>
      <c r="B37" s="1">
        <v>190</v>
      </c>
      <c r="C37" s="1">
        <v>45.02</v>
      </c>
      <c r="D37" s="1">
        <v>0.75900000000000001</v>
      </c>
      <c r="E37" s="1">
        <v>1575</v>
      </c>
      <c r="F37" s="1">
        <v>3615</v>
      </c>
      <c r="G37">
        <f t="shared" si="0"/>
        <v>5.2470240721604862</v>
      </c>
      <c r="H37">
        <f t="shared" si="1"/>
        <v>3.8071068354785864</v>
      </c>
      <c r="I37">
        <f t="shared" si="2"/>
        <v>-0.27575350158650713</v>
      </c>
      <c r="J37">
        <f t="shared" si="3"/>
        <v>7.3620105512597336</v>
      </c>
      <c r="L37">
        <f t="shared" si="4"/>
        <v>3833.2165855413191</v>
      </c>
      <c r="N37">
        <f t="shared" si="5"/>
        <v>8.1928471345928653</v>
      </c>
      <c r="O37">
        <f t="shared" si="6"/>
        <v>8.2514595692736972</v>
      </c>
      <c r="P37">
        <f t="shared" si="7"/>
        <v>3.4354174992147842E-3</v>
      </c>
      <c r="S37">
        <f t="shared" si="8"/>
        <v>5.6927799583362956E-2</v>
      </c>
    </row>
    <row r="38" spans="1:19" x14ac:dyDescent="0.25">
      <c r="A38" s="1">
        <v>16</v>
      </c>
      <c r="B38" s="1">
        <v>207</v>
      </c>
      <c r="C38" s="1">
        <v>47.86</v>
      </c>
      <c r="D38" s="1">
        <v>0.76200000000000001</v>
      </c>
      <c r="E38" s="1">
        <v>4925</v>
      </c>
      <c r="F38" s="1">
        <v>4735</v>
      </c>
      <c r="G38">
        <f t="shared" si="0"/>
        <v>5.3327187932653688</v>
      </c>
      <c r="H38">
        <f t="shared" si="1"/>
        <v>3.868280082480227</v>
      </c>
      <c r="I38">
        <f t="shared" si="2"/>
        <v>-0.27180872329549077</v>
      </c>
      <c r="J38">
        <f t="shared" si="3"/>
        <v>8.5020795536061886</v>
      </c>
      <c r="L38">
        <f t="shared" si="4"/>
        <v>5306.822593476023</v>
      </c>
      <c r="N38">
        <f t="shared" si="5"/>
        <v>8.4627370056201787</v>
      </c>
      <c r="O38">
        <f t="shared" si="6"/>
        <v>8.5767485534913046</v>
      </c>
      <c r="P38">
        <f t="shared" si="7"/>
        <v>1.299863304797003E-2</v>
      </c>
      <c r="S38">
        <f t="shared" si="8"/>
        <v>0.10775234773798485</v>
      </c>
    </row>
    <row r="39" spans="1:19" x14ac:dyDescent="0.25">
      <c r="A39" s="1">
        <v>17</v>
      </c>
      <c r="B39" s="1">
        <v>212</v>
      </c>
      <c r="C39" s="1">
        <v>46.42</v>
      </c>
      <c r="D39" s="1">
        <v>0.78700000000000003</v>
      </c>
      <c r="E39" s="1">
        <v>3889</v>
      </c>
      <c r="F39" s="1">
        <v>4565</v>
      </c>
      <c r="G39">
        <f t="shared" si="0"/>
        <v>5.3565862746720123</v>
      </c>
      <c r="H39">
        <f t="shared" si="1"/>
        <v>3.8377304008462909</v>
      </c>
      <c r="I39">
        <f t="shared" si="2"/>
        <v>-0.23952703056473379</v>
      </c>
      <c r="J39">
        <f t="shared" si="3"/>
        <v>8.265907334155747</v>
      </c>
      <c r="L39">
        <f t="shared" si="4"/>
        <v>5028.8555170965892</v>
      </c>
      <c r="N39">
        <f t="shared" si="5"/>
        <v>8.4261737930290685</v>
      </c>
      <c r="O39">
        <f t="shared" si="6"/>
        <v>8.5229477058122622</v>
      </c>
      <c r="P39">
        <f t="shared" si="7"/>
        <v>9.3651901953691798E-3</v>
      </c>
      <c r="S39">
        <f t="shared" si="8"/>
        <v>9.2238783858398912E-2</v>
      </c>
    </row>
    <row r="40" spans="1:19" x14ac:dyDescent="0.25">
      <c r="A40" s="1">
        <v>18</v>
      </c>
      <c r="B40" s="1">
        <v>183</v>
      </c>
      <c r="C40" s="1">
        <v>64.099999999999994</v>
      </c>
      <c r="D40" s="1">
        <v>0.74299999999999999</v>
      </c>
      <c r="E40" s="1">
        <v>6221</v>
      </c>
      <c r="F40" s="1">
        <v>5166</v>
      </c>
      <c r="G40">
        <f t="shared" si="0"/>
        <v>5.2094861528414214</v>
      </c>
      <c r="H40">
        <f t="shared" si="1"/>
        <v>4.160444363926624</v>
      </c>
      <c r="I40">
        <f t="shared" si="2"/>
        <v>-0.29705923426437791</v>
      </c>
      <c r="J40">
        <f t="shared" si="3"/>
        <v>8.7356859445150192</v>
      </c>
      <c r="L40">
        <f t="shared" si="4"/>
        <v>4529.8180586023282</v>
      </c>
      <c r="N40">
        <f t="shared" si="5"/>
        <v>8.5498539736557859</v>
      </c>
      <c r="O40">
        <f t="shared" si="6"/>
        <v>8.418437054006553</v>
      </c>
      <c r="P40">
        <f t="shared" si="7"/>
        <v>1.7270406770092953E-2</v>
      </c>
      <c r="S40">
        <f t="shared" si="8"/>
        <v>0.14044315536901836</v>
      </c>
    </row>
    <row r="41" spans="1:19" x14ac:dyDescent="0.25">
      <c r="A41" s="1">
        <v>19</v>
      </c>
      <c r="B41" s="1">
        <v>195</v>
      </c>
      <c r="C41" s="1">
        <v>58.27</v>
      </c>
      <c r="D41" s="1">
        <v>0.75700000000000001</v>
      </c>
      <c r="E41" s="1">
        <v>7467</v>
      </c>
      <c r="F41" s="1">
        <v>5072</v>
      </c>
      <c r="G41">
        <f t="shared" si="0"/>
        <v>5.2729995585637468</v>
      </c>
      <c r="H41">
        <f t="shared" si="1"/>
        <v>4.0650873811549832</v>
      </c>
      <c r="I41">
        <f t="shared" si="2"/>
        <v>-0.27839202554468828</v>
      </c>
      <c r="J41">
        <f t="shared" si="3"/>
        <v>8.9182485910357023</v>
      </c>
      <c r="L41">
        <f t="shared" si="4"/>
        <v>4946.6176754670651</v>
      </c>
      <c r="N41">
        <f t="shared" si="5"/>
        <v>8.5314904961170619</v>
      </c>
      <c r="O41">
        <f t="shared" si="6"/>
        <v>8.506459324122897</v>
      </c>
      <c r="P41">
        <f t="shared" si="7"/>
        <v>6.26559571401467E-4</v>
      </c>
      <c r="S41">
        <f t="shared" si="8"/>
        <v>2.5347082139534103E-2</v>
      </c>
    </row>
    <row r="42" spans="1:19" x14ac:dyDescent="0.25">
      <c r="A42" s="1">
        <v>20</v>
      </c>
      <c r="B42" s="1">
        <v>187</v>
      </c>
      <c r="C42" s="1">
        <v>52.24</v>
      </c>
      <c r="D42" s="1">
        <v>0.78800000000000003</v>
      </c>
      <c r="E42" s="1">
        <v>4780</v>
      </c>
      <c r="F42" s="1">
        <v>4900</v>
      </c>
      <c r="G42">
        <f t="shared" si="0"/>
        <v>5.2311086168545868</v>
      </c>
      <c r="H42">
        <f t="shared" si="1"/>
        <v>3.9558484849681759</v>
      </c>
      <c r="I42">
        <f t="shared" si="2"/>
        <v>-0.23825718912425789</v>
      </c>
      <c r="J42">
        <f t="shared" si="3"/>
        <v>8.4721958254855014</v>
      </c>
      <c r="L42">
        <f t="shared" si="4"/>
        <v>5077.6677494198821</v>
      </c>
      <c r="N42">
        <f t="shared" si="5"/>
        <v>8.4969904840987187</v>
      </c>
      <c r="O42">
        <f t="shared" si="6"/>
        <v>8.5326073307069095</v>
      </c>
      <c r="P42">
        <f t="shared" si="7"/>
        <v>1.2685597623113894E-3</v>
      </c>
      <c r="S42">
        <f t="shared" si="8"/>
        <v>3.4990030499766435E-2</v>
      </c>
    </row>
    <row r="43" spans="1:19" x14ac:dyDescent="0.25">
      <c r="A43" s="1">
        <v>21</v>
      </c>
      <c r="B43" s="1">
        <v>214</v>
      </c>
      <c r="C43" s="1">
        <v>56.59</v>
      </c>
      <c r="D43" s="1">
        <v>0.72499999999999998</v>
      </c>
      <c r="E43" s="1">
        <v>14011</v>
      </c>
      <c r="F43" s="1">
        <v>5705</v>
      </c>
      <c r="G43">
        <f t="shared" si="0"/>
        <v>5.3659760150218512</v>
      </c>
      <c r="H43">
        <f t="shared" si="1"/>
        <v>4.0358322911544322</v>
      </c>
      <c r="I43">
        <f t="shared" si="2"/>
        <v>-0.32158362412746233</v>
      </c>
      <c r="J43">
        <f t="shared" si="3"/>
        <v>9.547598014371232</v>
      </c>
      <c r="L43">
        <f t="shared" si="4"/>
        <v>5425.6137106425367</v>
      </c>
      <c r="N43">
        <f t="shared" si="5"/>
        <v>8.6490982622961763</v>
      </c>
      <c r="O43">
        <f t="shared" si="6"/>
        <v>8.5988862983960743</v>
      </c>
      <c r="P43">
        <f t="shared" si="7"/>
        <v>2.5212413187051426E-3</v>
      </c>
      <c r="S43">
        <f t="shared" si="8"/>
        <v>5.1493951515463959E-2</v>
      </c>
    </row>
    <row r="44" spans="1:19" x14ac:dyDescent="0.25">
      <c r="A44" s="1">
        <v>22</v>
      </c>
      <c r="B44" s="1">
        <v>197</v>
      </c>
      <c r="C44" s="1">
        <v>45.59</v>
      </c>
      <c r="D44" s="1">
        <v>0.85299999999999998</v>
      </c>
      <c r="E44" s="1">
        <v>1705</v>
      </c>
      <c r="F44" s="1">
        <v>3965</v>
      </c>
      <c r="G44">
        <f t="shared" si="0"/>
        <v>5.2832037287379885</v>
      </c>
      <c r="H44">
        <f t="shared" si="1"/>
        <v>3.8196883942253503</v>
      </c>
      <c r="I44">
        <f t="shared" si="2"/>
        <v>-0.15899573149045795</v>
      </c>
      <c r="J44">
        <f t="shared" si="3"/>
        <v>7.4413203897176174</v>
      </c>
      <c r="L44">
        <f t="shared" si="4"/>
        <v>3887.5249739084447</v>
      </c>
      <c r="N44">
        <f t="shared" si="5"/>
        <v>8.2852611340689482</v>
      </c>
      <c r="O44">
        <f t="shared" si="6"/>
        <v>8.2655279806233679</v>
      </c>
      <c r="P44">
        <f t="shared" si="7"/>
        <v>3.8939734490681539E-4</v>
      </c>
      <c r="S44">
        <f t="shared" si="8"/>
        <v>1.9929139133905892E-2</v>
      </c>
    </row>
    <row r="45" spans="1:19" x14ac:dyDescent="0.25">
      <c r="A45" s="1">
        <v>23</v>
      </c>
      <c r="B45" s="1">
        <v>190</v>
      </c>
      <c r="C45" s="1">
        <v>52.13</v>
      </c>
      <c r="D45" s="1">
        <v>0.77</v>
      </c>
      <c r="E45" s="1">
        <v>3637</v>
      </c>
      <c r="F45" s="1">
        <v>4832</v>
      </c>
      <c r="G45">
        <f t="shared" si="0"/>
        <v>5.2470240721604862</v>
      </c>
      <c r="H45">
        <f t="shared" si="1"/>
        <v>3.9537405987800147</v>
      </c>
      <c r="I45">
        <f t="shared" si="2"/>
        <v>-0.26136476413440751</v>
      </c>
      <c r="J45">
        <f t="shared" si="3"/>
        <v>8.1989144449869897</v>
      </c>
      <c r="L45">
        <f t="shared" si="4"/>
        <v>4786.319284137302</v>
      </c>
      <c r="N45">
        <f t="shared" si="5"/>
        <v>8.4830157396146504</v>
      </c>
      <c r="O45">
        <f t="shared" si="6"/>
        <v>8.4735169783487443</v>
      </c>
      <c r="P45">
        <f t="shared" si="7"/>
        <v>9.0226465586678003E-5</v>
      </c>
      <c r="S45">
        <f t="shared" si="8"/>
        <v>9.5440176784887393E-3</v>
      </c>
    </row>
    <row r="46" spans="1:19" x14ac:dyDescent="0.25">
      <c r="A46" s="1">
        <v>24</v>
      </c>
      <c r="B46" s="1">
        <v>193</v>
      </c>
      <c r="C46" s="1">
        <v>46.48</v>
      </c>
      <c r="D46" s="1">
        <v>0.81200000000000006</v>
      </c>
      <c r="E46" s="1">
        <v>1669</v>
      </c>
      <c r="F46" s="1">
        <v>3815</v>
      </c>
      <c r="G46">
        <f t="shared" si="0"/>
        <v>5.2626901889048856</v>
      </c>
      <c r="H46">
        <f t="shared" si="1"/>
        <v>3.8390221125436557</v>
      </c>
      <c r="I46">
        <f t="shared" si="2"/>
        <v>-0.20825493882045903</v>
      </c>
      <c r="J46">
        <f t="shared" si="3"/>
        <v>7.4199799236618347</v>
      </c>
      <c r="L46">
        <f t="shared" si="4"/>
        <v>3914.0774348839618</v>
      </c>
      <c r="N46">
        <f t="shared" si="5"/>
        <v>8.2466959437185565</v>
      </c>
      <c r="O46">
        <f t="shared" si="6"/>
        <v>8.2723349318390014</v>
      </c>
      <c r="P46">
        <f t="shared" si="7"/>
        <v>6.5735771184031219E-4</v>
      </c>
      <c r="S46">
        <f t="shared" si="8"/>
        <v>2.5313100349252313E-2</v>
      </c>
    </row>
    <row r="47" spans="1:19" x14ac:dyDescent="0.25">
      <c r="A47" s="1">
        <v>25</v>
      </c>
      <c r="B47" s="1">
        <v>215</v>
      </c>
      <c r="C47" s="1">
        <v>40.200000000000003</v>
      </c>
      <c r="D47" s="1">
        <v>0.80900000000000005</v>
      </c>
      <c r="E47" s="1">
        <v>996</v>
      </c>
      <c r="F47" s="1">
        <v>2579</v>
      </c>
      <c r="G47">
        <f t="shared" si="0"/>
        <v>5.3706380281276624</v>
      </c>
      <c r="H47">
        <f t="shared" si="1"/>
        <v>3.6938669956249757</v>
      </c>
      <c r="I47">
        <f t="shared" si="2"/>
        <v>-0.21195636192364531</v>
      </c>
      <c r="J47">
        <f t="shared" si="3"/>
        <v>6.9037472575845982</v>
      </c>
      <c r="L47">
        <f t="shared" si="4"/>
        <v>2969.5603038915824</v>
      </c>
      <c r="N47">
        <f t="shared" si="5"/>
        <v>7.8551570058813445</v>
      </c>
      <c r="O47">
        <f t="shared" si="6"/>
        <v>7.9961691750091299</v>
      </c>
      <c r="P47">
        <f t="shared" si="7"/>
        <v>1.9884431842123174E-2</v>
      </c>
      <c r="S47">
        <f t="shared" si="8"/>
        <v>0.13152125699544023</v>
      </c>
    </row>
    <row r="48" spans="1:19" x14ac:dyDescent="0.25">
      <c r="A48" s="1">
        <v>26</v>
      </c>
      <c r="B48" s="1">
        <v>215</v>
      </c>
      <c r="C48" s="1">
        <v>42.1</v>
      </c>
      <c r="D48" s="1">
        <v>1.3</v>
      </c>
      <c r="E48" s="1">
        <v>1096</v>
      </c>
      <c r="F48" s="1">
        <v>2497</v>
      </c>
      <c r="G48">
        <f t="shared" si="0"/>
        <v>5.3706380281276624</v>
      </c>
      <c r="H48">
        <f t="shared" si="1"/>
        <v>3.7400477406883357</v>
      </c>
      <c r="I48">
        <f t="shared" si="2"/>
        <v>0.26236426446749106</v>
      </c>
      <c r="J48">
        <f t="shared" si="3"/>
        <v>6.9994224675079613</v>
      </c>
      <c r="L48">
        <f t="shared" si="4"/>
        <v>2862.6390188320315</v>
      </c>
      <c r="N48">
        <f t="shared" si="5"/>
        <v>7.8228452902797736</v>
      </c>
      <c r="O48">
        <f t="shared" si="6"/>
        <v>7.9594992122140686</v>
      </c>
      <c r="P48">
        <f t="shared" si="7"/>
        <v>1.8674294380024402E-2</v>
      </c>
      <c r="S48">
        <f t="shared" si="8"/>
        <v>0.12772795187470537</v>
      </c>
    </row>
    <row r="49" spans="1:19" x14ac:dyDescent="0.25">
      <c r="A49" s="1">
        <v>27</v>
      </c>
      <c r="B49" s="1">
        <v>250</v>
      </c>
      <c r="C49" s="1">
        <v>38.700000000000003</v>
      </c>
      <c r="D49" s="1">
        <v>0.89600000000000002</v>
      </c>
      <c r="E49" s="1">
        <v>1632</v>
      </c>
      <c r="F49" s="1">
        <v>3469</v>
      </c>
      <c r="G49">
        <f t="shared" si="0"/>
        <v>5.521460917862246</v>
      </c>
      <c r="H49">
        <f t="shared" si="1"/>
        <v>3.655839600035736</v>
      </c>
      <c r="I49">
        <f t="shared" si="2"/>
        <v>-0.10981486600720657</v>
      </c>
      <c r="J49">
        <f t="shared" si="3"/>
        <v>7.3975615355240523</v>
      </c>
      <c r="L49">
        <f t="shared" si="4"/>
        <v>3477.6455800668678</v>
      </c>
      <c r="N49">
        <f t="shared" si="5"/>
        <v>8.1516216469697493</v>
      </c>
      <c r="O49">
        <f t="shared" si="6"/>
        <v>8.1541107863481983</v>
      </c>
      <c r="P49">
        <f t="shared" si="7"/>
        <v>6.1958148453453146E-6</v>
      </c>
      <c r="S49">
        <f t="shared" si="8"/>
        <v>2.4860440398016392E-3</v>
      </c>
    </row>
    <row r="50" spans="1:19" x14ac:dyDescent="0.25">
      <c r="A50" s="1">
        <v>28</v>
      </c>
      <c r="B50" s="1">
        <v>226</v>
      </c>
      <c r="C50" s="1">
        <v>52.7</v>
      </c>
      <c r="D50" s="1">
        <v>0.79400000000000004</v>
      </c>
      <c r="E50" s="1">
        <v>16843</v>
      </c>
      <c r="F50" s="1">
        <v>3102</v>
      </c>
      <c r="G50">
        <f t="shared" si="0"/>
        <v>5.4205349992722862</v>
      </c>
      <c r="H50">
        <f t="shared" si="1"/>
        <v>3.9646154555473165</v>
      </c>
      <c r="I50">
        <f t="shared" si="2"/>
        <v>-0.23067181773500128</v>
      </c>
      <c r="J50">
        <f t="shared" si="3"/>
        <v>9.7316904191983866</v>
      </c>
      <c r="L50">
        <f t="shared" si="4"/>
        <v>6409.1775125370514</v>
      </c>
      <c r="N50">
        <f t="shared" si="5"/>
        <v>8.0398023437364845</v>
      </c>
      <c r="O50">
        <f t="shared" si="6"/>
        <v>8.7654862285051287</v>
      </c>
      <c r="P50">
        <f t="shared" si="7"/>
        <v>0.52661710061291089</v>
      </c>
      <c r="S50">
        <f t="shared" si="8"/>
        <v>0.51600654000733337</v>
      </c>
    </row>
    <row r="51" spans="1:19" x14ac:dyDescent="0.25">
      <c r="A51" s="1">
        <v>29</v>
      </c>
      <c r="B51" s="1">
        <v>225</v>
      </c>
      <c r="C51" s="1">
        <v>55.8</v>
      </c>
      <c r="D51" s="1">
        <v>0.70399999999999996</v>
      </c>
      <c r="E51" s="1">
        <v>4850</v>
      </c>
      <c r="F51" s="1">
        <v>3852</v>
      </c>
      <c r="G51">
        <f t="shared" si="0"/>
        <v>5.4161004022044201</v>
      </c>
      <c r="H51">
        <f t="shared" si="1"/>
        <v>4.0217738693872649</v>
      </c>
      <c r="I51">
        <f t="shared" si="2"/>
        <v>-0.35097692282409471</v>
      </c>
      <c r="J51">
        <f t="shared" si="3"/>
        <v>8.4867339839315292</v>
      </c>
      <c r="L51">
        <f t="shared" si="4"/>
        <v>4743.8506295836787</v>
      </c>
      <c r="N51">
        <f t="shared" si="5"/>
        <v>8.2563477729180157</v>
      </c>
      <c r="O51">
        <f t="shared" si="6"/>
        <v>8.4646044540064143</v>
      </c>
      <c r="P51">
        <f t="shared" si="7"/>
        <v>4.3370845217954944E-2</v>
      </c>
      <c r="S51">
        <f t="shared" si="8"/>
        <v>0.18800141472033399</v>
      </c>
    </row>
    <row r="52" spans="1:19" x14ac:dyDescent="0.25">
      <c r="A52" s="1">
        <v>30</v>
      </c>
      <c r="B52" s="1">
        <v>221</v>
      </c>
      <c r="C52" s="1">
        <v>54.5</v>
      </c>
      <c r="D52" s="1">
        <v>0.71899999999999997</v>
      </c>
      <c r="E52" s="1">
        <v>5069</v>
      </c>
      <c r="F52" s="1">
        <v>3773</v>
      </c>
      <c r="G52">
        <f t="shared" si="0"/>
        <v>5.3981627015177525</v>
      </c>
      <c r="H52">
        <f t="shared" si="1"/>
        <v>3.9982007016691985</v>
      </c>
      <c r="I52">
        <f t="shared" si="2"/>
        <v>-0.32989392126109041</v>
      </c>
      <c r="J52">
        <f t="shared" si="3"/>
        <v>8.5308988384723499</v>
      </c>
      <c r="L52">
        <f t="shared" si="4"/>
        <v>4858.7474302892915</v>
      </c>
      <c r="N52">
        <f t="shared" si="5"/>
        <v>8.235625719964311</v>
      </c>
      <c r="O52">
        <f t="shared" si="6"/>
        <v>8.4885359532832041</v>
      </c>
      <c r="P52">
        <f t="shared" si="7"/>
        <v>6.3963586117416926E-2</v>
      </c>
      <c r="S52">
        <f t="shared" si="8"/>
        <v>0.22346241410302031</v>
      </c>
    </row>
    <row r="53" spans="1:19" x14ac:dyDescent="0.25">
      <c r="A53" s="1">
        <v>31</v>
      </c>
      <c r="B53" s="1">
        <v>231</v>
      </c>
      <c r="C53" s="1">
        <v>58.1</v>
      </c>
      <c r="D53" s="1">
        <v>0.79400000000000004</v>
      </c>
      <c r="E53" s="1">
        <v>1102</v>
      </c>
      <c r="F53" s="1">
        <v>2904</v>
      </c>
      <c r="G53">
        <f t="shared" si="0"/>
        <v>5.4424177105217932</v>
      </c>
      <c r="H53">
        <f t="shared" si="1"/>
        <v>4.0621656638578658</v>
      </c>
      <c r="I53">
        <f t="shared" si="2"/>
        <v>-0.23067181773500128</v>
      </c>
      <c r="J53">
        <f t="shared" si="3"/>
        <v>7.0048819897128594</v>
      </c>
      <c r="L53">
        <f t="shared" si="4"/>
        <v>3971.6644445932857</v>
      </c>
      <c r="N53">
        <f t="shared" si="5"/>
        <v>7.9738443759446866</v>
      </c>
      <c r="O53">
        <f t="shared" si="6"/>
        <v>8.2869405413832382</v>
      </c>
      <c r="P53">
        <f t="shared" si="7"/>
        <v>9.8029208812324853E-2</v>
      </c>
      <c r="S53">
        <f t="shared" si="8"/>
        <v>0.26882040501853594</v>
      </c>
    </row>
    <row r="54" spans="1:19" x14ac:dyDescent="0.25">
      <c r="A54" s="1">
        <v>32</v>
      </c>
      <c r="B54" s="1">
        <v>259</v>
      </c>
      <c r="C54" s="1">
        <v>42.9</v>
      </c>
      <c r="D54" s="1">
        <v>0.92600000000000005</v>
      </c>
      <c r="E54" s="1">
        <v>1683</v>
      </c>
      <c r="F54" s="1">
        <v>2951</v>
      </c>
      <c r="G54">
        <f t="shared" si="0"/>
        <v>5.5568280616995374</v>
      </c>
      <c r="H54">
        <f t="shared" si="1"/>
        <v>3.7588718259339711</v>
      </c>
      <c r="I54">
        <f t="shared" si="2"/>
        <v>-7.6881044335957618E-2</v>
      </c>
      <c r="J54">
        <f t="shared" si="3"/>
        <v>7.428333194190806</v>
      </c>
      <c r="L54">
        <f t="shared" si="4"/>
        <v>3636.6840880179147</v>
      </c>
      <c r="N54">
        <f t="shared" si="5"/>
        <v>7.9898993749429392</v>
      </c>
      <c r="O54">
        <f t="shared" si="6"/>
        <v>8.1988275806199198</v>
      </c>
      <c r="P54">
        <f t="shared" si="7"/>
        <v>4.3650995127402691E-2</v>
      </c>
      <c r="S54">
        <f t="shared" si="8"/>
        <v>0.18854650869375625</v>
      </c>
    </row>
    <row r="55" spans="1:19" x14ac:dyDescent="0.25">
      <c r="A55" s="1">
        <v>33</v>
      </c>
      <c r="B55" s="1">
        <v>226</v>
      </c>
      <c r="C55" s="1">
        <v>66.900000000000006</v>
      </c>
      <c r="D55" s="1">
        <v>0.71599999999999997</v>
      </c>
      <c r="E55" s="1">
        <v>17428</v>
      </c>
      <c r="F55" s="1">
        <v>3122</v>
      </c>
      <c r="G55">
        <f t="shared" ref="G55:G86" si="9">LN(B55)</f>
        <v>5.4205349992722862</v>
      </c>
      <c r="H55">
        <f t="shared" ref="H55:H86" si="10">LN(C55)</f>
        <v>4.203198967134183</v>
      </c>
      <c r="I55">
        <f t="shared" ref="I55:I86" si="11">LN(D55)</f>
        <v>-0.33407511202149148</v>
      </c>
      <c r="J55">
        <f t="shared" ref="J55:J86" si="12">LN(E55)</f>
        <v>9.7658333872373326</v>
      </c>
      <c r="L55">
        <f t="shared" ref="L55:L86" si="13">EXP(
(_C1_exp8+_C2_exp8*G55)/
(1+(_C3_exp8+_C4_exp8*H55)*(_C5_exp8+_C6_exp8*J55)*(_C7_exp8+_C8_exp8*I55)))</f>
        <v>4201.6777384803627</v>
      </c>
      <c r="N55">
        <f t="shared" ref="N55:N86" si="14">LN(F55)</f>
        <v>8.0462291010753777</v>
      </c>
      <c r="O55">
        <f t="shared" ref="O55:O86" si="15">LN(L55)</f>
        <v>8.3432391860508819</v>
      </c>
      <c r="P55">
        <f t="shared" si="7"/>
        <v>8.8214990577156219E-2</v>
      </c>
      <c r="S55">
        <f t="shared" si="8"/>
        <v>0.25696348118093748</v>
      </c>
    </row>
    <row r="56" spans="1:19" x14ac:dyDescent="0.25">
      <c r="A56" s="1">
        <v>34</v>
      </c>
      <c r="B56" s="1">
        <v>225</v>
      </c>
      <c r="C56" s="1">
        <v>48</v>
      </c>
      <c r="D56" s="1">
        <v>0.80100000000000005</v>
      </c>
      <c r="E56" s="1">
        <v>1362</v>
      </c>
      <c r="F56" s="1">
        <v>3650</v>
      </c>
      <c r="G56">
        <f t="shared" si="9"/>
        <v>5.4161004022044201</v>
      </c>
      <c r="H56">
        <f t="shared" si="10"/>
        <v>3.8712010109078911</v>
      </c>
      <c r="I56">
        <f t="shared" si="11"/>
        <v>-0.22189433191377778</v>
      </c>
      <c r="J56">
        <f t="shared" si="12"/>
        <v>7.2167094867094574</v>
      </c>
      <c r="L56">
        <f t="shared" si="13"/>
        <v>3684.0011147201867</v>
      </c>
      <c r="N56">
        <f t="shared" si="14"/>
        <v>8.2024824465765374</v>
      </c>
      <c r="O56">
        <f t="shared" si="15"/>
        <v>8.21175469995935</v>
      </c>
      <c r="P56">
        <f t="shared" si="7"/>
        <v>8.5974682795081163E-5</v>
      </c>
      <c r="S56">
        <f t="shared" si="8"/>
        <v>9.2293985971742074E-3</v>
      </c>
    </row>
    <row r="57" spans="1:19" x14ac:dyDescent="0.25">
      <c r="A57" s="1">
        <v>35</v>
      </c>
      <c r="B57" s="1">
        <v>180</v>
      </c>
      <c r="C57" s="1">
        <v>43</v>
      </c>
      <c r="D57" s="1">
        <v>0.745</v>
      </c>
      <c r="E57" s="1">
        <v>4585</v>
      </c>
      <c r="F57" s="1">
        <v>7990</v>
      </c>
      <c r="G57">
        <f t="shared" si="9"/>
        <v>5.1929568508902104</v>
      </c>
      <c r="H57">
        <f t="shared" si="10"/>
        <v>3.7612001156935624</v>
      </c>
      <c r="I57">
        <f t="shared" si="11"/>
        <v>-0.29437106060257756</v>
      </c>
      <c r="J57">
        <f t="shared" si="12"/>
        <v>8.430545384690566</v>
      </c>
      <c r="L57">
        <f t="shared" si="13"/>
        <v>5590.6016180123652</v>
      </c>
      <c r="N57">
        <f t="shared" si="14"/>
        <v>8.9859460387603196</v>
      </c>
      <c r="O57">
        <f t="shared" si="15"/>
        <v>8.62884218433169</v>
      </c>
      <c r="P57">
        <f t="shared" si="7"/>
        <v>0.12752316284778387</v>
      </c>
      <c r="S57">
        <f t="shared" si="8"/>
        <v>0.42918428926450614</v>
      </c>
    </row>
    <row r="58" spans="1:19" x14ac:dyDescent="0.25">
      <c r="A58" s="1">
        <v>36</v>
      </c>
      <c r="B58" s="1">
        <v>185</v>
      </c>
      <c r="C58" s="1">
        <v>44.4</v>
      </c>
      <c r="D58" s="1">
        <v>0.746</v>
      </c>
      <c r="E58" s="1">
        <v>6132</v>
      </c>
      <c r="F58" s="1">
        <v>7525</v>
      </c>
      <c r="G58">
        <f t="shared" si="9"/>
        <v>5.2203558250783244</v>
      </c>
      <c r="H58">
        <f t="shared" si="10"/>
        <v>3.7932394694381792</v>
      </c>
      <c r="I58">
        <f t="shared" si="11"/>
        <v>-0.29302967877837621</v>
      </c>
      <c r="J58">
        <f t="shared" si="12"/>
        <v>8.7212762399917043</v>
      </c>
      <c r="L58">
        <f t="shared" si="13"/>
        <v>6067.037797415127</v>
      </c>
      <c r="N58">
        <f t="shared" si="14"/>
        <v>8.9259860896170764</v>
      </c>
      <c r="O58">
        <f t="shared" si="15"/>
        <v>8.7106257579237365</v>
      </c>
      <c r="P58">
        <f t="shared" si="7"/>
        <v>4.6380072467065381E-2</v>
      </c>
      <c r="S58">
        <f t="shared" si="8"/>
        <v>0.24030873900374258</v>
      </c>
    </row>
    <row r="59" spans="1:19" x14ac:dyDescent="0.25">
      <c r="A59" s="1">
        <v>37</v>
      </c>
      <c r="B59" s="1">
        <v>196</v>
      </c>
      <c r="C59" s="1">
        <v>50.4</v>
      </c>
      <c r="D59" s="1">
        <v>0.82199999999999995</v>
      </c>
      <c r="E59" s="1">
        <v>37504</v>
      </c>
      <c r="F59" s="1">
        <v>4590</v>
      </c>
      <c r="G59">
        <f t="shared" si="9"/>
        <v>5.2781146592305168</v>
      </c>
      <c r="H59">
        <f t="shared" si="10"/>
        <v>3.9199911750773229</v>
      </c>
      <c r="I59">
        <f t="shared" si="11"/>
        <v>-0.1960148839259572</v>
      </c>
      <c r="J59">
        <f t="shared" si="12"/>
        <v>10.532202872936685</v>
      </c>
      <c r="L59">
        <f t="shared" si="13"/>
        <v>8975.4158135123362</v>
      </c>
      <c r="N59">
        <f t="shared" si="14"/>
        <v>8.4316353030545912</v>
      </c>
      <c r="O59">
        <f t="shared" si="15"/>
        <v>9.1022445424796299</v>
      </c>
      <c r="P59">
        <f t="shared" si="7"/>
        <v>0.44971675200222888</v>
      </c>
      <c r="S59">
        <f t="shared" si="8"/>
        <v>0.48860308030633715</v>
      </c>
    </row>
    <row r="60" spans="1:19" x14ac:dyDescent="0.25">
      <c r="A60" s="1">
        <v>38</v>
      </c>
      <c r="B60" s="1">
        <v>185</v>
      </c>
      <c r="C60" s="1">
        <v>45.7</v>
      </c>
      <c r="D60" s="1">
        <v>0.78300000000000003</v>
      </c>
      <c r="E60" s="1">
        <v>19218</v>
      </c>
      <c r="F60" s="1">
        <v>10000</v>
      </c>
      <c r="G60">
        <f t="shared" si="9"/>
        <v>5.2203558250783244</v>
      </c>
      <c r="H60">
        <f t="shared" si="10"/>
        <v>3.8220982979001592</v>
      </c>
      <c r="I60">
        <f t="shared" si="11"/>
        <v>-0.24462258299133391</v>
      </c>
      <c r="J60">
        <f t="shared" si="12"/>
        <v>9.8636026188372128</v>
      </c>
      <c r="L60">
        <f t="shared" si="13"/>
        <v>9023.0012128516373</v>
      </c>
      <c r="N60">
        <f t="shared" si="14"/>
        <v>9.2103403719761836</v>
      </c>
      <c r="O60">
        <f t="shared" si="15"/>
        <v>9.1075322864122725</v>
      </c>
      <c r="P60">
        <f t="shared" si="7"/>
        <v>1.0569502457316462E-2</v>
      </c>
      <c r="S60">
        <f t="shared" si="8"/>
        <v>0.10827869398452526</v>
      </c>
    </row>
    <row r="61" spans="1:19" x14ac:dyDescent="0.25">
      <c r="A61" s="1">
        <v>39</v>
      </c>
      <c r="B61" s="1">
        <v>181</v>
      </c>
      <c r="C61" s="1">
        <v>43.6</v>
      </c>
      <c r="D61" s="1">
        <v>0.75600000000000001</v>
      </c>
      <c r="E61" s="1">
        <v>3714</v>
      </c>
      <c r="F61" s="1">
        <v>6300</v>
      </c>
      <c r="G61">
        <f t="shared" si="9"/>
        <v>5.1984970312658261</v>
      </c>
      <c r="H61">
        <f t="shared" si="10"/>
        <v>3.7750571503549888</v>
      </c>
      <c r="I61">
        <f t="shared" si="11"/>
        <v>-0.27971390280260405</v>
      </c>
      <c r="J61">
        <f t="shared" si="12"/>
        <v>8.2198647419126516</v>
      </c>
      <c r="L61">
        <f t="shared" si="13"/>
        <v>5146.0883296937627</v>
      </c>
      <c r="N61">
        <f t="shared" si="14"/>
        <v>8.7483049123796235</v>
      </c>
      <c r="O61">
        <f t="shared" si="15"/>
        <v>8.5459921574230524</v>
      </c>
      <c r="P61">
        <f t="shared" si="7"/>
        <v>4.0930450818117581E-2</v>
      </c>
      <c r="S61">
        <f t="shared" si="8"/>
        <v>0.22423083250397785</v>
      </c>
    </row>
    <row r="62" spans="1:19" x14ac:dyDescent="0.25">
      <c r="A62" s="1">
        <v>40</v>
      </c>
      <c r="B62" s="1">
        <v>180</v>
      </c>
      <c r="C62" s="1">
        <v>42</v>
      </c>
      <c r="D62" s="1">
        <v>0.80800000000000005</v>
      </c>
      <c r="E62" s="1">
        <v>3772</v>
      </c>
      <c r="F62" s="1">
        <v>6310</v>
      </c>
      <c r="G62">
        <f t="shared" si="9"/>
        <v>5.1929568508902104</v>
      </c>
      <c r="H62">
        <f t="shared" si="10"/>
        <v>3.7376696182833684</v>
      </c>
      <c r="I62">
        <f t="shared" si="11"/>
        <v>-0.21319322046104161</v>
      </c>
      <c r="J62">
        <f t="shared" si="12"/>
        <v>8.2353606437533475</v>
      </c>
      <c r="L62">
        <f t="shared" si="13"/>
        <v>5297.7381612473009</v>
      </c>
      <c r="N62">
        <f t="shared" si="14"/>
        <v>8.7498909555352586</v>
      </c>
      <c r="O62">
        <f t="shared" si="15"/>
        <v>8.575035246422571</v>
      </c>
      <c r="P62">
        <f t="shared" si="7"/>
        <v>3.0574519009300843E-2</v>
      </c>
      <c r="S62">
        <f t="shared" si="8"/>
        <v>0.19107434303894927</v>
      </c>
    </row>
    <row r="63" spans="1:19" x14ac:dyDescent="0.25">
      <c r="A63" s="1">
        <v>41</v>
      </c>
      <c r="B63" s="1">
        <v>150</v>
      </c>
      <c r="C63" s="1">
        <v>38.799999999999997</v>
      </c>
      <c r="D63" s="1">
        <v>0.77</v>
      </c>
      <c r="E63" s="1">
        <v>4518</v>
      </c>
      <c r="F63" s="1">
        <v>8947</v>
      </c>
      <c r="G63">
        <f t="shared" si="9"/>
        <v>5.0106352940962555</v>
      </c>
      <c r="H63">
        <f t="shared" si="10"/>
        <v>3.6584202466292277</v>
      </c>
      <c r="I63">
        <f t="shared" si="11"/>
        <v>-0.26136476413440751</v>
      </c>
      <c r="J63">
        <f t="shared" si="12"/>
        <v>8.4158246970279489</v>
      </c>
      <c r="L63">
        <f t="shared" si="13"/>
        <v>6055.4951803399008</v>
      </c>
      <c r="N63">
        <f t="shared" si="14"/>
        <v>9.0990735595475964</v>
      </c>
      <c r="O63">
        <f t="shared" si="15"/>
        <v>8.7087214330463141</v>
      </c>
      <c r="P63">
        <f t="shared" si="7"/>
        <v>0.15237478266407314</v>
      </c>
      <c r="S63">
        <f t="shared" si="8"/>
        <v>0.47750096954049531</v>
      </c>
    </row>
    <row r="64" spans="1:19" x14ac:dyDescent="0.25">
      <c r="A64" s="1">
        <v>42</v>
      </c>
      <c r="B64" s="1">
        <v>182</v>
      </c>
      <c r="C64" s="1">
        <v>43.4</v>
      </c>
      <c r="D64" s="1">
        <v>0.76900000000000002</v>
      </c>
      <c r="E64" s="1">
        <v>5747</v>
      </c>
      <c r="F64" s="1">
        <v>8120</v>
      </c>
      <c r="G64">
        <f t="shared" si="9"/>
        <v>5.2040066870767951</v>
      </c>
      <c r="H64">
        <f t="shared" si="10"/>
        <v>3.7704594411063592</v>
      </c>
      <c r="I64">
        <f t="shared" si="11"/>
        <v>-0.26266430947649305</v>
      </c>
      <c r="J64">
        <f t="shared" si="12"/>
        <v>8.6564332585077413</v>
      </c>
      <c r="L64">
        <f t="shared" si="13"/>
        <v>6091.9616431744162</v>
      </c>
      <c r="N64">
        <f t="shared" si="14"/>
        <v>9.0020854331557238</v>
      </c>
      <c r="O64">
        <f t="shared" si="15"/>
        <v>8.7147254177336446</v>
      </c>
      <c r="P64">
        <f t="shared" si="7"/>
        <v>8.2575778463377617E-2</v>
      </c>
      <c r="S64">
        <f t="shared" si="8"/>
        <v>0.33290399310012858</v>
      </c>
    </row>
    <row r="65" spans="1:19" x14ac:dyDescent="0.25">
      <c r="A65" s="1">
        <v>43</v>
      </c>
      <c r="B65" s="1">
        <v>173</v>
      </c>
      <c r="C65" s="1">
        <v>44.2</v>
      </c>
      <c r="D65" s="1">
        <v>0.79600000000000004</v>
      </c>
      <c r="E65" s="1">
        <v>3328</v>
      </c>
      <c r="F65" s="1">
        <v>5240</v>
      </c>
      <c r="G65">
        <f t="shared" si="9"/>
        <v>5.1532915944977793</v>
      </c>
      <c r="H65">
        <f t="shared" si="10"/>
        <v>3.7887247890836524</v>
      </c>
      <c r="I65">
        <f t="shared" si="11"/>
        <v>-0.22815609313775398</v>
      </c>
      <c r="J65">
        <f t="shared" si="12"/>
        <v>8.1101268019410995</v>
      </c>
      <c r="L65">
        <f t="shared" si="13"/>
        <v>4976.1259448954706</v>
      </c>
      <c r="N65">
        <f t="shared" si="14"/>
        <v>8.564076777315087</v>
      </c>
      <c r="O65">
        <f t="shared" si="15"/>
        <v>8.5124069445680579</v>
      </c>
      <c r="P65">
        <f t="shared" si="7"/>
        <v>2.6697716161059584E-3</v>
      </c>
      <c r="S65">
        <f t="shared" si="8"/>
        <v>5.3028009746259014E-2</v>
      </c>
    </row>
    <row r="66" spans="1:19" x14ac:dyDescent="0.25">
      <c r="A66" s="1">
        <v>44</v>
      </c>
      <c r="B66" s="1">
        <v>234</v>
      </c>
      <c r="C66" s="1">
        <v>47.5</v>
      </c>
      <c r="D66" s="1">
        <v>0.75</v>
      </c>
      <c r="E66" s="1">
        <v>39340</v>
      </c>
      <c r="F66" s="1">
        <v>1919</v>
      </c>
      <c r="G66">
        <f t="shared" si="9"/>
        <v>5.4553211153577017</v>
      </c>
      <c r="H66">
        <f t="shared" si="10"/>
        <v>3.8607297110405954</v>
      </c>
      <c r="I66">
        <f t="shared" si="11"/>
        <v>-0.2876820724517809</v>
      </c>
      <c r="J66">
        <f t="shared" si="12"/>
        <v>10.579997091943049</v>
      </c>
      <c r="L66">
        <f t="shared" si="13"/>
        <v>9952.1073388903333</v>
      </c>
      <c r="N66">
        <f t="shared" si="14"/>
        <v>7.5595594960076999</v>
      </c>
      <c r="O66">
        <f t="shared" si="15"/>
        <v>9.2055396005809982</v>
      </c>
      <c r="P66">
        <f t="shared" si="7"/>
        <v>2.7092505046511257</v>
      </c>
      <c r="S66">
        <f t="shared" si="8"/>
        <v>0.80717651702760174</v>
      </c>
    </row>
    <row r="67" spans="1:19" x14ac:dyDescent="0.25">
      <c r="A67" s="1">
        <v>45</v>
      </c>
      <c r="B67" s="1">
        <v>234</v>
      </c>
      <c r="C67" s="1">
        <v>52.8</v>
      </c>
      <c r="D67" s="1">
        <v>0.71699999999999997</v>
      </c>
      <c r="E67" s="1">
        <v>28662</v>
      </c>
      <c r="F67" s="1">
        <v>1844</v>
      </c>
      <c r="G67">
        <f t="shared" si="9"/>
        <v>5.4553211153577017</v>
      </c>
      <c r="H67">
        <f t="shared" si="10"/>
        <v>3.9665111907122159</v>
      </c>
      <c r="I67">
        <f t="shared" si="11"/>
        <v>-0.33267943838251673</v>
      </c>
      <c r="J67">
        <f t="shared" si="12"/>
        <v>10.263327482618017</v>
      </c>
      <c r="L67">
        <f t="shared" si="13"/>
        <v>6837.3068659961964</v>
      </c>
      <c r="N67">
        <f t="shared" si="14"/>
        <v>7.5196924041165394</v>
      </c>
      <c r="O67">
        <f t="shared" si="15"/>
        <v>8.8301492000418982</v>
      </c>
      <c r="P67">
        <f t="shared" si="7"/>
        <v>1.7172970139869574</v>
      </c>
      <c r="S67">
        <f t="shared" si="8"/>
        <v>0.73030316817126961</v>
      </c>
    </row>
    <row r="68" spans="1:19" x14ac:dyDescent="0.25">
      <c r="A68" s="1">
        <v>46</v>
      </c>
      <c r="B68" s="1">
        <v>234</v>
      </c>
      <c r="C68" s="1">
        <v>48.8</v>
      </c>
      <c r="D68" s="1">
        <v>0.72099999999999997</v>
      </c>
      <c r="E68" s="1">
        <v>54104</v>
      </c>
      <c r="F68" s="1">
        <v>2030</v>
      </c>
      <c r="G68">
        <f t="shared" si="9"/>
        <v>5.4553211153577017</v>
      </c>
      <c r="H68">
        <f t="shared" si="10"/>
        <v>3.8877303128591016</v>
      </c>
      <c r="I68">
        <f t="shared" si="11"/>
        <v>-0.327116141697188</v>
      </c>
      <c r="J68">
        <f t="shared" si="12"/>
        <v>10.898663399254776</v>
      </c>
      <c r="L68">
        <f t="shared" si="13"/>
        <v>9858.3047713398173</v>
      </c>
      <c r="N68">
        <f t="shared" si="14"/>
        <v>7.6157910720358331</v>
      </c>
      <c r="O68">
        <f t="shared" si="15"/>
        <v>9.1960695029306443</v>
      </c>
      <c r="P68">
        <f t="shared" si="7"/>
        <v>2.4972799191513668</v>
      </c>
      <c r="S68">
        <f t="shared" si="8"/>
        <v>0.79408224364277713</v>
      </c>
    </row>
    <row r="69" spans="1:19" x14ac:dyDescent="0.25">
      <c r="A69" s="1">
        <v>47</v>
      </c>
      <c r="B69" s="1">
        <v>234</v>
      </c>
      <c r="C69" s="1">
        <v>53.1</v>
      </c>
      <c r="D69" s="1">
        <v>0.71199999999999997</v>
      </c>
      <c r="E69" s="1">
        <v>28763</v>
      </c>
      <c r="F69" s="1">
        <v>3111</v>
      </c>
      <c r="G69">
        <f t="shared" si="9"/>
        <v>5.4553211153577017</v>
      </c>
      <c r="H69">
        <f t="shared" si="10"/>
        <v>3.9721769282478934</v>
      </c>
      <c r="I69">
        <f t="shared" si="11"/>
        <v>-0.33967736757016131</v>
      </c>
      <c r="J69">
        <f t="shared" si="12"/>
        <v>10.266845117938724</v>
      </c>
      <c r="L69">
        <f t="shared" si="13"/>
        <v>6737.5330941923303</v>
      </c>
      <c r="N69">
        <f t="shared" si="14"/>
        <v>8.0426994968976366</v>
      </c>
      <c r="O69">
        <f t="shared" si="15"/>
        <v>8.8154491271446815</v>
      </c>
      <c r="P69">
        <f t="shared" si="7"/>
        <v>0.59714199104694465</v>
      </c>
      <c r="S69">
        <f t="shared" si="8"/>
        <v>0.53825829773190381</v>
      </c>
    </row>
    <row r="70" spans="1:19" x14ac:dyDescent="0.25">
      <c r="A70" s="1">
        <v>48</v>
      </c>
      <c r="B70" s="1">
        <v>234</v>
      </c>
      <c r="C70" s="1">
        <v>62.87</v>
      </c>
      <c r="D70" s="1">
        <v>0.7</v>
      </c>
      <c r="E70" s="1">
        <v>58504</v>
      </c>
      <c r="F70" s="1">
        <v>1707</v>
      </c>
      <c r="G70">
        <f t="shared" si="9"/>
        <v>5.4553211153577017</v>
      </c>
      <c r="H70">
        <f t="shared" si="10"/>
        <v>4.1410691023949697</v>
      </c>
      <c r="I70">
        <f t="shared" si="11"/>
        <v>-0.35667494393873245</v>
      </c>
      <c r="J70">
        <f t="shared" si="12"/>
        <v>10.976850406950787</v>
      </c>
      <c r="L70">
        <f t="shared" si="13"/>
        <v>4812.9452949639672</v>
      </c>
      <c r="N70">
        <f t="shared" si="14"/>
        <v>7.4424927227944409</v>
      </c>
      <c r="O70">
        <f t="shared" si="15"/>
        <v>8.4790645031391936</v>
      </c>
      <c r="P70">
        <f t="shared" si="7"/>
        <v>1.0744810558070903</v>
      </c>
      <c r="S70">
        <f t="shared" si="8"/>
        <v>0.64533151835610469</v>
      </c>
    </row>
    <row r="71" spans="1:19" x14ac:dyDescent="0.25">
      <c r="A71" s="1">
        <v>49</v>
      </c>
      <c r="B71" s="1">
        <v>168</v>
      </c>
      <c r="C71" s="1">
        <v>44.45</v>
      </c>
      <c r="D71" s="1">
        <v>0.88800000000000001</v>
      </c>
      <c r="E71" s="1">
        <v>1012</v>
      </c>
      <c r="F71" s="1">
        <v>2465</v>
      </c>
      <c r="G71">
        <f t="shared" si="9"/>
        <v>5.1239639794032588</v>
      </c>
      <c r="H71">
        <f t="shared" si="10"/>
        <v>3.7943649619599138</v>
      </c>
      <c r="I71">
        <f t="shared" si="11"/>
        <v>-0.11878353598996698</v>
      </c>
      <c r="J71">
        <f t="shared" si="12"/>
        <v>6.9196838498474111</v>
      </c>
      <c r="L71">
        <f t="shared" si="13"/>
        <v>3246.9209890510019</v>
      </c>
      <c r="N71">
        <f t="shared" si="14"/>
        <v>7.8099470864767904</v>
      </c>
      <c r="O71">
        <f t="shared" si="15"/>
        <v>8.0854624382838374</v>
      </c>
      <c r="P71">
        <f t="shared" si="7"/>
        <v>7.5908709081360881E-2</v>
      </c>
      <c r="S71">
        <f t="shared" si="8"/>
        <v>0.24081922279221796</v>
      </c>
    </row>
    <row r="72" spans="1:19" x14ac:dyDescent="0.25">
      <c r="A72" s="1">
        <v>50</v>
      </c>
      <c r="B72" s="1">
        <v>158</v>
      </c>
      <c r="C72" s="1">
        <v>43</v>
      </c>
      <c r="D72" s="1">
        <v>0.9</v>
      </c>
      <c r="E72" s="1">
        <v>869</v>
      </c>
      <c r="F72" s="1">
        <v>2265</v>
      </c>
      <c r="G72">
        <f t="shared" si="9"/>
        <v>5.0625950330269669</v>
      </c>
      <c r="H72">
        <f t="shared" si="10"/>
        <v>3.7612001156935624</v>
      </c>
      <c r="I72">
        <f t="shared" si="11"/>
        <v>-0.10536051565782628</v>
      </c>
      <c r="J72">
        <f t="shared" si="12"/>
        <v>6.7673431252653922</v>
      </c>
      <c r="L72">
        <f t="shared" si="13"/>
        <v>2996.4602432471615</v>
      </c>
      <c r="N72">
        <f t="shared" si="14"/>
        <v>7.7253300379171348</v>
      </c>
      <c r="O72">
        <f t="shared" si="15"/>
        <v>8.0051869520802583</v>
      </c>
      <c r="P72">
        <f t="shared" si="7"/>
        <v>7.8319892404905889E-2</v>
      </c>
      <c r="S72">
        <f t="shared" si="8"/>
        <v>0.24410810885797138</v>
      </c>
    </row>
    <row r="73" spans="1:19" x14ac:dyDescent="0.25">
      <c r="A73" s="1">
        <v>51</v>
      </c>
      <c r="B73" s="1">
        <v>160</v>
      </c>
      <c r="C73" s="1">
        <v>38.700000000000003</v>
      </c>
      <c r="D73" s="1">
        <v>0.72399999999999998</v>
      </c>
      <c r="E73" s="1">
        <v>927</v>
      </c>
      <c r="F73" s="1">
        <v>2685</v>
      </c>
      <c r="G73">
        <f t="shared" si="9"/>
        <v>5.0751738152338266</v>
      </c>
      <c r="H73">
        <f t="shared" si="10"/>
        <v>3.655839600035736</v>
      </c>
      <c r="I73">
        <f t="shared" si="11"/>
        <v>-0.32296388659642072</v>
      </c>
      <c r="J73">
        <f t="shared" si="12"/>
        <v>6.831953565565855</v>
      </c>
      <c r="L73">
        <f t="shared" si="13"/>
        <v>2997.7978489474749</v>
      </c>
      <c r="N73">
        <f t="shared" si="14"/>
        <v>7.8954360069429654</v>
      </c>
      <c r="O73">
        <f t="shared" si="15"/>
        <v>8.0056332477525309</v>
      </c>
      <c r="P73">
        <f t="shared" si="7"/>
        <v>1.2143431882041368E-2</v>
      </c>
      <c r="S73">
        <f t="shared" si="8"/>
        <v>0.10434254232896259</v>
      </c>
    </row>
    <row r="74" spans="1:19" x14ac:dyDescent="0.25">
      <c r="A74" s="1">
        <v>52</v>
      </c>
      <c r="B74" s="1">
        <v>175</v>
      </c>
      <c r="C74" s="1">
        <v>42.5</v>
      </c>
      <c r="D74" s="1">
        <v>0.72199999999999998</v>
      </c>
      <c r="E74" s="1">
        <v>2650</v>
      </c>
      <c r="F74" s="1">
        <v>5065</v>
      </c>
      <c r="G74">
        <f t="shared" si="9"/>
        <v>5.1647859739235145</v>
      </c>
      <c r="H74">
        <f t="shared" si="10"/>
        <v>3.7495040759303713</v>
      </c>
      <c r="I74">
        <f t="shared" si="11"/>
        <v>-0.32573014008931084</v>
      </c>
      <c r="J74">
        <f t="shared" si="12"/>
        <v>7.8823149189802679</v>
      </c>
      <c r="L74">
        <f t="shared" si="13"/>
        <v>4581.2547711932048</v>
      </c>
      <c r="N74">
        <f t="shared" si="14"/>
        <v>8.5301094166827838</v>
      </c>
      <c r="O74">
        <f t="shared" si="15"/>
        <v>8.4297282070954189</v>
      </c>
      <c r="P74">
        <f t="shared" si="7"/>
        <v>1.0076387238222469E-2</v>
      </c>
      <c r="S74">
        <f t="shared" si="8"/>
        <v>0.10559230013763282</v>
      </c>
    </row>
    <row r="75" spans="1:19" x14ac:dyDescent="0.25">
      <c r="A75" s="1">
        <v>53</v>
      </c>
      <c r="B75" s="1">
        <v>163</v>
      </c>
      <c r="C75" s="1">
        <v>41.02</v>
      </c>
      <c r="D75" s="1">
        <v>0.96499999999999997</v>
      </c>
      <c r="E75" s="1">
        <v>1168</v>
      </c>
      <c r="F75" s="1">
        <v>2613</v>
      </c>
      <c r="G75">
        <f t="shared" si="9"/>
        <v>5.0937502008067623</v>
      </c>
      <c r="H75">
        <f t="shared" si="10"/>
        <v>3.7140597526442347</v>
      </c>
      <c r="I75">
        <f t="shared" si="11"/>
        <v>-3.562717764315116E-2</v>
      </c>
      <c r="J75">
        <f t="shared" si="12"/>
        <v>7.0630481633881725</v>
      </c>
      <c r="L75">
        <f t="shared" si="13"/>
        <v>3184.2710095646571</v>
      </c>
      <c r="N75">
        <f t="shared" si="14"/>
        <v>7.8682542655206129</v>
      </c>
      <c r="O75">
        <f t="shared" si="15"/>
        <v>8.0659786594114085</v>
      </c>
      <c r="P75">
        <f t="shared" si="7"/>
        <v>3.9094935939482468E-2</v>
      </c>
      <c r="S75">
        <f t="shared" si="8"/>
        <v>0.17940401675884973</v>
      </c>
    </row>
    <row r="76" spans="1:19" x14ac:dyDescent="0.25">
      <c r="A76" s="1">
        <v>54</v>
      </c>
      <c r="B76" s="1">
        <v>166</v>
      </c>
      <c r="C76" s="1">
        <v>42.1</v>
      </c>
      <c r="D76" s="1">
        <v>0.71499999999999997</v>
      </c>
      <c r="E76" s="1">
        <v>1419</v>
      </c>
      <c r="F76" s="1">
        <v>3220</v>
      </c>
      <c r="G76">
        <f t="shared" si="9"/>
        <v>5.1119877883565437</v>
      </c>
      <c r="H76">
        <f t="shared" si="10"/>
        <v>3.7400477406883357</v>
      </c>
      <c r="I76">
        <f t="shared" si="11"/>
        <v>-0.33547273628812946</v>
      </c>
      <c r="J76">
        <f t="shared" si="12"/>
        <v>7.2577076771600426</v>
      </c>
      <c r="L76">
        <f t="shared" si="13"/>
        <v>3689.6983283774048</v>
      </c>
      <c r="N76">
        <f t="shared" si="14"/>
        <v>8.0771366385384535</v>
      </c>
      <c r="O76">
        <f t="shared" si="15"/>
        <v>8.213299979865285</v>
      </c>
      <c r="P76">
        <f t="shared" si="7"/>
        <v>1.8540455521287219E-2</v>
      </c>
      <c r="S76">
        <f t="shared" si="8"/>
        <v>0.1272999271417295</v>
      </c>
    </row>
    <row r="77" spans="1:19" x14ac:dyDescent="0.25">
      <c r="A77" s="1">
        <v>55</v>
      </c>
      <c r="B77" s="1">
        <v>162</v>
      </c>
      <c r="C77" s="1">
        <v>40.9</v>
      </c>
      <c r="D77" s="1">
        <v>0.71499999999999997</v>
      </c>
      <c r="E77" s="1">
        <v>1262</v>
      </c>
      <c r="F77" s="1">
        <v>2950</v>
      </c>
      <c r="G77">
        <f t="shared" si="9"/>
        <v>5.0875963352323836</v>
      </c>
      <c r="H77">
        <f t="shared" si="10"/>
        <v>3.7111300630487558</v>
      </c>
      <c r="I77">
        <f t="shared" si="11"/>
        <v>-0.33547273628812946</v>
      </c>
      <c r="J77">
        <f t="shared" si="12"/>
        <v>7.1404530431011581</v>
      </c>
      <c r="L77">
        <f t="shared" si="13"/>
        <v>3499.4145800638762</v>
      </c>
      <c r="N77">
        <f t="shared" si="14"/>
        <v>7.9895604493338652</v>
      </c>
      <c r="O77">
        <f t="shared" si="15"/>
        <v>8.1603509706486239</v>
      </c>
      <c r="P77">
        <f t="shared" si="7"/>
        <v>2.9169402170967043E-2</v>
      </c>
      <c r="S77">
        <f t="shared" si="8"/>
        <v>0.15700185487992324</v>
      </c>
    </row>
    <row r="78" spans="1:19" x14ac:dyDescent="0.25">
      <c r="A78" s="1">
        <v>56</v>
      </c>
      <c r="B78" s="1">
        <v>156</v>
      </c>
      <c r="C78" s="1">
        <v>41.3</v>
      </c>
      <c r="D78" s="1">
        <v>0.69399999999999995</v>
      </c>
      <c r="E78" s="1">
        <v>4012</v>
      </c>
      <c r="F78" s="1">
        <v>5510</v>
      </c>
      <c r="G78">
        <f t="shared" si="9"/>
        <v>5.0498560072495371</v>
      </c>
      <c r="H78">
        <f t="shared" si="10"/>
        <v>3.7208624999669868</v>
      </c>
      <c r="I78">
        <f t="shared" si="11"/>
        <v>-0.36528331847533263</v>
      </c>
      <c r="J78">
        <f t="shared" si="12"/>
        <v>8.2970451490818267</v>
      </c>
      <c r="L78">
        <f t="shared" si="13"/>
        <v>5442.6286596146729</v>
      </c>
      <c r="N78">
        <f t="shared" si="14"/>
        <v>8.6143199021469599</v>
      </c>
      <c r="O78">
        <f t="shared" si="15"/>
        <v>8.6020174326298697</v>
      </c>
      <c r="P78">
        <f t="shared" si="7"/>
        <v>1.513507562189319E-4</v>
      </c>
      <c r="S78">
        <f t="shared" si="8"/>
        <v>1.237845618335771E-2</v>
      </c>
    </row>
    <row r="79" spans="1:19" x14ac:dyDescent="0.25">
      <c r="A79" s="1">
        <v>57</v>
      </c>
      <c r="B79" s="1">
        <v>161</v>
      </c>
      <c r="C79" s="1">
        <v>40.1</v>
      </c>
      <c r="D79" s="1">
        <v>0.93899999999999995</v>
      </c>
      <c r="E79" s="1">
        <v>868</v>
      </c>
      <c r="F79" s="1">
        <v>2678</v>
      </c>
      <c r="G79">
        <f t="shared" si="9"/>
        <v>5.0814043649844631</v>
      </c>
      <c r="H79">
        <f t="shared" si="10"/>
        <v>3.6913763343125234</v>
      </c>
      <c r="I79">
        <f t="shared" si="11"/>
        <v>-6.2939799773874205E-2</v>
      </c>
      <c r="J79">
        <f t="shared" si="12"/>
        <v>6.7661917146603505</v>
      </c>
      <c r="L79">
        <f t="shared" si="13"/>
        <v>2764.676272770218</v>
      </c>
      <c r="N79">
        <f t="shared" si="14"/>
        <v>7.8928255262511176</v>
      </c>
      <c r="O79">
        <f t="shared" si="15"/>
        <v>7.9246788267295587</v>
      </c>
      <c r="P79">
        <f t="shared" si="7"/>
        <v>1.014632751369859E-3</v>
      </c>
      <c r="S79">
        <f t="shared" si="8"/>
        <v>3.1351328046581022E-2</v>
      </c>
    </row>
    <row r="80" spans="1:19" x14ac:dyDescent="0.25">
      <c r="A80" s="1">
        <v>58</v>
      </c>
      <c r="B80" s="1">
        <v>132</v>
      </c>
      <c r="C80" s="1">
        <v>37.64</v>
      </c>
      <c r="D80" s="1">
        <v>0.75600000000000001</v>
      </c>
      <c r="E80" s="1">
        <v>747</v>
      </c>
      <c r="F80" s="1">
        <v>3150</v>
      </c>
      <c r="G80">
        <f t="shared" si="9"/>
        <v>4.8828019225863706</v>
      </c>
      <c r="H80">
        <f t="shared" si="10"/>
        <v>3.6280673147171787</v>
      </c>
      <c r="I80">
        <f t="shared" si="11"/>
        <v>-0.27971390280260405</v>
      </c>
      <c r="J80">
        <f t="shared" si="12"/>
        <v>6.6160651851328174</v>
      </c>
      <c r="L80">
        <f t="shared" si="13"/>
        <v>2698.3783614130725</v>
      </c>
      <c r="N80">
        <f t="shared" si="14"/>
        <v>8.0551577318196781</v>
      </c>
      <c r="O80">
        <f t="shared" si="15"/>
        <v>7.9004062646718074</v>
      </c>
      <c r="P80">
        <f t="shared" si="7"/>
        <v>2.3948016584418502E-2</v>
      </c>
      <c r="S80">
        <f t="shared" si="8"/>
        <v>0.1673677958010398</v>
      </c>
    </row>
    <row r="81" spans="1:19" x14ac:dyDescent="0.25">
      <c r="A81" s="1">
        <v>59</v>
      </c>
      <c r="B81" s="1">
        <v>178</v>
      </c>
      <c r="C81" s="1">
        <v>39.6</v>
      </c>
      <c r="D81" s="1">
        <v>0.91700000000000004</v>
      </c>
      <c r="E81" s="1">
        <v>865</v>
      </c>
      <c r="F81" s="1">
        <v>2335</v>
      </c>
      <c r="G81">
        <f t="shared" si="9"/>
        <v>5.181783550292085</v>
      </c>
      <c r="H81">
        <f t="shared" si="10"/>
        <v>3.6788291182604347</v>
      </c>
      <c r="I81">
        <f t="shared" si="11"/>
        <v>-8.6647806725672169E-2</v>
      </c>
      <c r="J81">
        <f t="shared" si="12"/>
        <v>6.7627295069318789</v>
      </c>
      <c r="L81">
        <f t="shared" si="13"/>
        <v>2718.1297234253293</v>
      </c>
      <c r="N81">
        <f t="shared" si="14"/>
        <v>7.755767170102998</v>
      </c>
      <c r="O81">
        <f t="shared" si="15"/>
        <v>7.9076993211017212</v>
      </c>
      <c r="P81">
        <f t="shared" si="7"/>
        <v>2.3083378507098844E-2</v>
      </c>
      <c r="S81">
        <f t="shared" si="8"/>
        <v>0.14095343578470471</v>
      </c>
    </row>
    <row r="82" spans="1:19" x14ac:dyDescent="0.25">
      <c r="A82" s="1">
        <v>60</v>
      </c>
      <c r="B82" s="1">
        <v>126</v>
      </c>
      <c r="C82" s="1">
        <v>37.700000000000003</v>
      </c>
      <c r="D82" s="1">
        <v>0.88600000000000001</v>
      </c>
      <c r="E82" s="1">
        <v>520</v>
      </c>
      <c r="F82" s="1">
        <v>2188</v>
      </c>
      <c r="G82">
        <f t="shared" si="9"/>
        <v>4.836281906951478</v>
      </c>
      <c r="H82">
        <f t="shared" si="10"/>
        <v>3.629660094453965</v>
      </c>
      <c r="I82">
        <f t="shared" si="11"/>
        <v>-0.1210383283770561</v>
      </c>
      <c r="J82">
        <f t="shared" si="12"/>
        <v>6.253828811575473</v>
      </c>
      <c r="L82">
        <f t="shared" si="13"/>
        <v>2163.0161186841046</v>
      </c>
      <c r="N82">
        <f t="shared" si="14"/>
        <v>7.6907431635418719</v>
      </c>
      <c r="O82">
        <f t="shared" si="15"/>
        <v>7.6792588779290396</v>
      </c>
      <c r="P82">
        <f t="shared" si="7"/>
        <v>1.318888160371075E-4</v>
      </c>
      <c r="S82">
        <f t="shared" si="8"/>
        <v>1.1550483188768185E-2</v>
      </c>
    </row>
    <row r="83" spans="1:19" x14ac:dyDescent="0.25">
      <c r="A83" s="1">
        <v>61</v>
      </c>
      <c r="B83" s="1">
        <v>147</v>
      </c>
      <c r="C83" s="1">
        <v>41.9</v>
      </c>
      <c r="D83" s="1">
        <v>0.84299999999999997</v>
      </c>
      <c r="E83" s="1">
        <v>705</v>
      </c>
      <c r="F83" s="1">
        <v>2290</v>
      </c>
      <c r="G83">
        <f t="shared" si="9"/>
        <v>4.990432586778736</v>
      </c>
      <c r="H83">
        <f t="shared" si="10"/>
        <v>3.735285826928092</v>
      </c>
      <c r="I83">
        <f t="shared" si="11"/>
        <v>-0.17078832098028163</v>
      </c>
      <c r="J83">
        <f t="shared" si="12"/>
        <v>6.5581978028122689</v>
      </c>
      <c r="L83">
        <f t="shared" si="13"/>
        <v>2778.5909683552095</v>
      </c>
      <c r="N83">
        <f t="shared" si="14"/>
        <v>7.736307096548285</v>
      </c>
      <c r="O83">
        <f t="shared" si="15"/>
        <v>7.9296992322794813</v>
      </c>
      <c r="P83">
        <f t="shared" si="7"/>
        <v>3.7400518162673452E-2</v>
      </c>
      <c r="S83">
        <f t="shared" si="8"/>
        <v>0.1758412713204893</v>
      </c>
    </row>
    <row r="84" spans="1:19" x14ac:dyDescent="0.25">
      <c r="A84" s="1">
        <v>62</v>
      </c>
      <c r="B84" s="1">
        <v>153</v>
      </c>
      <c r="C84" s="1">
        <v>40.4</v>
      </c>
      <c r="D84" s="1">
        <v>0.82599999999999996</v>
      </c>
      <c r="E84" s="1">
        <v>661</v>
      </c>
      <c r="F84" s="1">
        <v>2370</v>
      </c>
      <c r="G84">
        <f t="shared" si="9"/>
        <v>5.0304379213924353</v>
      </c>
      <c r="H84">
        <f t="shared" si="10"/>
        <v>3.6988297849671046</v>
      </c>
      <c r="I84">
        <f t="shared" si="11"/>
        <v>-0.19116050546115904</v>
      </c>
      <c r="J84">
        <f t="shared" si="12"/>
        <v>6.4937538398516859</v>
      </c>
      <c r="L84">
        <f t="shared" si="13"/>
        <v>2616.2920070870218</v>
      </c>
      <c r="N84">
        <f t="shared" si="14"/>
        <v>7.7706452341291765</v>
      </c>
      <c r="O84">
        <f t="shared" si="15"/>
        <v>7.8695133298518627</v>
      </c>
      <c r="P84">
        <f t="shared" si="7"/>
        <v>9.7749003518302364E-3</v>
      </c>
      <c r="S84">
        <f t="shared" si="8"/>
        <v>9.413781275938049E-2</v>
      </c>
    </row>
    <row r="85" spans="1:19" x14ac:dyDescent="0.25">
      <c r="A85" s="1">
        <v>63</v>
      </c>
      <c r="B85" s="1">
        <v>168</v>
      </c>
      <c r="C85" s="1">
        <v>43.3</v>
      </c>
      <c r="D85" s="1">
        <v>0.85299999999999998</v>
      </c>
      <c r="E85" s="1">
        <v>1000</v>
      </c>
      <c r="F85" s="1">
        <v>2875</v>
      </c>
      <c r="G85">
        <f t="shared" si="9"/>
        <v>5.1239639794032588</v>
      </c>
      <c r="H85">
        <f t="shared" si="10"/>
        <v>3.7681526350084442</v>
      </c>
      <c r="I85">
        <f t="shared" si="11"/>
        <v>-0.15899573149045795</v>
      </c>
      <c r="J85">
        <f t="shared" si="12"/>
        <v>6.9077552789821368</v>
      </c>
      <c r="L85">
        <f t="shared" si="13"/>
        <v>3195.4796421938631</v>
      </c>
      <c r="N85">
        <f t="shared" si="14"/>
        <v>7.9638079532314512</v>
      </c>
      <c r="O85">
        <f t="shared" si="15"/>
        <v>8.0694924782967252</v>
      </c>
      <c r="P85">
        <f t="shared" si="7"/>
        <v>1.1169218838272536E-2</v>
      </c>
      <c r="S85">
        <f t="shared" si="8"/>
        <v>0.10029156122986194</v>
      </c>
    </row>
    <row r="86" spans="1:19" x14ac:dyDescent="0.25">
      <c r="A86" s="1">
        <v>64</v>
      </c>
      <c r="B86" s="1">
        <v>174</v>
      </c>
      <c r="C86" s="1">
        <v>42.6</v>
      </c>
      <c r="D86" s="1">
        <v>0.93799999999999994</v>
      </c>
      <c r="E86" s="1">
        <v>1100</v>
      </c>
      <c r="F86" s="1">
        <v>3328</v>
      </c>
      <c r="G86">
        <f t="shared" si="9"/>
        <v>5.1590552992145291</v>
      </c>
      <c r="H86">
        <f t="shared" si="10"/>
        <v>3.751854253275325</v>
      </c>
      <c r="I86">
        <f t="shared" si="11"/>
        <v>-6.4005329975912434E-2</v>
      </c>
      <c r="J86">
        <f t="shared" si="12"/>
        <v>7.0030654587864616</v>
      </c>
      <c r="L86">
        <f t="shared" si="13"/>
        <v>3188.5413643406614</v>
      </c>
      <c r="N86">
        <f t="shared" si="14"/>
        <v>8.1101268019410995</v>
      </c>
      <c r="O86">
        <f t="shared" si="15"/>
        <v>8.0673188386492747</v>
      </c>
      <c r="P86">
        <f t="shared" si="7"/>
        <v>1.8325217211942189E-3</v>
      </c>
      <c r="S86">
        <f t="shared" si="8"/>
        <v>4.3737439701735333E-2</v>
      </c>
    </row>
    <row r="87" spans="1:19" x14ac:dyDescent="0.25">
      <c r="A87" s="1">
        <v>65</v>
      </c>
      <c r="B87" s="1">
        <v>159</v>
      </c>
      <c r="C87" s="1">
        <v>42.8</v>
      </c>
      <c r="D87" s="1">
        <v>0.77600000000000002</v>
      </c>
      <c r="E87" s="1">
        <v>757</v>
      </c>
      <c r="F87" s="1">
        <v>2721</v>
      </c>
      <c r="G87">
        <f t="shared" ref="G87:G118" si="16">LN(B87)</f>
        <v>5.0689042022202315</v>
      </c>
      <c r="H87">
        <f t="shared" ref="H87:H118" si="17">LN(C87)</f>
        <v>3.7565381025877511</v>
      </c>
      <c r="I87">
        <f t="shared" ref="I87:I118" si="18">LN(D87)</f>
        <v>-0.25360275879891825</v>
      </c>
      <c r="J87">
        <f t="shared" ref="J87:J118" si="19">LN(E87)</f>
        <v>6.6293632534374485</v>
      </c>
      <c r="L87">
        <f t="shared" ref="L87:L118" si="20">EXP(
(_C1_exp8+_C2_exp8*G87)/
(1+(_C3_exp8+_C4_exp8*H87)*(_C5_exp8+_C6_exp8*J87)*(_C7_exp8+_C8_exp8*I87)))</f>
        <v>2964.2028245819743</v>
      </c>
      <c r="N87">
        <f t="shared" ref="N87:N118" si="21">LN(F87)</f>
        <v>7.9087547387832462</v>
      </c>
      <c r="O87">
        <f t="shared" ref="O87:O118" si="22">LN(L87)</f>
        <v>7.9943634134209418</v>
      </c>
      <c r="P87">
        <f t="shared" si="7"/>
        <v>7.3288451732228281E-3</v>
      </c>
      <c r="S87">
        <f t="shared" si="8"/>
        <v>8.2046620617559074E-2</v>
      </c>
    </row>
    <row r="88" spans="1:19" x14ac:dyDescent="0.25">
      <c r="A88" s="1">
        <v>66</v>
      </c>
      <c r="B88" s="1">
        <v>189</v>
      </c>
      <c r="C88" s="1">
        <v>45.1</v>
      </c>
      <c r="D88" s="1">
        <v>0.89400000000000002</v>
      </c>
      <c r="E88" s="1">
        <v>1500</v>
      </c>
      <c r="F88" s="1">
        <v>3478</v>
      </c>
      <c r="G88">
        <f t="shared" si="16"/>
        <v>5.2417470150596426</v>
      </c>
      <c r="H88">
        <f t="shared" si="17"/>
        <v>3.8088822465086327</v>
      </c>
      <c r="I88">
        <f t="shared" si="18"/>
        <v>-0.11204950380862289</v>
      </c>
      <c r="J88">
        <f t="shared" si="19"/>
        <v>7.3132203870903014</v>
      </c>
      <c r="L88">
        <f t="shared" si="20"/>
        <v>3704.682395528514</v>
      </c>
      <c r="N88">
        <f t="shared" si="21"/>
        <v>8.1542126949142286</v>
      </c>
      <c r="O88">
        <f t="shared" si="22"/>
        <v>8.2173528108515637</v>
      </c>
      <c r="P88">
        <f t="shared" ref="P88:P151" si="23">(N88-O88)^2</f>
        <v>3.9866742405801105E-3</v>
      </c>
      <c r="S88">
        <f t="shared" ref="S88:S151" si="24">ABS((F88-L88)/L88)</f>
        <v>6.1188078039325487E-2</v>
      </c>
    </row>
    <row r="89" spans="1:19" x14ac:dyDescent="0.25">
      <c r="A89" s="1">
        <v>67</v>
      </c>
      <c r="B89" s="1">
        <v>188</v>
      </c>
      <c r="C89" s="1">
        <v>45.1</v>
      </c>
      <c r="D89" s="1">
        <v>0.90900000000000003</v>
      </c>
      <c r="E89" s="1">
        <v>1500</v>
      </c>
      <c r="F89" s="1">
        <v>3259</v>
      </c>
      <c r="G89">
        <f t="shared" si="16"/>
        <v>5.2364419628299492</v>
      </c>
      <c r="H89">
        <f t="shared" si="17"/>
        <v>3.8088822465086327</v>
      </c>
      <c r="I89">
        <f t="shared" si="18"/>
        <v>-9.5410184804658182E-2</v>
      </c>
      <c r="J89">
        <f t="shared" si="19"/>
        <v>7.3132203870903014</v>
      </c>
      <c r="L89">
        <f t="shared" si="20"/>
        <v>3699.3812239239937</v>
      </c>
      <c r="N89">
        <f t="shared" si="21"/>
        <v>8.0891756788375613</v>
      </c>
      <c r="O89">
        <f t="shared" si="22"/>
        <v>8.2159208478693877</v>
      </c>
      <c r="P89">
        <f t="shared" si="23"/>
        <v>1.6064337872906252E-2</v>
      </c>
      <c r="S89">
        <f t="shared" si="24"/>
        <v>0.11904186058901878</v>
      </c>
    </row>
    <row r="90" spans="1:19" x14ac:dyDescent="0.25">
      <c r="A90" s="1">
        <v>68</v>
      </c>
      <c r="B90" s="1">
        <v>240</v>
      </c>
      <c r="C90" s="1">
        <v>39</v>
      </c>
      <c r="D90" s="1">
        <v>1.008</v>
      </c>
      <c r="E90" s="1">
        <v>612</v>
      </c>
      <c r="F90" s="1">
        <v>1657</v>
      </c>
      <c r="G90">
        <f t="shared" si="16"/>
        <v>5.4806389233419912</v>
      </c>
      <c r="H90">
        <f t="shared" si="17"/>
        <v>3.6635616461296463</v>
      </c>
      <c r="I90">
        <f t="shared" si="18"/>
        <v>7.9681696491768813E-3</v>
      </c>
      <c r="J90">
        <f t="shared" si="19"/>
        <v>6.4167322825123261</v>
      </c>
      <c r="L90">
        <f t="shared" si="20"/>
        <v>2136.7653542611401</v>
      </c>
      <c r="N90">
        <f t="shared" si="21"/>
        <v>7.4127640174265625</v>
      </c>
      <c r="O90">
        <f t="shared" si="22"/>
        <v>7.6670484478217089</v>
      </c>
      <c r="P90">
        <f t="shared" si="23"/>
        <v>6.4660571541384035E-2</v>
      </c>
      <c r="S90">
        <f t="shared" si="24"/>
        <v>0.22452879690528091</v>
      </c>
    </row>
    <row r="91" spans="1:19" x14ac:dyDescent="0.25">
      <c r="A91" s="1">
        <v>69</v>
      </c>
      <c r="B91" s="1">
        <v>240</v>
      </c>
      <c r="C91" s="1">
        <v>38.1</v>
      </c>
      <c r="D91" s="1">
        <v>0.83299999999999996</v>
      </c>
      <c r="E91" s="1">
        <v>485</v>
      </c>
      <c r="F91" s="1">
        <v>1389</v>
      </c>
      <c r="G91">
        <f t="shared" si="16"/>
        <v>5.4806389233419912</v>
      </c>
      <c r="H91">
        <f t="shared" si="17"/>
        <v>3.6402142821326553</v>
      </c>
      <c r="I91">
        <f t="shared" si="18"/>
        <v>-0.18272163681529441</v>
      </c>
      <c r="J91">
        <f t="shared" si="19"/>
        <v>6.1841488909374833</v>
      </c>
      <c r="L91">
        <f t="shared" si="20"/>
        <v>2045.2931765848653</v>
      </c>
      <c r="N91">
        <f t="shared" si="21"/>
        <v>7.2363393427543441</v>
      </c>
      <c r="O91">
        <f t="shared" si="22"/>
        <v>7.6232964208346479</v>
      </c>
      <c r="P91">
        <f t="shared" si="23"/>
        <v>0.14973578027644632</v>
      </c>
      <c r="S91">
        <f t="shared" si="24"/>
        <v>0.32087975655436979</v>
      </c>
    </row>
    <row r="92" spans="1:19" x14ac:dyDescent="0.25">
      <c r="A92" s="1">
        <v>70</v>
      </c>
      <c r="B92" s="1">
        <v>240</v>
      </c>
      <c r="C92" s="1">
        <v>36.700000000000003</v>
      </c>
      <c r="D92" s="1">
        <v>0.94399999999999995</v>
      </c>
      <c r="E92" s="1">
        <v>483</v>
      </c>
      <c r="F92" s="1">
        <v>1778</v>
      </c>
      <c r="G92">
        <f t="shared" si="16"/>
        <v>5.4806389233419912</v>
      </c>
      <c r="H92">
        <f t="shared" si="17"/>
        <v>3.6027767550605247</v>
      </c>
      <c r="I92">
        <f t="shared" si="18"/>
        <v>-5.7629112836636416E-2</v>
      </c>
      <c r="J92">
        <f t="shared" si="19"/>
        <v>6.1800166536525722</v>
      </c>
      <c r="L92">
        <f t="shared" si="20"/>
        <v>1824.9044120081032</v>
      </c>
      <c r="N92">
        <f t="shared" si="21"/>
        <v>7.48324441607385</v>
      </c>
      <c r="O92">
        <f t="shared" si="22"/>
        <v>7.5092828876630087</v>
      </c>
      <c r="P92">
        <f t="shared" si="23"/>
        <v>6.7800200269942058E-4</v>
      </c>
      <c r="S92">
        <f t="shared" si="24"/>
        <v>2.5702393889491547E-2</v>
      </c>
    </row>
    <row r="93" spans="1:19" x14ac:dyDescent="0.25">
      <c r="A93" s="1">
        <v>71</v>
      </c>
      <c r="B93" s="1">
        <v>240</v>
      </c>
      <c r="C93" s="1">
        <v>34.200000000000003</v>
      </c>
      <c r="D93" s="1">
        <v>0.81</v>
      </c>
      <c r="E93" s="1">
        <v>683</v>
      </c>
      <c r="F93" s="1">
        <v>2057</v>
      </c>
      <c r="G93">
        <f t="shared" si="16"/>
        <v>5.4806389233419912</v>
      </c>
      <c r="H93">
        <f t="shared" si="17"/>
        <v>3.5322256440685598</v>
      </c>
      <c r="I93">
        <f t="shared" si="18"/>
        <v>-0.21072103131565253</v>
      </c>
      <c r="J93">
        <f t="shared" si="19"/>
        <v>6.5264948595707901</v>
      </c>
      <c r="L93">
        <f t="shared" si="20"/>
        <v>2148.1316704482433</v>
      </c>
      <c r="N93">
        <f t="shared" si="21"/>
        <v>7.6290038896529575</v>
      </c>
      <c r="O93">
        <f t="shared" si="22"/>
        <v>7.6723537528414036</v>
      </c>
      <c r="P93">
        <f t="shared" si="23"/>
        <v>1.8792106384569974E-3</v>
      </c>
      <c r="S93">
        <f t="shared" si="24"/>
        <v>4.2423689246770972E-2</v>
      </c>
    </row>
    <row r="94" spans="1:19" x14ac:dyDescent="0.25">
      <c r="A94" s="1">
        <v>72</v>
      </c>
      <c r="B94" s="1">
        <v>245</v>
      </c>
      <c r="C94" s="1">
        <v>35.17</v>
      </c>
      <c r="D94" s="1">
        <v>0.88700000000000001</v>
      </c>
      <c r="E94" s="1">
        <v>1145</v>
      </c>
      <c r="F94" s="1">
        <v>2674</v>
      </c>
      <c r="G94">
        <f t="shared" si="16"/>
        <v>5.5012582105447274</v>
      </c>
      <c r="H94">
        <f t="shared" si="17"/>
        <v>3.5601934464858913</v>
      </c>
      <c r="I94">
        <f t="shared" si="18"/>
        <v>-0.11991029667255755</v>
      </c>
      <c r="J94">
        <f t="shared" si="19"/>
        <v>7.0431599159883405</v>
      </c>
      <c r="L94">
        <f t="shared" si="20"/>
        <v>2766.1010229766034</v>
      </c>
      <c r="N94">
        <f t="shared" si="21"/>
        <v>7.8913307576618887</v>
      </c>
      <c r="O94">
        <f t="shared" si="22"/>
        <v>7.9251940346873972</v>
      </c>
      <c r="P94">
        <f t="shared" si="23"/>
        <v>1.1467215309063324E-3</v>
      </c>
      <c r="S94">
        <f t="shared" si="24"/>
        <v>3.329633379676547E-2</v>
      </c>
    </row>
    <row r="95" spans="1:19" x14ac:dyDescent="0.25">
      <c r="A95" s="1">
        <v>73</v>
      </c>
      <c r="B95" s="1">
        <v>237</v>
      </c>
      <c r="C95" s="1">
        <v>34.6</v>
      </c>
      <c r="D95" s="1">
        <v>1.0580000000000001</v>
      </c>
      <c r="E95" s="1">
        <v>915</v>
      </c>
      <c r="F95" s="1">
        <v>2530</v>
      </c>
      <c r="G95">
        <f t="shared" si="16"/>
        <v>5.4680601411351315</v>
      </c>
      <c r="H95">
        <f t="shared" si="17"/>
        <v>3.5438536820636788</v>
      </c>
      <c r="I95">
        <f t="shared" si="18"/>
        <v>5.6380333436107689E-2</v>
      </c>
      <c r="J95">
        <f t="shared" si="19"/>
        <v>6.818924065275521</v>
      </c>
      <c r="L95">
        <f t="shared" si="20"/>
        <v>2276.0217364964496</v>
      </c>
      <c r="N95">
        <f t="shared" si="21"/>
        <v>7.8359745817215662</v>
      </c>
      <c r="O95">
        <f t="shared" si="22"/>
        <v>7.7301843455066148</v>
      </c>
      <c r="P95">
        <f t="shared" si="23"/>
        <v>1.119157407841522E-2</v>
      </c>
      <c r="S95">
        <f t="shared" si="24"/>
        <v>0.11158868100025569</v>
      </c>
    </row>
    <row r="96" spans="1:19" x14ac:dyDescent="0.25">
      <c r="A96" s="1">
        <v>74</v>
      </c>
      <c r="B96" s="1">
        <v>212</v>
      </c>
      <c r="C96" s="1">
        <v>42.2</v>
      </c>
      <c r="D96" s="1">
        <v>0.93200000000000005</v>
      </c>
      <c r="E96" s="1">
        <v>1275</v>
      </c>
      <c r="F96" s="1">
        <v>2304</v>
      </c>
      <c r="G96">
        <f t="shared" si="16"/>
        <v>5.3565862746720123</v>
      </c>
      <c r="H96">
        <f t="shared" si="17"/>
        <v>3.7424202210419661</v>
      </c>
      <c r="I96">
        <f t="shared" si="18"/>
        <v>-7.042246429654582E-2</v>
      </c>
      <c r="J96">
        <f t="shared" si="19"/>
        <v>7.1507014575925263</v>
      </c>
      <c r="L96">
        <f t="shared" si="20"/>
        <v>3292.5328186364486</v>
      </c>
      <c r="N96">
        <f t="shared" si="21"/>
        <v>7.7424020218157823</v>
      </c>
      <c r="O96">
        <f t="shared" si="22"/>
        <v>8.0994124012629598</v>
      </c>
      <c r="P96">
        <f t="shared" si="23"/>
        <v>0.12745641103301766</v>
      </c>
      <c r="S96">
        <f t="shared" si="24"/>
        <v>0.30023476547937161</v>
      </c>
    </row>
    <row r="97" spans="1:19" x14ac:dyDescent="0.25">
      <c r="A97" s="1">
        <v>75</v>
      </c>
      <c r="B97" s="1">
        <v>270</v>
      </c>
      <c r="C97" s="1">
        <v>43.6</v>
      </c>
      <c r="D97" s="1">
        <v>0.755</v>
      </c>
      <c r="E97" s="1">
        <v>1230</v>
      </c>
      <c r="F97" s="1">
        <v>2866</v>
      </c>
      <c r="G97">
        <f t="shared" si="16"/>
        <v>5.598421958998375</v>
      </c>
      <c r="H97">
        <f t="shared" si="17"/>
        <v>3.7750571503549888</v>
      </c>
      <c r="I97">
        <f t="shared" si="18"/>
        <v>-0.28103752973311236</v>
      </c>
      <c r="J97">
        <f t="shared" si="19"/>
        <v>7.114769448366463</v>
      </c>
      <c r="L97">
        <f t="shared" si="20"/>
        <v>3350.0557089025483</v>
      </c>
      <c r="N97">
        <f t="shared" si="21"/>
        <v>7.9606726083881174</v>
      </c>
      <c r="O97">
        <f t="shared" si="22"/>
        <v>8.1167322542039919</v>
      </c>
      <c r="P97">
        <f t="shared" si="23"/>
        <v>2.4354613052176198E-2</v>
      </c>
      <c r="S97">
        <f t="shared" si="24"/>
        <v>0.14449183863307191</v>
      </c>
    </row>
    <row r="98" spans="1:19" x14ac:dyDescent="0.25">
      <c r="A98" s="1">
        <v>76</v>
      </c>
      <c r="B98" s="1">
        <v>225</v>
      </c>
      <c r="C98" s="1">
        <v>37.29</v>
      </c>
      <c r="D98" s="1">
        <v>0.95099999999999996</v>
      </c>
      <c r="E98" s="1">
        <v>336</v>
      </c>
      <c r="F98" s="1">
        <v>1211</v>
      </c>
      <c r="G98">
        <f t="shared" si="16"/>
        <v>5.4161004022044201</v>
      </c>
      <c r="H98">
        <f t="shared" si="17"/>
        <v>3.6187251941907292</v>
      </c>
      <c r="I98">
        <f t="shared" si="18"/>
        <v>-5.024121643674679E-2</v>
      </c>
      <c r="J98">
        <f t="shared" si="19"/>
        <v>5.8171111599632042</v>
      </c>
      <c r="L98">
        <f t="shared" si="20"/>
        <v>1586.6674248614459</v>
      </c>
      <c r="N98">
        <f t="shared" si="21"/>
        <v>7.0992017435530919</v>
      </c>
      <c r="O98">
        <f t="shared" si="22"/>
        <v>7.3693911364110942</v>
      </c>
      <c r="P98">
        <f t="shared" si="23"/>
        <v>7.3002308012975942E-2</v>
      </c>
      <c r="S98">
        <f t="shared" si="24"/>
        <v>0.23676507059710428</v>
      </c>
    </row>
    <row r="99" spans="1:19" x14ac:dyDescent="0.25">
      <c r="A99" s="1">
        <v>77</v>
      </c>
      <c r="B99" s="1">
        <v>225</v>
      </c>
      <c r="C99" s="1">
        <v>34.6</v>
      </c>
      <c r="D99" s="1">
        <v>0.99399999999999999</v>
      </c>
      <c r="E99" s="1">
        <v>275</v>
      </c>
      <c r="F99" s="1">
        <v>1370</v>
      </c>
      <c r="G99">
        <f t="shared" si="16"/>
        <v>5.4161004022044201</v>
      </c>
      <c r="H99">
        <f t="shared" si="17"/>
        <v>3.5438536820636788</v>
      </c>
      <c r="I99">
        <f t="shared" si="18"/>
        <v>-6.0180723255630212E-3</v>
      </c>
      <c r="J99">
        <f t="shared" si="19"/>
        <v>5.6167710976665717</v>
      </c>
      <c r="L99">
        <f t="shared" si="20"/>
        <v>1244.8268069689157</v>
      </c>
      <c r="N99">
        <f t="shared" si="21"/>
        <v>7.222566018822171</v>
      </c>
      <c r="O99">
        <f t="shared" si="22"/>
        <v>7.1267516883536528</v>
      </c>
      <c r="P99">
        <f t="shared" si="23"/>
        <v>9.1803859231304099E-3</v>
      </c>
      <c r="S99">
        <f t="shared" si="24"/>
        <v>0.10055470554644796</v>
      </c>
    </row>
    <row r="100" spans="1:19" x14ac:dyDescent="0.25">
      <c r="A100" s="1">
        <v>78</v>
      </c>
      <c r="B100" s="1">
        <v>235</v>
      </c>
      <c r="C100" s="1">
        <v>35.46</v>
      </c>
      <c r="D100" s="1">
        <v>0.92</v>
      </c>
      <c r="E100" s="1">
        <v>558</v>
      </c>
      <c r="F100" s="1">
        <v>2122</v>
      </c>
      <c r="G100">
        <f t="shared" si="16"/>
        <v>5.4595855141441589</v>
      </c>
      <c r="H100">
        <f t="shared" si="17"/>
        <v>3.5684053006460617</v>
      </c>
      <c r="I100">
        <f t="shared" si="18"/>
        <v>-8.3381608939051013E-2</v>
      </c>
      <c r="J100">
        <f t="shared" si="19"/>
        <v>6.3243589623813108</v>
      </c>
      <c r="L100">
        <f t="shared" si="20"/>
        <v>1902.6081317346136</v>
      </c>
      <c r="N100">
        <f t="shared" si="21"/>
        <v>7.6601143191739283</v>
      </c>
      <c r="O100">
        <f t="shared" si="22"/>
        <v>7.5509809247748985</v>
      </c>
      <c r="P100">
        <f t="shared" si="23"/>
        <v>1.191009777305419E-2</v>
      </c>
      <c r="S100">
        <f t="shared" si="24"/>
        <v>0.11531111667506969</v>
      </c>
    </row>
    <row r="101" spans="1:19" x14ac:dyDescent="0.25">
      <c r="A101" s="1">
        <v>79</v>
      </c>
      <c r="B101" s="1">
        <v>238</v>
      </c>
      <c r="C101" s="1">
        <v>43.58</v>
      </c>
      <c r="D101" s="1">
        <v>0.72</v>
      </c>
      <c r="E101" s="1">
        <v>1035</v>
      </c>
      <c r="F101" s="1">
        <v>3064</v>
      </c>
      <c r="G101">
        <f t="shared" si="16"/>
        <v>5.472270673671475</v>
      </c>
      <c r="H101">
        <f t="shared" si="17"/>
        <v>3.7745983295164738</v>
      </c>
      <c r="I101">
        <f t="shared" si="18"/>
        <v>-0.3285040669720361</v>
      </c>
      <c r="J101">
        <f t="shared" si="19"/>
        <v>6.9421567056994693</v>
      </c>
      <c r="L101">
        <f t="shared" si="20"/>
        <v>3246.1930047718151</v>
      </c>
      <c r="N101">
        <f t="shared" si="21"/>
        <v>8.0274765308604827</v>
      </c>
      <c r="O101">
        <f t="shared" si="22"/>
        <v>8.0852382055711729</v>
      </c>
      <c r="P101">
        <f t="shared" si="23"/>
        <v>3.3364110653835832E-3</v>
      </c>
      <c r="S101">
        <f t="shared" si="24"/>
        <v>5.6125130115183046E-2</v>
      </c>
    </row>
    <row r="102" spans="1:19" x14ac:dyDescent="0.25">
      <c r="A102" s="1">
        <v>80</v>
      </c>
      <c r="B102" s="1">
        <v>225</v>
      </c>
      <c r="C102" s="8">
        <v>30</v>
      </c>
      <c r="D102" s="1">
        <v>0.65</v>
      </c>
      <c r="E102" s="1">
        <v>638</v>
      </c>
      <c r="F102" s="1">
        <v>2125</v>
      </c>
      <c r="G102">
        <f t="shared" si="16"/>
        <v>5.4161004022044201</v>
      </c>
      <c r="H102">
        <f t="shared" si="17"/>
        <v>3.4011973816621555</v>
      </c>
      <c r="I102">
        <f t="shared" si="18"/>
        <v>-0.43078291609245423</v>
      </c>
      <c r="J102">
        <f t="shared" si="19"/>
        <v>6.4583382833447898</v>
      </c>
      <c r="L102">
        <f t="shared" si="20"/>
        <v>2088.1532260661606</v>
      </c>
      <c r="N102">
        <f t="shared" si="21"/>
        <v>7.6615270813585168</v>
      </c>
      <c r="O102">
        <f t="shared" si="22"/>
        <v>7.6440353304413486</v>
      </c>
      <c r="P102">
        <f t="shared" si="23"/>
        <v>3.0596135014825273E-4</v>
      </c>
      <c r="S102">
        <f t="shared" si="24"/>
        <v>1.7645627473063565E-2</v>
      </c>
    </row>
    <row r="103" spans="1:19" x14ac:dyDescent="0.25">
      <c r="A103" s="1">
        <v>81</v>
      </c>
      <c r="B103" s="1">
        <v>225</v>
      </c>
      <c r="C103" s="8">
        <v>30</v>
      </c>
      <c r="D103" s="1">
        <v>0.65</v>
      </c>
      <c r="E103" s="1">
        <v>628</v>
      </c>
      <c r="F103" s="1">
        <v>2100</v>
      </c>
      <c r="G103">
        <f t="shared" si="16"/>
        <v>5.4161004022044201</v>
      </c>
      <c r="H103">
        <f t="shared" si="17"/>
        <v>3.4011973816621555</v>
      </c>
      <c r="I103">
        <f t="shared" si="18"/>
        <v>-0.43078291609245423</v>
      </c>
      <c r="J103">
        <f t="shared" si="19"/>
        <v>6.4425401664681985</v>
      </c>
      <c r="L103">
        <f t="shared" si="20"/>
        <v>2072.0103543124578</v>
      </c>
      <c r="N103">
        <f t="shared" si="21"/>
        <v>7.6496926237115144</v>
      </c>
      <c r="O103">
        <f t="shared" si="22"/>
        <v>7.6362746006219346</v>
      </c>
      <c r="P103">
        <f t="shared" si="23"/>
        <v>1.8004334363249487E-4</v>
      </c>
      <c r="S103">
        <f t="shared" si="24"/>
        <v>1.350844875330259E-2</v>
      </c>
    </row>
    <row r="104" spans="1:19" x14ac:dyDescent="0.25">
      <c r="A104" s="1">
        <v>82</v>
      </c>
      <c r="B104" s="1">
        <v>228</v>
      </c>
      <c r="C104" s="8">
        <v>30</v>
      </c>
      <c r="D104" s="1">
        <v>0.9</v>
      </c>
      <c r="E104" s="1">
        <v>762</v>
      </c>
      <c r="F104" s="1">
        <v>2455</v>
      </c>
      <c r="G104">
        <f t="shared" si="16"/>
        <v>5.4293456289544411</v>
      </c>
      <c r="H104">
        <f t="shared" si="17"/>
        <v>3.4011973816621555</v>
      </c>
      <c r="I104">
        <f t="shared" si="18"/>
        <v>-0.10536051565782628</v>
      </c>
      <c r="J104">
        <f t="shared" si="19"/>
        <v>6.6359465556866466</v>
      </c>
      <c r="L104">
        <f t="shared" si="20"/>
        <v>1920.772265632671</v>
      </c>
      <c r="N104">
        <f t="shared" si="21"/>
        <v>7.8058820402286209</v>
      </c>
      <c r="O104">
        <f t="shared" si="22"/>
        <v>7.5604826058360528</v>
      </c>
      <c r="P104">
        <f t="shared" si="23"/>
        <v>6.0220882400192313E-2</v>
      </c>
      <c r="S104">
        <f t="shared" si="24"/>
        <v>0.27813174103248683</v>
      </c>
    </row>
    <row r="105" spans="1:19" x14ac:dyDescent="0.25">
      <c r="A105" s="1">
        <v>83</v>
      </c>
      <c r="B105" s="1">
        <v>228</v>
      </c>
      <c r="C105" s="8">
        <v>30</v>
      </c>
      <c r="D105" s="1">
        <v>0.9</v>
      </c>
      <c r="E105" s="1">
        <v>757</v>
      </c>
      <c r="F105" s="1">
        <v>2440</v>
      </c>
      <c r="G105">
        <f t="shared" si="16"/>
        <v>5.4293456289544411</v>
      </c>
      <c r="H105">
        <f t="shared" si="17"/>
        <v>3.4011973816621555</v>
      </c>
      <c r="I105">
        <f t="shared" si="18"/>
        <v>-0.10536051565782628</v>
      </c>
      <c r="J105">
        <f t="shared" si="19"/>
        <v>6.6293632534374485</v>
      </c>
      <c r="L105">
        <f t="shared" si="20"/>
        <v>1912.9247863929063</v>
      </c>
      <c r="N105">
        <f t="shared" si="21"/>
        <v>7.7997533182872472</v>
      </c>
      <c r="O105">
        <f t="shared" si="22"/>
        <v>7.5563886515700371</v>
      </c>
      <c r="P105">
        <f t="shared" si="23"/>
        <v>5.9226361006378708E-2</v>
      </c>
      <c r="S105">
        <f t="shared" si="24"/>
        <v>0.27553368399861111</v>
      </c>
    </row>
    <row r="106" spans="1:19" x14ac:dyDescent="0.25">
      <c r="A106" s="1">
        <v>84</v>
      </c>
      <c r="B106" s="1">
        <v>228</v>
      </c>
      <c r="C106" s="8">
        <v>30</v>
      </c>
      <c r="D106" s="1">
        <v>0.65</v>
      </c>
      <c r="E106" s="1">
        <v>764</v>
      </c>
      <c r="F106" s="1">
        <v>2459</v>
      </c>
      <c r="G106">
        <f t="shared" si="16"/>
        <v>5.4293456289544411</v>
      </c>
      <c r="H106">
        <f t="shared" si="17"/>
        <v>3.4011973816621555</v>
      </c>
      <c r="I106">
        <f t="shared" si="18"/>
        <v>-0.43078291609245423</v>
      </c>
      <c r="J106">
        <f t="shared" si="19"/>
        <v>6.6385677891665207</v>
      </c>
      <c r="L106">
        <f t="shared" si="20"/>
        <v>2280.719743401814</v>
      </c>
      <c r="N106">
        <f t="shared" si="21"/>
        <v>7.8075100422161929</v>
      </c>
      <c r="O106">
        <f t="shared" si="22"/>
        <v>7.7322463490636277</v>
      </c>
      <c r="P106">
        <f t="shared" si="23"/>
        <v>5.66462350696349E-3</v>
      </c>
      <c r="S106">
        <f t="shared" si="24"/>
        <v>7.8168419032612763E-2</v>
      </c>
    </row>
    <row r="107" spans="1:19" x14ac:dyDescent="0.25">
      <c r="A107" s="1">
        <v>85</v>
      </c>
      <c r="B107" s="1">
        <v>221</v>
      </c>
      <c r="C107" s="1">
        <v>42.5</v>
      </c>
      <c r="D107" s="1">
        <v>0.9</v>
      </c>
      <c r="E107" s="1">
        <v>513</v>
      </c>
      <c r="F107" s="1">
        <v>1764</v>
      </c>
      <c r="G107">
        <f t="shared" si="16"/>
        <v>5.3981627015177525</v>
      </c>
      <c r="H107">
        <f t="shared" si="17"/>
        <v>3.7495040759303713</v>
      </c>
      <c r="I107">
        <f t="shared" si="18"/>
        <v>-0.10536051565782628</v>
      </c>
      <c r="J107">
        <f t="shared" si="19"/>
        <v>6.2402758451707694</v>
      </c>
      <c r="L107">
        <f t="shared" si="20"/>
        <v>2345.1687078633649</v>
      </c>
      <c r="N107">
        <f t="shared" si="21"/>
        <v>7.4753392365667368</v>
      </c>
      <c r="O107">
        <f t="shared" si="22"/>
        <v>7.7601126219443142</v>
      </c>
      <c r="P107">
        <f t="shared" si="23"/>
        <v>8.109588101940618E-2</v>
      </c>
      <c r="S107">
        <f t="shared" si="24"/>
        <v>0.24781530894331941</v>
      </c>
    </row>
    <row r="108" spans="1:19" x14ac:dyDescent="0.25">
      <c r="A108" s="1">
        <v>86</v>
      </c>
      <c r="B108" s="1">
        <v>225</v>
      </c>
      <c r="C108" s="1">
        <v>34.6</v>
      </c>
      <c r="D108" s="1">
        <v>0.99399999999999999</v>
      </c>
      <c r="E108" s="1">
        <v>275</v>
      </c>
      <c r="F108" s="1">
        <v>1370</v>
      </c>
      <c r="G108">
        <f t="shared" si="16"/>
        <v>5.4161004022044201</v>
      </c>
      <c r="H108">
        <f t="shared" si="17"/>
        <v>3.5438536820636788</v>
      </c>
      <c r="I108">
        <f t="shared" si="18"/>
        <v>-6.0180723255630212E-3</v>
      </c>
      <c r="J108">
        <f t="shared" si="19"/>
        <v>5.6167710976665717</v>
      </c>
      <c r="L108">
        <f t="shared" si="20"/>
        <v>1244.8268069689157</v>
      </c>
      <c r="N108">
        <f t="shared" si="21"/>
        <v>7.222566018822171</v>
      </c>
      <c r="O108">
        <f t="shared" si="22"/>
        <v>7.1267516883536528</v>
      </c>
      <c r="P108">
        <f t="shared" si="23"/>
        <v>9.1803859231304099E-3</v>
      </c>
      <c r="S108">
        <f t="shared" si="24"/>
        <v>0.10055470554644796</v>
      </c>
    </row>
    <row r="109" spans="1:19" x14ac:dyDescent="0.25">
      <c r="A109" s="1">
        <v>87</v>
      </c>
      <c r="B109" s="1">
        <v>205</v>
      </c>
      <c r="C109" s="1">
        <v>49.9</v>
      </c>
      <c r="D109" s="1">
        <v>0.754</v>
      </c>
      <c r="E109" s="1">
        <v>4889</v>
      </c>
      <c r="F109" s="1">
        <v>5070</v>
      </c>
      <c r="G109">
        <f t="shared" si="16"/>
        <v>5.3230099791384085</v>
      </c>
      <c r="H109">
        <f t="shared" si="17"/>
        <v>3.9100210027574729</v>
      </c>
      <c r="I109">
        <f t="shared" si="18"/>
        <v>-0.28236291097418098</v>
      </c>
      <c r="J109">
        <f t="shared" si="19"/>
        <v>8.494743062578646</v>
      </c>
      <c r="L109">
        <f t="shared" si="20"/>
        <v>5161.492687344029</v>
      </c>
      <c r="N109">
        <f t="shared" si="21"/>
        <v>8.5310960965852285</v>
      </c>
      <c r="O109">
        <f t="shared" si="22"/>
        <v>8.548981097135103</v>
      </c>
      <c r="P109">
        <f t="shared" si="23"/>
        <v>3.1987324466901186E-4</v>
      </c>
      <c r="S109">
        <f t="shared" si="24"/>
        <v>1.7726013168316394E-2</v>
      </c>
    </row>
    <row r="110" spans="1:19" x14ac:dyDescent="0.25">
      <c r="A110" s="1">
        <v>88</v>
      </c>
      <c r="B110" s="1">
        <v>210</v>
      </c>
      <c r="C110" s="1">
        <v>81.900000000000006</v>
      </c>
      <c r="D110" s="1">
        <v>0.72299999999999998</v>
      </c>
      <c r="E110" s="1">
        <v>38878</v>
      </c>
      <c r="F110" s="1">
        <v>2429</v>
      </c>
      <c r="G110">
        <f t="shared" si="16"/>
        <v>5.3471075307174685</v>
      </c>
      <c r="H110">
        <f t="shared" si="17"/>
        <v>4.4054989908590239</v>
      </c>
      <c r="I110">
        <f t="shared" si="18"/>
        <v>-0.32434605682337242</v>
      </c>
      <c r="J110">
        <f t="shared" si="19"/>
        <v>10.568183816922058</v>
      </c>
      <c r="L110">
        <f t="shared" si="20"/>
        <v>2712.6812954762331</v>
      </c>
      <c r="N110">
        <f t="shared" si="21"/>
        <v>7.7952349290021727</v>
      </c>
      <c r="O110">
        <f t="shared" si="22"/>
        <v>7.9056928326571487</v>
      </c>
      <c r="P110">
        <f t="shared" si="23"/>
        <v>1.2200948479851958E-2</v>
      </c>
      <c r="S110">
        <f t="shared" si="24"/>
        <v>0.10457597652525952</v>
      </c>
    </row>
    <row r="111" spans="1:19" x14ac:dyDescent="0.25">
      <c r="A111" s="1">
        <v>89</v>
      </c>
      <c r="B111" s="1">
        <v>235</v>
      </c>
      <c r="C111" s="1">
        <v>61.83</v>
      </c>
      <c r="D111" s="1">
        <v>0.79600000000000004</v>
      </c>
      <c r="E111" s="1">
        <v>4912</v>
      </c>
      <c r="F111" s="1">
        <v>3998</v>
      </c>
      <c r="G111">
        <f t="shared" si="16"/>
        <v>5.4595855141441589</v>
      </c>
      <c r="H111">
        <f t="shared" si="17"/>
        <v>4.1243886835704773</v>
      </c>
      <c r="I111">
        <f t="shared" si="18"/>
        <v>-0.22815609313775398</v>
      </c>
      <c r="J111">
        <f t="shared" si="19"/>
        <v>8.4994364698269784</v>
      </c>
      <c r="L111">
        <f t="shared" si="20"/>
        <v>4478.0813941706838</v>
      </c>
      <c r="N111">
        <f t="shared" si="21"/>
        <v>8.2935495150603451</v>
      </c>
      <c r="O111">
        <f t="shared" si="22"/>
        <v>8.4069499734496702</v>
      </c>
      <c r="P111">
        <f t="shared" si="23"/>
        <v>1.2859663962909055E-2</v>
      </c>
      <c r="S111">
        <f t="shared" si="24"/>
        <v>0.10720693795240679</v>
      </c>
    </row>
    <row r="112" spans="1:19" x14ac:dyDescent="0.25">
      <c r="A112" s="1">
        <v>90</v>
      </c>
      <c r="B112" s="1">
        <v>233</v>
      </c>
      <c r="C112" s="1">
        <v>55.73</v>
      </c>
      <c r="D112" s="1">
        <v>0.81599999999999995</v>
      </c>
      <c r="E112" s="1">
        <v>3912</v>
      </c>
      <c r="F112" s="1">
        <v>4298</v>
      </c>
      <c r="G112">
        <f t="shared" si="16"/>
        <v>5.4510384535657002</v>
      </c>
      <c r="H112">
        <f t="shared" si="17"/>
        <v>4.0205186015814451</v>
      </c>
      <c r="I112">
        <f t="shared" si="18"/>
        <v>-0.20334092401803011</v>
      </c>
      <c r="J112">
        <f t="shared" si="19"/>
        <v>8.2718040311547085</v>
      </c>
      <c r="L112">
        <f t="shared" si="20"/>
        <v>4628.0535955951409</v>
      </c>
      <c r="N112">
        <f t="shared" si="21"/>
        <v>8.3659050772024557</v>
      </c>
      <c r="O112">
        <f t="shared" si="22"/>
        <v>8.4398916689714767</v>
      </c>
      <c r="P112">
        <f t="shared" si="23"/>
        <v>5.474015761595767E-3</v>
      </c>
      <c r="S112">
        <f t="shared" si="24"/>
        <v>7.1315854230659129E-2</v>
      </c>
    </row>
    <row r="113" spans="1:19" x14ac:dyDescent="0.25">
      <c r="A113" s="1">
        <v>91</v>
      </c>
      <c r="B113" s="1">
        <v>230</v>
      </c>
      <c r="C113" s="1">
        <v>64.78</v>
      </c>
      <c r="D113" s="1">
        <v>0.79</v>
      </c>
      <c r="E113" s="1">
        <v>9809</v>
      </c>
      <c r="F113" s="1">
        <v>3918</v>
      </c>
      <c r="G113">
        <f t="shared" si="16"/>
        <v>5.4380793089231956</v>
      </c>
      <c r="H113">
        <f t="shared" si="17"/>
        <v>4.170996913743183</v>
      </c>
      <c r="I113">
        <f t="shared" si="18"/>
        <v>-0.23572233352106983</v>
      </c>
      <c r="J113">
        <f t="shared" si="19"/>
        <v>9.191055610564316</v>
      </c>
      <c r="L113">
        <f t="shared" si="20"/>
        <v>4394.6225735338121</v>
      </c>
      <c r="N113">
        <f t="shared" si="21"/>
        <v>8.2733365985044856</v>
      </c>
      <c r="O113">
        <f t="shared" si="22"/>
        <v>8.3881369301026414</v>
      </c>
      <c r="P113">
        <f t="shared" si="23"/>
        <v>1.3179116135046538E-2</v>
      </c>
      <c r="S113">
        <f t="shared" si="24"/>
        <v>0.10845586067031679</v>
      </c>
    </row>
    <row r="114" spans="1:19" x14ac:dyDescent="0.25">
      <c r="A114" s="1">
        <v>92</v>
      </c>
      <c r="B114" s="1">
        <v>220</v>
      </c>
      <c r="C114" s="1">
        <v>73.47</v>
      </c>
      <c r="D114" s="1">
        <v>0.73599999999999999</v>
      </c>
      <c r="E114" s="1">
        <v>17933</v>
      </c>
      <c r="F114" s="1">
        <v>3129</v>
      </c>
      <c r="G114">
        <f t="shared" si="16"/>
        <v>5.393627546352362</v>
      </c>
      <c r="H114">
        <f t="shared" si="17"/>
        <v>4.296877159632186</v>
      </c>
      <c r="I114">
        <f t="shared" si="18"/>
        <v>-0.30652516025326082</v>
      </c>
      <c r="J114">
        <f t="shared" si="19"/>
        <v>9.7943978699484244</v>
      </c>
      <c r="L114">
        <f t="shared" si="20"/>
        <v>3617.7837860504746</v>
      </c>
      <c r="N114">
        <f t="shared" si="21"/>
        <v>8.0484687436688827</v>
      </c>
      <c r="O114">
        <f t="shared" si="22"/>
        <v>8.1936169035422157</v>
      </c>
      <c r="P114">
        <f t="shared" si="23"/>
        <v>2.1067988314614657E-2</v>
      </c>
      <c r="S114">
        <f t="shared" si="24"/>
        <v>0.1351058589889029</v>
      </c>
    </row>
    <row r="115" spans="1:19" x14ac:dyDescent="0.25">
      <c r="A115" s="1">
        <v>93</v>
      </c>
      <c r="B115" s="1">
        <v>220</v>
      </c>
      <c r="C115" s="1">
        <v>64.59</v>
      </c>
      <c r="D115" s="1">
        <v>0.79600000000000004</v>
      </c>
      <c r="E115" s="1">
        <v>6097</v>
      </c>
      <c r="F115" s="1">
        <v>4395</v>
      </c>
      <c r="G115">
        <f t="shared" si="16"/>
        <v>5.393627546352362</v>
      </c>
      <c r="H115">
        <f t="shared" si="17"/>
        <v>4.1680596000443817</v>
      </c>
      <c r="I115">
        <f t="shared" si="18"/>
        <v>-0.22815609313775398</v>
      </c>
      <c r="J115">
        <f t="shared" si="19"/>
        <v>8.7155521259078164</v>
      </c>
      <c r="L115">
        <f t="shared" si="20"/>
        <v>4406.8038712393254</v>
      </c>
      <c r="N115">
        <f t="shared" si="21"/>
        <v>8.3882228101192773</v>
      </c>
      <c r="O115">
        <f t="shared" si="22"/>
        <v>8.3909049599350087</v>
      </c>
      <c r="P115">
        <f t="shared" si="23"/>
        <v>7.1939276340282476E-6</v>
      </c>
      <c r="S115">
        <f t="shared" si="24"/>
        <v>2.6785560656244533E-3</v>
      </c>
    </row>
    <row r="116" spans="1:19" x14ac:dyDescent="0.25">
      <c r="A116" s="1">
        <v>94</v>
      </c>
      <c r="B116" s="1">
        <v>218</v>
      </c>
      <c r="C116" s="1">
        <v>88.88</v>
      </c>
      <c r="D116" s="1">
        <v>0.77500000000000002</v>
      </c>
      <c r="E116" s="1">
        <v>19602</v>
      </c>
      <c r="F116" s="1">
        <v>3188</v>
      </c>
      <c r="G116">
        <f t="shared" si="16"/>
        <v>5.3844950627890888</v>
      </c>
      <c r="H116">
        <f t="shared" si="17"/>
        <v>4.4872871453313747</v>
      </c>
      <c r="I116">
        <f t="shared" si="18"/>
        <v>-0.25489224962879004</v>
      </c>
      <c r="J116">
        <f t="shared" si="19"/>
        <v>9.883386880829125</v>
      </c>
      <c r="L116">
        <f t="shared" si="20"/>
        <v>2599.7420907577289</v>
      </c>
      <c r="N116">
        <f t="shared" si="21"/>
        <v>8.067149039910106</v>
      </c>
      <c r="O116">
        <f t="shared" si="22"/>
        <v>7.8631675232269265</v>
      </c>
      <c r="P116">
        <f t="shared" si="23"/>
        <v>4.1608459148370254E-2</v>
      </c>
      <c r="S116">
        <f t="shared" si="24"/>
        <v>0.22627548760839414</v>
      </c>
    </row>
    <row r="117" spans="1:19" x14ac:dyDescent="0.25">
      <c r="A117" s="1">
        <v>95</v>
      </c>
      <c r="B117" s="1">
        <v>247</v>
      </c>
      <c r="C117" s="1">
        <v>74.5</v>
      </c>
      <c r="D117" s="1">
        <v>0.70099999999999996</v>
      </c>
      <c r="E117" s="1">
        <v>85802</v>
      </c>
      <c r="F117" s="1">
        <v>2577</v>
      </c>
      <c r="G117">
        <f t="shared" si="16"/>
        <v>5.5093883366279774</v>
      </c>
      <c r="H117">
        <f t="shared" si="17"/>
        <v>4.3107991253855138</v>
      </c>
      <c r="I117">
        <f t="shared" si="18"/>
        <v>-0.35524739194754701</v>
      </c>
      <c r="J117">
        <f t="shared" si="19"/>
        <v>11.35979759522769</v>
      </c>
      <c r="L117">
        <f t="shared" si="20"/>
        <v>3025.7758807983132</v>
      </c>
      <c r="N117">
        <f t="shared" si="21"/>
        <v>7.8543812106523649</v>
      </c>
      <c r="O117">
        <f t="shared" si="22"/>
        <v>8.0149228270972319</v>
      </c>
      <c r="P117">
        <f t="shared" si="23"/>
        <v>2.5773610610730781E-2</v>
      </c>
      <c r="S117">
        <f t="shared" si="24"/>
        <v>0.14831762115834873</v>
      </c>
    </row>
    <row r="118" spans="1:19" x14ac:dyDescent="0.25">
      <c r="A118" s="1">
        <v>96</v>
      </c>
      <c r="B118" s="1">
        <v>151</v>
      </c>
      <c r="C118" s="1">
        <v>40.5</v>
      </c>
      <c r="D118" s="1">
        <v>0.91800000000000004</v>
      </c>
      <c r="E118" s="1">
        <v>550</v>
      </c>
      <c r="F118" s="1">
        <v>1991</v>
      </c>
      <c r="G118">
        <f t="shared" si="16"/>
        <v>5.0172798368149243</v>
      </c>
      <c r="H118">
        <f t="shared" si="17"/>
        <v>3.7013019741124933</v>
      </c>
      <c r="I118">
        <f t="shared" si="18"/>
        <v>-8.5557888361646545E-2</v>
      </c>
      <c r="J118">
        <f t="shared" si="19"/>
        <v>6.3099182782265162</v>
      </c>
      <c r="L118">
        <f t="shared" si="20"/>
        <v>2340.3850545247078</v>
      </c>
      <c r="N118">
        <f t="shared" si="21"/>
        <v>7.5963923040641959</v>
      </c>
      <c r="O118">
        <f t="shared" si="22"/>
        <v>7.7580707480300388</v>
      </c>
      <c r="P118">
        <f t="shared" si="23"/>
        <v>2.6139919243216223E-2</v>
      </c>
      <c r="S118">
        <f t="shared" si="24"/>
        <v>0.14928528698695778</v>
      </c>
    </row>
    <row r="119" spans="1:19" x14ac:dyDescent="0.25">
      <c r="A119" s="1">
        <v>97</v>
      </c>
      <c r="B119" s="1">
        <v>159</v>
      </c>
      <c r="C119" s="1">
        <v>37.799999999999997</v>
      </c>
      <c r="D119" s="1">
        <v>0.86399999999999999</v>
      </c>
      <c r="E119" s="1">
        <v>575</v>
      </c>
      <c r="F119" s="1">
        <v>2388</v>
      </c>
      <c r="G119">
        <f t="shared" ref="G119:G150" si="25">LN(B119)</f>
        <v>5.0689042022202315</v>
      </c>
      <c r="H119">
        <f t="shared" ref="H119:H150" si="26">LN(C119)</f>
        <v>3.6323091026255421</v>
      </c>
      <c r="I119">
        <f t="shared" ref="I119:I150" si="27">LN(D119)</f>
        <v>-0.14618251017808145</v>
      </c>
      <c r="J119">
        <f t="shared" ref="J119:J150" si="28">LN(E119)</f>
        <v>6.3543700407973507</v>
      </c>
      <c r="L119">
        <f t="shared" ref="L119:L150" si="29">EXP(
(_C1_exp8+_C2_exp8*G119)/
(1+(_C3_exp8+_C4_exp8*H119)*(_C5_exp8+_C6_exp8*J119)*(_C7_exp8+_C8_exp8*I119)))</f>
        <v>2238.9518014640025</v>
      </c>
      <c r="N119">
        <f t="shared" ref="N119:N150" si="30">LN(F119)</f>
        <v>7.7782114745124931</v>
      </c>
      <c r="O119">
        <f t="shared" ref="O119:O150" si="31">LN(L119)</f>
        <v>7.7137630895532947</v>
      </c>
      <c r="P119">
        <f t="shared" si="23"/>
        <v>4.1535943238490249E-3</v>
      </c>
      <c r="S119">
        <f t="shared" si="24"/>
        <v>6.657052574268818E-2</v>
      </c>
    </row>
    <row r="120" spans="1:19" x14ac:dyDescent="0.25">
      <c r="A120" s="1">
        <v>98</v>
      </c>
      <c r="B120" s="1">
        <v>164</v>
      </c>
      <c r="C120" s="1">
        <v>39.1</v>
      </c>
      <c r="D120" s="1">
        <v>0.82199999999999995</v>
      </c>
      <c r="E120" s="1">
        <v>825</v>
      </c>
      <c r="F120" s="1">
        <v>3044</v>
      </c>
      <c r="G120">
        <f t="shared" si="25"/>
        <v>5.0998664278241987</v>
      </c>
      <c r="H120">
        <f t="shared" si="26"/>
        <v>3.6661224669913199</v>
      </c>
      <c r="I120">
        <f t="shared" si="27"/>
        <v>-0.1960148839259572</v>
      </c>
      <c r="J120">
        <f t="shared" si="28"/>
        <v>6.7153833863346808</v>
      </c>
      <c r="L120">
        <f t="shared" si="29"/>
        <v>2755.1902233892238</v>
      </c>
      <c r="N120">
        <f t="shared" si="30"/>
        <v>8.0209277189815769</v>
      </c>
      <c r="O120">
        <f t="shared" si="31"/>
        <v>7.9212417658056671</v>
      </c>
      <c r="P120">
        <f t="shared" si="23"/>
        <v>9.9372892605896768E-3</v>
      </c>
      <c r="S120">
        <f t="shared" si="24"/>
        <v>0.10482389715201028</v>
      </c>
    </row>
    <row r="121" spans="1:19" x14ac:dyDescent="0.25">
      <c r="A121" s="1">
        <v>99</v>
      </c>
      <c r="B121" s="1">
        <v>166</v>
      </c>
      <c r="C121" s="1">
        <v>38.1</v>
      </c>
      <c r="D121" s="1">
        <v>0.875</v>
      </c>
      <c r="E121" s="1">
        <v>875</v>
      </c>
      <c r="F121" s="1">
        <v>3297</v>
      </c>
      <c r="G121">
        <f t="shared" si="25"/>
        <v>5.1119877883565437</v>
      </c>
      <c r="H121">
        <f t="shared" si="26"/>
        <v>3.6402142821326553</v>
      </c>
      <c r="I121">
        <f t="shared" si="27"/>
        <v>-0.13353139262452263</v>
      </c>
      <c r="J121">
        <f t="shared" si="28"/>
        <v>6.7742238863576141</v>
      </c>
      <c r="L121">
        <f t="shared" si="29"/>
        <v>2700.6248700550477</v>
      </c>
      <c r="N121">
        <f t="shared" si="30"/>
        <v>8.1007682430717303</v>
      </c>
      <c r="O121">
        <f t="shared" si="31"/>
        <v>7.9012384585695745</v>
      </c>
      <c r="P121">
        <f t="shared" si="23"/>
        <v>3.9812134903476716E-2</v>
      </c>
      <c r="S121">
        <f t="shared" si="24"/>
        <v>0.22082857066068423</v>
      </c>
    </row>
    <row r="122" spans="1:19" x14ac:dyDescent="0.25">
      <c r="A122" s="1">
        <v>100</v>
      </c>
      <c r="B122" s="1">
        <v>166</v>
      </c>
      <c r="C122" s="1">
        <v>40.4</v>
      </c>
      <c r="D122" s="1">
        <v>0.99299999999999999</v>
      </c>
      <c r="E122" s="1">
        <v>735</v>
      </c>
      <c r="F122" s="1">
        <v>2588</v>
      </c>
      <c r="G122">
        <f t="shared" si="25"/>
        <v>5.1119877883565437</v>
      </c>
      <c r="H122">
        <f t="shared" si="26"/>
        <v>3.6988297849671046</v>
      </c>
      <c r="I122">
        <f t="shared" si="27"/>
        <v>-7.0246149369644663E-3</v>
      </c>
      <c r="J122">
        <f t="shared" si="28"/>
        <v>6.5998704992128365</v>
      </c>
      <c r="L122">
        <f t="shared" si="29"/>
        <v>2532.8962550790147</v>
      </c>
      <c r="N122">
        <f t="shared" si="30"/>
        <v>7.8586406556207908</v>
      </c>
      <c r="O122">
        <f t="shared" si="31"/>
        <v>7.8371186918312841</v>
      </c>
      <c r="P122">
        <f t="shared" si="23"/>
        <v>4.6319492535684063E-4</v>
      </c>
      <c r="S122">
        <f t="shared" si="24"/>
        <v>2.1755231707769364E-2</v>
      </c>
    </row>
    <row r="123" spans="1:19" x14ac:dyDescent="0.25">
      <c r="A123" s="1">
        <v>101</v>
      </c>
      <c r="B123" s="1">
        <v>171</v>
      </c>
      <c r="C123" s="1">
        <v>44.7</v>
      </c>
      <c r="D123" s="1">
        <v>0.80400000000000005</v>
      </c>
      <c r="E123" s="1">
        <v>912</v>
      </c>
      <c r="F123" s="1">
        <v>3000</v>
      </c>
      <c r="G123">
        <f t="shared" si="25"/>
        <v>5.1416635565026603</v>
      </c>
      <c r="H123">
        <f t="shared" si="26"/>
        <v>3.7999735016195233</v>
      </c>
      <c r="I123">
        <f t="shared" si="27"/>
        <v>-0.21815600980317063</v>
      </c>
      <c r="J123">
        <f t="shared" si="28"/>
        <v>6.815639990074331</v>
      </c>
      <c r="L123">
        <f t="shared" si="29"/>
        <v>3217.2237391820495</v>
      </c>
      <c r="N123">
        <f t="shared" si="30"/>
        <v>8.0063675676502459</v>
      </c>
      <c r="O123">
        <f t="shared" si="31"/>
        <v>8.0762740738358527</v>
      </c>
      <c r="P123">
        <f t="shared" si="23"/>
        <v>4.88691960707828E-3</v>
      </c>
      <c r="S123">
        <f t="shared" si="24"/>
        <v>6.7519002964113617E-2</v>
      </c>
    </row>
    <row r="124" spans="1:19" x14ac:dyDescent="0.25">
      <c r="A124" s="1">
        <v>102</v>
      </c>
      <c r="B124" s="1">
        <v>175</v>
      </c>
      <c r="C124" s="1">
        <v>44.8</v>
      </c>
      <c r="D124" s="1">
        <v>0.90100000000000002</v>
      </c>
      <c r="E124" s="1">
        <v>1400</v>
      </c>
      <c r="F124" s="1">
        <v>3200</v>
      </c>
      <c r="G124">
        <f t="shared" si="25"/>
        <v>5.1647859739235145</v>
      </c>
      <c r="H124">
        <f t="shared" si="26"/>
        <v>3.8022081394209395</v>
      </c>
      <c r="I124">
        <f t="shared" si="27"/>
        <v>-0.10425002137379911</v>
      </c>
      <c r="J124">
        <f t="shared" si="28"/>
        <v>7.2442275156033498</v>
      </c>
      <c r="L124">
        <f t="shared" si="29"/>
        <v>3632.2972252214272</v>
      </c>
      <c r="N124">
        <f t="shared" si="30"/>
        <v>8.0709060887878188</v>
      </c>
      <c r="O124">
        <f t="shared" si="31"/>
        <v>8.1976205715109298</v>
      </c>
      <c r="P124">
        <f t="shared" si="23"/>
        <v>1.6056560131785604E-2</v>
      </c>
      <c r="S124">
        <f t="shared" si="24"/>
        <v>0.11901482682080734</v>
      </c>
    </row>
    <row r="125" spans="1:19" x14ac:dyDescent="0.25">
      <c r="A125" s="1">
        <v>103</v>
      </c>
      <c r="B125" s="1">
        <v>159</v>
      </c>
      <c r="C125" s="1">
        <v>40.799999999999997</v>
      </c>
      <c r="D125" s="1">
        <v>0.89700000000000002</v>
      </c>
      <c r="E125" s="1">
        <v>745</v>
      </c>
      <c r="F125" s="1">
        <v>2568</v>
      </c>
      <c r="G125">
        <f t="shared" si="25"/>
        <v>5.0689042022202315</v>
      </c>
      <c r="H125">
        <f t="shared" si="26"/>
        <v>3.708682081410116</v>
      </c>
      <c r="I125">
        <f t="shared" si="27"/>
        <v>-0.10869941692334091</v>
      </c>
      <c r="J125">
        <f t="shared" si="28"/>
        <v>6.6133842183795597</v>
      </c>
      <c r="L125">
        <f t="shared" si="29"/>
        <v>2679.658149953204</v>
      </c>
      <c r="N125">
        <f t="shared" si="30"/>
        <v>7.850882664809852</v>
      </c>
      <c r="O125">
        <f t="shared" si="31"/>
        <v>7.893444509381335</v>
      </c>
      <c r="P125">
        <f t="shared" si="23"/>
        <v>1.8115106133270806E-3</v>
      </c>
      <c r="S125">
        <f t="shared" si="24"/>
        <v>4.1668803893942181E-2</v>
      </c>
    </row>
    <row r="126" spans="1:19" x14ac:dyDescent="0.25">
      <c r="A126" s="1">
        <v>104</v>
      </c>
      <c r="B126" s="1">
        <v>175</v>
      </c>
      <c r="C126" s="1">
        <v>44.8</v>
      </c>
      <c r="D126" s="1">
        <v>0.90100000000000002</v>
      </c>
      <c r="E126" s="1">
        <v>1200</v>
      </c>
      <c r="F126" s="1">
        <v>3200</v>
      </c>
      <c r="G126">
        <f t="shared" si="25"/>
        <v>5.1647859739235145</v>
      </c>
      <c r="H126">
        <f t="shared" si="26"/>
        <v>3.8022081394209395</v>
      </c>
      <c r="I126">
        <f t="shared" si="27"/>
        <v>-0.10425002137379911</v>
      </c>
      <c r="J126">
        <f t="shared" si="28"/>
        <v>7.0900768357760917</v>
      </c>
      <c r="L126">
        <f t="shared" si="29"/>
        <v>3440.076265670567</v>
      </c>
      <c r="N126">
        <f t="shared" si="30"/>
        <v>8.0709060887878188</v>
      </c>
      <c r="O126">
        <f t="shared" si="31"/>
        <v>8.1432489203747593</v>
      </c>
      <c r="P126">
        <f t="shared" si="23"/>
        <v>5.2334852820164427E-3</v>
      </c>
      <c r="S126">
        <f t="shared" si="24"/>
        <v>6.9788064894476809E-2</v>
      </c>
    </row>
    <row r="127" spans="1:19" x14ac:dyDescent="0.25">
      <c r="A127" s="1">
        <v>105</v>
      </c>
      <c r="B127" s="1">
        <v>290</v>
      </c>
      <c r="C127" s="1">
        <v>78.8</v>
      </c>
      <c r="D127" s="1">
        <v>0.746</v>
      </c>
      <c r="E127" s="1">
        <v>9177</v>
      </c>
      <c r="F127" s="1">
        <v>3906</v>
      </c>
      <c r="G127">
        <f t="shared" si="25"/>
        <v>5.6698809229805196</v>
      </c>
      <c r="H127">
        <f t="shared" si="26"/>
        <v>4.3669129968638334</v>
      </c>
      <c r="I127">
        <f t="shared" si="27"/>
        <v>-0.29302967877837621</v>
      </c>
      <c r="J127">
        <f t="shared" si="28"/>
        <v>9.1244556328190125</v>
      </c>
      <c r="L127">
        <f t="shared" si="29"/>
        <v>3454.2665992870939</v>
      </c>
      <c r="N127">
        <f t="shared" si="30"/>
        <v>8.2702691114366242</v>
      </c>
      <c r="O127">
        <f t="shared" si="31"/>
        <v>8.147365441393017</v>
      </c>
      <c r="P127">
        <f t="shared" si="23"/>
        <v>1.5105312110187882E-2</v>
      </c>
      <c r="S127">
        <f t="shared" si="24"/>
        <v>0.13077548814736442</v>
      </c>
    </row>
    <row r="128" spans="1:19" x14ac:dyDescent="0.25">
      <c r="A128" s="1">
        <v>106</v>
      </c>
      <c r="B128" s="1">
        <v>290</v>
      </c>
      <c r="C128" s="1">
        <v>52.6</v>
      </c>
      <c r="D128" s="1">
        <v>0.72899999999999998</v>
      </c>
      <c r="E128" s="1">
        <v>2901</v>
      </c>
      <c r="F128" s="1">
        <v>4343</v>
      </c>
      <c r="G128">
        <f t="shared" si="25"/>
        <v>5.6698809229805196</v>
      </c>
      <c r="H128">
        <f t="shared" si="26"/>
        <v>3.9627161197436642</v>
      </c>
      <c r="I128">
        <f t="shared" si="27"/>
        <v>-0.31608154697347896</v>
      </c>
      <c r="J128">
        <f t="shared" si="28"/>
        <v>7.9728107841214042</v>
      </c>
      <c r="L128">
        <f t="shared" si="29"/>
        <v>4336.1517331900041</v>
      </c>
      <c r="N128">
        <f t="shared" si="30"/>
        <v>8.3763206325348225</v>
      </c>
      <c r="O128">
        <f t="shared" si="31"/>
        <v>8.3747425363240957</v>
      </c>
      <c r="P128">
        <f t="shared" si="23"/>
        <v>2.490387650310279E-6</v>
      </c>
      <c r="S128">
        <f t="shared" si="24"/>
        <v>1.579342059821749E-3</v>
      </c>
    </row>
    <row r="129" spans="1:19" x14ac:dyDescent="0.25">
      <c r="A129" s="1">
        <v>107</v>
      </c>
      <c r="B129" s="1">
        <v>330</v>
      </c>
      <c r="C129" s="1">
        <v>66.88</v>
      </c>
      <c r="D129" s="1">
        <v>0.74</v>
      </c>
      <c r="E129" s="1">
        <v>2329</v>
      </c>
      <c r="F129" s="1">
        <v>3969</v>
      </c>
      <c r="G129">
        <f t="shared" si="25"/>
        <v>5.7990926544605257</v>
      </c>
      <c r="H129">
        <f t="shared" si="26"/>
        <v>4.2028999687764461</v>
      </c>
      <c r="I129">
        <f t="shared" si="27"/>
        <v>-0.30110509278392161</v>
      </c>
      <c r="J129">
        <f t="shared" si="28"/>
        <v>7.7531942698843412</v>
      </c>
      <c r="L129">
        <f t="shared" si="29"/>
        <v>4154.7239331036453</v>
      </c>
      <c r="N129">
        <f t="shared" si="30"/>
        <v>8.2862694527830651</v>
      </c>
      <c r="O129">
        <f t="shared" si="31"/>
        <v>8.3320012629891895</v>
      </c>
      <c r="P129">
        <f t="shared" si="23"/>
        <v>2.0913984647289818E-3</v>
      </c>
      <c r="S129">
        <f t="shared" si="24"/>
        <v>4.4701870953169826E-2</v>
      </c>
    </row>
    <row r="130" spans="1:19" x14ac:dyDescent="0.25">
      <c r="A130" s="1">
        <v>108</v>
      </c>
      <c r="B130" s="1">
        <v>326</v>
      </c>
      <c r="C130" s="1">
        <v>53.7</v>
      </c>
      <c r="D130" s="1">
        <v>0.71799999999999997</v>
      </c>
      <c r="E130" s="1">
        <v>3187</v>
      </c>
      <c r="F130" s="1">
        <v>4122</v>
      </c>
      <c r="G130">
        <f t="shared" si="25"/>
        <v>5.7868973813667077</v>
      </c>
      <c r="H130">
        <f t="shared" si="26"/>
        <v>3.983413001514819</v>
      </c>
      <c r="I130">
        <f t="shared" si="27"/>
        <v>-0.33128570993391293</v>
      </c>
      <c r="J130">
        <f t="shared" si="28"/>
        <v>8.0668353144173359</v>
      </c>
      <c r="L130">
        <f t="shared" si="29"/>
        <v>4329.6195907985521</v>
      </c>
      <c r="N130">
        <f t="shared" si="30"/>
        <v>8.3240937614504045</v>
      </c>
      <c r="O130">
        <f t="shared" si="31"/>
        <v>8.3732349628180778</v>
      </c>
      <c r="P130">
        <f t="shared" si="23"/>
        <v>2.4148576718582165E-3</v>
      </c>
      <c r="S130">
        <f t="shared" si="24"/>
        <v>4.7953310087517145E-2</v>
      </c>
    </row>
    <row r="131" spans="1:19" x14ac:dyDescent="0.25">
      <c r="A131" s="1">
        <v>109</v>
      </c>
      <c r="B131" s="1">
        <v>327</v>
      </c>
      <c r="C131" s="1">
        <v>57.7</v>
      </c>
      <c r="D131" s="1">
        <v>0.72799999999999998</v>
      </c>
      <c r="E131" s="1">
        <v>6979</v>
      </c>
      <c r="F131" s="1">
        <v>4848</v>
      </c>
      <c r="G131">
        <f t="shared" si="25"/>
        <v>5.7899601708972535</v>
      </c>
      <c r="H131">
        <f t="shared" si="26"/>
        <v>4.0552571735140539</v>
      </c>
      <c r="I131">
        <f t="shared" si="27"/>
        <v>-0.3174542307854511</v>
      </c>
      <c r="J131">
        <f t="shared" si="28"/>
        <v>8.8506609190171517</v>
      </c>
      <c r="L131">
        <f t="shared" si="29"/>
        <v>4640.0288320948775</v>
      </c>
      <c r="N131">
        <f t="shared" si="30"/>
        <v>8.4863215277491495</v>
      </c>
      <c r="O131">
        <f t="shared" si="31"/>
        <v>8.4424758590145466</v>
      </c>
      <c r="P131">
        <f t="shared" si="23"/>
        <v>1.9224426667845376E-3</v>
      </c>
      <c r="S131">
        <f t="shared" si="24"/>
        <v>4.4821093883424805E-2</v>
      </c>
    </row>
    <row r="132" spans="1:19" x14ac:dyDescent="0.25">
      <c r="A132" s="1">
        <v>110</v>
      </c>
      <c r="B132" s="1">
        <v>330</v>
      </c>
      <c r="C132" s="1">
        <v>59</v>
      </c>
      <c r="D132" s="1">
        <v>0.72399999999999998</v>
      </c>
      <c r="E132" s="1">
        <v>5771</v>
      </c>
      <c r="F132" s="1">
        <v>3946</v>
      </c>
      <c r="G132">
        <f t="shared" si="25"/>
        <v>5.7990926544605257</v>
      </c>
      <c r="H132">
        <f t="shared" si="26"/>
        <v>4.0775374439057197</v>
      </c>
      <c r="I132">
        <f t="shared" si="27"/>
        <v>-0.32296388659642072</v>
      </c>
      <c r="J132">
        <f t="shared" si="28"/>
        <v>8.6606006547109669</v>
      </c>
      <c r="L132">
        <f t="shared" si="29"/>
        <v>4467.7114273064244</v>
      </c>
      <c r="N132">
        <f t="shared" si="30"/>
        <v>8.2804576865825599</v>
      </c>
      <c r="O132">
        <f t="shared" si="31"/>
        <v>8.404631571555937</v>
      </c>
      <c r="P132">
        <f t="shared" si="23"/>
        <v>1.5419153709381491E-2</v>
      </c>
      <c r="S132">
        <f t="shared" si="24"/>
        <v>0.11677375224320684</v>
      </c>
    </row>
    <row r="133" spans="1:19" x14ac:dyDescent="0.25">
      <c r="A133" s="1">
        <v>111</v>
      </c>
      <c r="B133" s="1">
        <v>326</v>
      </c>
      <c r="C133" s="1">
        <v>55.6</v>
      </c>
      <c r="D133" s="1">
        <v>0.71799999999999997</v>
      </c>
      <c r="E133" s="1">
        <v>3568</v>
      </c>
      <c r="F133" s="1">
        <v>4391</v>
      </c>
      <c r="G133">
        <f t="shared" si="25"/>
        <v>5.7868973813667077</v>
      </c>
      <c r="H133">
        <f t="shared" si="26"/>
        <v>4.0181832012565364</v>
      </c>
      <c r="I133">
        <f t="shared" si="27"/>
        <v>-0.33128570993391293</v>
      </c>
      <c r="J133">
        <f t="shared" si="28"/>
        <v>8.1797604936999004</v>
      </c>
      <c r="L133">
        <f t="shared" si="29"/>
        <v>4365.2828832439191</v>
      </c>
      <c r="N133">
        <f t="shared" si="30"/>
        <v>8.3873122705617167</v>
      </c>
      <c r="O133">
        <f t="shared" si="31"/>
        <v>8.3814382733316375</v>
      </c>
      <c r="P133">
        <f t="shared" si="23"/>
        <v>3.4503843458978088E-5</v>
      </c>
      <c r="S133">
        <f t="shared" si="24"/>
        <v>5.8912829807194755E-3</v>
      </c>
    </row>
    <row r="134" spans="1:19" x14ac:dyDescent="0.25">
      <c r="A134" s="1">
        <v>112</v>
      </c>
      <c r="B134" s="1">
        <v>320</v>
      </c>
      <c r="C134" s="1">
        <v>52.9</v>
      </c>
      <c r="D134" s="1">
        <v>0.72199999999999998</v>
      </c>
      <c r="E134" s="1">
        <v>2449</v>
      </c>
      <c r="F134" s="1">
        <v>4276</v>
      </c>
      <c r="G134">
        <f t="shared" si="25"/>
        <v>5.768320995793772</v>
      </c>
      <c r="H134">
        <f t="shared" si="26"/>
        <v>3.9684033388642534</v>
      </c>
      <c r="I134">
        <f t="shared" si="27"/>
        <v>-0.32573014008931084</v>
      </c>
      <c r="J134">
        <f t="shared" si="28"/>
        <v>7.8034350569521678</v>
      </c>
      <c r="L134">
        <f t="shared" si="29"/>
        <v>4155.0282070873236</v>
      </c>
      <c r="N134">
        <f t="shared" si="30"/>
        <v>8.3607732721449359</v>
      </c>
      <c r="O134">
        <f t="shared" si="31"/>
        <v>8.3320744959758493</v>
      </c>
      <c r="P134">
        <f t="shared" si="23"/>
        <v>8.23619753603337E-4</v>
      </c>
      <c r="S134">
        <f t="shared" si="24"/>
        <v>2.9114553953287759E-2</v>
      </c>
    </row>
    <row r="135" spans="1:19" x14ac:dyDescent="0.25">
      <c r="A135" s="1">
        <v>113</v>
      </c>
      <c r="B135" s="1">
        <v>319</v>
      </c>
      <c r="C135" s="1">
        <v>55</v>
      </c>
      <c r="D135" s="1">
        <v>0.73499999999999999</v>
      </c>
      <c r="E135" s="1">
        <v>3262</v>
      </c>
      <c r="F135" s="1">
        <v>4379</v>
      </c>
      <c r="G135">
        <f t="shared" si="25"/>
        <v>5.7651911027848444</v>
      </c>
      <c r="H135">
        <f t="shared" si="26"/>
        <v>4.0073331852324712</v>
      </c>
      <c r="I135">
        <f t="shared" si="27"/>
        <v>-0.3078847797693004</v>
      </c>
      <c r="J135">
        <f t="shared" si="28"/>
        <v>8.0900957831809599</v>
      </c>
      <c r="L135">
        <f t="shared" si="29"/>
        <v>4337.4303093452108</v>
      </c>
      <c r="N135">
        <f t="shared" si="30"/>
        <v>8.384575666801398</v>
      </c>
      <c r="O135">
        <f t="shared" si="31"/>
        <v>8.3750373571162893</v>
      </c>
      <c r="P135">
        <f t="shared" si="23"/>
        <v>9.0979351649038702E-5</v>
      </c>
      <c r="S135">
        <f t="shared" si="24"/>
        <v>9.5839443380162613E-3</v>
      </c>
    </row>
    <row r="136" spans="1:19" x14ac:dyDescent="0.25">
      <c r="A136" s="1">
        <v>114</v>
      </c>
      <c r="B136" s="1">
        <v>250</v>
      </c>
      <c r="C136" s="1">
        <v>77.209999999999994</v>
      </c>
      <c r="D136" s="1">
        <v>0.74099999999999999</v>
      </c>
      <c r="E136" s="1">
        <v>28130</v>
      </c>
      <c r="F136" s="1">
        <v>2814</v>
      </c>
      <c r="G136">
        <f t="shared" si="25"/>
        <v>5.521460917862246</v>
      </c>
      <c r="H136">
        <f t="shared" si="26"/>
        <v>4.3465289823207245</v>
      </c>
      <c r="I136">
        <f t="shared" si="27"/>
        <v>-0.2997546536860502</v>
      </c>
      <c r="J136">
        <f t="shared" si="28"/>
        <v>10.244591901483902</v>
      </c>
      <c r="L136">
        <f t="shared" si="29"/>
        <v>3107.0301911120787</v>
      </c>
      <c r="N136">
        <f t="shared" si="30"/>
        <v>7.9423622376743346</v>
      </c>
      <c r="O136">
        <f t="shared" si="31"/>
        <v>8.0414226264723503</v>
      </c>
      <c r="P136">
        <f t="shared" si="23"/>
        <v>9.8129606288140363E-3</v>
      </c>
      <c r="S136">
        <f t="shared" si="24"/>
        <v>9.4311987038399631E-2</v>
      </c>
    </row>
    <row r="137" spans="1:19" x14ac:dyDescent="0.25">
      <c r="A137" s="1">
        <v>115</v>
      </c>
      <c r="B137" s="1">
        <v>291</v>
      </c>
      <c r="C137" s="1">
        <v>82.2</v>
      </c>
      <c r="D137" s="1">
        <v>0.76400000000000001</v>
      </c>
      <c r="E137" s="1">
        <v>9308</v>
      </c>
      <c r="F137" s="1">
        <v>3910</v>
      </c>
      <c r="G137">
        <f t="shared" si="25"/>
        <v>5.6733232671714928</v>
      </c>
      <c r="H137">
        <f t="shared" si="26"/>
        <v>4.4091553020621346</v>
      </c>
      <c r="I137">
        <f t="shared" si="27"/>
        <v>-0.26918748981561652</v>
      </c>
      <c r="J137">
        <f t="shared" si="28"/>
        <v>9.138629524422182</v>
      </c>
      <c r="L137">
        <f t="shared" si="29"/>
        <v>3279.9177954703896</v>
      </c>
      <c r="N137">
        <f t="shared" si="30"/>
        <v>8.2712926529794117</v>
      </c>
      <c r="O137">
        <f t="shared" si="31"/>
        <v>8.0955736387075348</v>
      </c>
      <c r="P137">
        <f t="shared" si="23"/>
        <v>3.0877171976680103E-2</v>
      </c>
      <c r="S137">
        <f t="shared" si="24"/>
        <v>0.19210304764337763</v>
      </c>
    </row>
    <row r="138" spans="1:19" x14ac:dyDescent="0.25">
      <c r="A138" s="1">
        <v>116</v>
      </c>
      <c r="B138" s="1">
        <v>323</v>
      </c>
      <c r="C138" s="1">
        <v>56.7</v>
      </c>
      <c r="D138" s="1">
        <v>0.72899999999999998</v>
      </c>
      <c r="E138" s="1">
        <v>4573</v>
      </c>
      <c r="F138" s="1">
        <v>4373</v>
      </c>
      <c r="G138">
        <f t="shared" si="25"/>
        <v>5.7776523232226564</v>
      </c>
      <c r="H138">
        <f t="shared" si="26"/>
        <v>4.0377742107337067</v>
      </c>
      <c r="I138">
        <f t="shared" si="27"/>
        <v>-0.31608154697347896</v>
      </c>
      <c r="J138">
        <f t="shared" si="28"/>
        <v>8.4279247236580552</v>
      </c>
      <c r="L138">
        <f t="shared" si="29"/>
        <v>4480.3764433264296</v>
      </c>
      <c r="N138">
        <f t="shared" si="30"/>
        <v>8.3832045514129199</v>
      </c>
      <c r="O138">
        <f t="shared" si="31"/>
        <v>8.4074623494071368</v>
      </c>
      <c r="P138">
        <f t="shared" si="23"/>
        <v>5.8844076352823345E-4</v>
      </c>
      <c r="S138">
        <f t="shared" si="24"/>
        <v>2.3965942300756445E-2</v>
      </c>
    </row>
    <row r="139" spans="1:19" x14ac:dyDescent="0.25">
      <c r="A139" s="1">
        <v>117</v>
      </c>
      <c r="B139" s="1">
        <v>302</v>
      </c>
      <c r="C139" s="1">
        <v>49.8</v>
      </c>
      <c r="D139" s="1">
        <v>0.71099999999999997</v>
      </c>
      <c r="E139" s="1">
        <v>1142</v>
      </c>
      <c r="F139" s="1">
        <v>3866</v>
      </c>
      <c r="G139">
        <f t="shared" si="25"/>
        <v>5.7104270173748697</v>
      </c>
      <c r="H139">
        <f t="shared" si="26"/>
        <v>3.9080149840306073</v>
      </c>
      <c r="I139">
        <f t="shared" si="27"/>
        <v>-0.3410828491788962</v>
      </c>
      <c r="J139">
        <f t="shared" si="28"/>
        <v>7.0405363902159559</v>
      </c>
      <c r="L139">
        <f t="shared" si="29"/>
        <v>3538.387790408372</v>
      </c>
      <c r="N139">
        <f t="shared" si="30"/>
        <v>8.2599756597682763</v>
      </c>
      <c r="O139">
        <f t="shared" si="31"/>
        <v>8.1714264759513888</v>
      </c>
      <c r="P139">
        <f t="shared" si="23"/>
        <v>7.8409579546369276E-3</v>
      </c>
      <c r="S139">
        <f t="shared" si="24"/>
        <v>9.2587988936570928E-2</v>
      </c>
    </row>
    <row r="140" spans="1:19" x14ac:dyDescent="0.25">
      <c r="A140" s="1">
        <v>118</v>
      </c>
      <c r="B140" s="1">
        <v>304</v>
      </c>
      <c r="C140" s="1">
        <v>48.9</v>
      </c>
      <c r="D140" s="1">
        <v>0.72399999999999998</v>
      </c>
      <c r="E140" s="1">
        <v>1224</v>
      </c>
      <c r="F140" s="1">
        <v>3721</v>
      </c>
      <c r="G140">
        <f t="shared" si="25"/>
        <v>5.7170277014062219</v>
      </c>
      <c r="H140">
        <f t="shared" si="26"/>
        <v>3.8897773964808264</v>
      </c>
      <c r="I140">
        <f t="shared" si="27"/>
        <v>-0.32296388659642072</v>
      </c>
      <c r="J140">
        <f t="shared" si="28"/>
        <v>7.1098794630722715</v>
      </c>
      <c r="L140">
        <f t="shared" si="29"/>
        <v>3543.9779300698538</v>
      </c>
      <c r="N140">
        <f t="shared" si="30"/>
        <v>8.2217477283466227</v>
      </c>
      <c r="O140">
        <f t="shared" si="31"/>
        <v>8.173005084298655</v>
      </c>
      <c r="P140">
        <f t="shared" si="23"/>
        <v>2.3758453487868797E-3</v>
      </c>
      <c r="S140">
        <f t="shared" si="24"/>
        <v>4.9950105057978464E-2</v>
      </c>
    </row>
    <row r="141" spans="1:19" x14ac:dyDescent="0.25">
      <c r="A141" s="1">
        <v>119</v>
      </c>
      <c r="B141" s="1">
        <v>308</v>
      </c>
      <c r="C141" s="1">
        <v>51.1</v>
      </c>
      <c r="D141" s="1">
        <v>0.72899999999999998</v>
      </c>
      <c r="E141" s="1">
        <v>1464</v>
      </c>
      <c r="F141" s="1">
        <v>3859</v>
      </c>
      <c r="G141">
        <f t="shared" si="25"/>
        <v>5.730099782973574</v>
      </c>
      <c r="H141">
        <f t="shared" si="26"/>
        <v>3.9337844972096589</v>
      </c>
      <c r="I141">
        <f t="shared" si="27"/>
        <v>-0.31608154697347896</v>
      </c>
      <c r="J141">
        <f t="shared" si="28"/>
        <v>7.2889276945212567</v>
      </c>
      <c r="L141">
        <f t="shared" si="29"/>
        <v>3756.7979821490258</v>
      </c>
      <c r="N141">
        <f t="shared" si="30"/>
        <v>8.2581633615376191</v>
      </c>
      <c r="O141">
        <f t="shared" si="31"/>
        <v>8.2313222730739621</v>
      </c>
      <c r="P141">
        <f t="shared" si="23"/>
        <v>7.2044402991385871E-4</v>
      </c>
      <c r="S141">
        <f t="shared" si="24"/>
        <v>2.7204555138871468E-2</v>
      </c>
    </row>
    <row r="142" spans="1:19" x14ac:dyDescent="0.25">
      <c r="A142" s="1">
        <v>120</v>
      </c>
      <c r="B142" s="1">
        <v>313</v>
      </c>
      <c r="C142" s="1">
        <v>51.5</v>
      </c>
      <c r="D142" s="1">
        <v>0.71499999999999997</v>
      </c>
      <c r="E142" s="1">
        <v>1944</v>
      </c>
      <c r="F142" s="1">
        <v>4176</v>
      </c>
      <c r="G142">
        <f t="shared" si="25"/>
        <v>5.7462031905401529</v>
      </c>
      <c r="H142">
        <f t="shared" si="26"/>
        <v>3.9415818076696905</v>
      </c>
      <c r="I142">
        <f t="shared" si="27"/>
        <v>-0.33547273628812946</v>
      </c>
      <c r="J142">
        <f t="shared" si="28"/>
        <v>7.5725029850203844</v>
      </c>
      <c r="L142">
        <f t="shared" si="29"/>
        <v>3980.7473002219922</v>
      </c>
      <c r="N142">
        <f t="shared" si="30"/>
        <v>8.3371091295624744</v>
      </c>
      <c r="O142">
        <f t="shared" si="31"/>
        <v>8.2892248445279257</v>
      </c>
      <c r="P142">
        <f t="shared" si="23"/>
        <v>2.2929047532699014E-3</v>
      </c>
      <c r="S142">
        <f t="shared" si="24"/>
        <v>4.9049257602239472E-2</v>
      </c>
    </row>
    <row r="143" spans="1:19" x14ac:dyDescent="0.25">
      <c r="A143" s="1">
        <v>121</v>
      </c>
      <c r="B143" s="1">
        <v>315</v>
      </c>
      <c r="C143" s="1">
        <v>53.3</v>
      </c>
      <c r="D143" s="1">
        <v>0.73099999999999998</v>
      </c>
      <c r="E143" s="1">
        <v>2492</v>
      </c>
      <c r="F143" s="1">
        <v>4317</v>
      </c>
      <c r="G143">
        <f t="shared" si="25"/>
        <v>5.7525726388256331</v>
      </c>
      <c r="H143">
        <f t="shared" si="26"/>
        <v>3.9759363311717988</v>
      </c>
      <c r="I143">
        <f t="shared" si="27"/>
        <v>-0.3133418192323586</v>
      </c>
      <c r="J143">
        <f t="shared" si="28"/>
        <v>7.8208408799073439</v>
      </c>
      <c r="L143">
        <f t="shared" si="29"/>
        <v>4175.5561911404584</v>
      </c>
      <c r="N143">
        <f t="shared" si="30"/>
        <v>8.3703159955554778</v>
      </c>
      <c r="O143">
        <f t="shared" si="31"/>
        <v>8.3370028478468754</v>
      </c>
      <c r="P143">
        <f t="shared" si="23"/>
        <v>1.1097658102551605E-3</v>
      </c>
      <c r="S143">
        <f t="shared" si="24"/>
        <v>3.3874243905435135E-2</v>
      </c>
    </row>
    <row r="144" spans="1:19" x14ac:dyDescent="0.25">
      <c r="A144" s="1">
        <v>122</v>
      </c>
      <c r="B144" s="1">
        <v>312</v>
      </c>
      <c r="C144" s="1">
        <v>52</v>
      </c>
      <c r="D144" s="1">
        <v>0.72799999999999998</v>
      </c>
      <c r="E144" s="1">
        <v>2711</v>
      </c>
      <c r="F144" s="1">
        <v>4792</v>
      </c>
      <c r="G144">
        <f t="shared" si="25"/>
        <v>5.7430031878094825</v>
      </c>
      <c r="H144">
        <f t="shared" si="26"/>
        <v>3.9512437185814275</v>
      </c>
      <c r="I144">
        <f t="shared" si="27"/>
        <v>-0.3174542307854511</v>
      </c>
      <c r="J144">
        <f t="shared" si="28"/>
        <v>7.9050728494986657</v>
      </c>
      <c r="L144">
        <f t="shared" si="29"/>
        <v>4248.8284444988885</v>
      </c>
      <c r="N144">
        <f t="shared" si="30"/>
        <v>8.4747031397952846</v>
      </c>
      <c r="O144">
        <f t="shared" si="31"/>
        <v>8.3543985637993199</v>
      </c>
      <c r="P144">
        <f t="shared" si="23"/>
        <v>1.4473191005568839E-2</v>
      </c>
      <c r="S144">
        <f t="shared" si="24"/>
        <v>0.1278403123581926</v>
      </c>
    </row>
    <row r="145" spans="1:19" x14ac:dyDescent="0.25">
      <c r="A145" s="1">
        <v>123</v>
      </c>
      <c r="B145" s="1">
        <v>316</v>
      </c>
      <c r="C145" s="1">
        <v>50.6</v>
      </c>
      <c r="D145" s="1">
        <v>0.72499999999999998</v>
      </c>
      <c r="E145" s="1">
        <v>2504</v>
      </c>
      <c r="F145" s="1">
        <v>4421</v>
      </c>
      <c r="G145">
        <f t="shared" si="25"/>
        <v>5.7557422135869123</v>
      </c>
      <c r="H145">
        <f t="shared" si="26"/>
        <v>3.9239515762934198</v>
      </c>
      <c r="I145">
        <f t="shared" si="27"/>
        <v>-0.32158362412746233</v>
      </c>
      <c r="J145">
        <f t="shared" si="28"/>
        <v>7.8256447322199891</v>
      </c>
      <c r="L145">
        <f t="shared" si="29"/>
        <v>4178.8373944349214</v>
      </c>
      <c r="N145">
        <f t="shared" si="30"/>
        <v>8.3941211938262423</v>
      </c>
      <c r="O145">
        <f t="shared" si="31"/>
        <v>8.3377883515293547</v>
      </c>
      <c r="P145">
        <f t="shared" si="23"/>
        <v>3.173389121246011E-3</v>
      </c>
      <c r="S145">
        <f t="shared" si="24"/>
        <v>5.7949755567798245E-2</v>
      </c>
    </row>
    <row r="146" spans="1:19" x14ac:dyDescent="0.25">
      <c r="A146" s="1">
        <v>124</v>
      </c>
      <c r="B146" s="1">
        <v>309</v>
      </c>
      <c r="C146" s="1">
        <v>51.1</v>
      </c>
      <c r="D146" s="1">
        <v>0.73</v>
      </c>
      <c r="E146" s="1">
        <v>2102</v>
      </c>
      <c r="F146" s="1">
        <v>4034</v>
      </c>
      <c r="G146">
        <f t="shared" si="25"/>
        <v>5.7333412768977459</v>
      </c>
      <c r="H146">
        <f t="shared" si="26"/>
        <v>3.9337844972096589</v>
      </c>
      <c r="I146">
        <f t="shared" si="27"/>
        <v>-0.31471074483970024</v>
      </c>
      <c r="J146">
        <f t="shared" si="28"/>
        <v>7.6506445514368968</v>
      </c>
      <c r="L146">
        <f t="shared" si="29"/>
        <v>4041.4196580192215</v>
      </c>
      <c r="N146">
        <f t="shared" si="30"/>
        <v>8.3025137185141578</v>
      </c>
      <c r="O146">
        <f t="shared" si="31"/>
        <v>8.3043513097283075</v>
      </c>
      <c r="P146">
        <f t="shared" si="23"/>
        <v>3.3767414703202615E-6</v>
      </c>
      <c r="S146">
        <f t="shared" si="24"/>
        <v>1.8359038771187731E-3</v>
      </c>
    </row>
    <row r="147" spans="1:19" x14ac:dyDescent="0.25">
      <c r="A147" s="1">
        <v>125</v>
      </c>
      <c r="B147" s="1">
        <v>307</v>
      </c>
      <c r="C147" s="1">
        <v>49.8</v>
      </c>
      <c r="D147" s="1">
        <v>0.74199999999999999</v>
      </c>
      <c r="E147" s="1">
        <v>1701</v>
      </c>
      <c r="F147" s="1">
        <v>4292</v>
      </c>
      <c r="G147">
        <f t="shared" si="25"/>
        <v>5.7268477475871968</v>
      </c>
      <c r="H147">
        <f t="shared" si="26"/>
        <v>3.9080149840306073</v>
      </c>
      <c r="I147">
        <f t="shared" si="27"/>
        <v>-0.29840603581475661</v>
      </c>
      <c r="J147">
        <f t="shared" si="28"/>
        <v>7.4389715923958617</v>
      </c>
      <c r="L147">
        <f t="shared" si="29"/>
        <v>3838.568268821577</v>
      </c>
      <c r="N147">
        <f t="shared" si="30"/>
        <v>8.3645081037505893</v>
      </c>
      <c r="O147">
        <f t="shared" si="31"/>
        <v>8.2528547293961267</v>
      </c>
      <c r="P147">
        <f t="shared" si="23"/>
        <v>1.2466476004737754E-2</v>
      </c>
      <c r="S147">
        <f t="shared" si="24"/>
        <v>0.11812522258920888</v>
      </c>
    </row>
    <row r="148" spans="1:19" x14ac:dyDescent="0.25">
      <c r="A148" s="1">
        <v>126</v>
      </c>
      <c r="B148" s="1">
        <v>150</v>
      </c>
      <c r="C148" s="1">
        <v>39.799999999999997</v>
      </c>
      <c r="D148" s="1">
        <v>0.77100000000000002</v>
      </c>
      <c r="E148" s="1">
        <v>1175</v>
      </c>
      <c r="F148" s="1">
        <v>3452</v>
      </c>
      <c r="G148">
        <f t="shared" si="25"/>
        <v>5.0106352940962555</v>
      </c>
      <c r="H148">
        <f t="shared" si="26"/>
        <v>3.6838669122903918</v>
      </c>
      <c r="I148">
        <f t="shared" si="27"/>
        <v>-0.26006690541880756</v>
      </c>
      <c r="J148">
        <f t="shared" si="28"/>
        <v>7.0690234265782594</v>
      </c>
      <c r="L148">
        <f t="shared" si="29"/>
        <v>3326.1602948017894</v>
      </c>
      <c r="N148">
        <f t="shared" si="30"/>
        <v>8.1467090522033185</v>
      </c>
      <c r="O148">
        <f t="shared" si="31"/>
        <v>8.1095738530599242</v>
      </c>
      <c r="P148">
        <f t="shared" si="23"/>
        <v>1.3790230154195572E-3</v>
      </c>
      <c r="S148">
        <f t="shared" si="24"/>
        <v>3.7833325530004125E-2</v>
      </c>
    </row>
    <row r="149" spans="1:19" x14ac:dyDescent="0.25">
      <c r="A149" s="1">
        <v>127</v>
      </c>
      <c r="B149" s="1">
        <v>150</v>
      </c>
      <c r="C149" s="1">
        <v>33.700000000000003</v>
      </c>
      <c r="D149" s="1">
        <v>0.79500000000000004</v>
      </c>
      <c r="E149" s="1">
        <v>540</v>
      </c>
      <c r="F149" s="1">
        <v>2172</v>
      </c>
      <c r="G149">
        <f t="shared" si="25"/>
        <v>5.0106352940962555</v>
      </c>
      <c r="H149">
        <f t="shared" si="26"/>
        <v>3.5174978373583161</v>
      </c>
      <c r="I149">
        <f t="shared" si="27"/>
        <v>-0.22941316432780509</v>
      </c>
      <c r="J149">
        <f t="shared" si="28"/>
        <v>6.2915691395583204</v>
      </c>
      <c r="L149">
        <f t="shared" si="29"/>
        <v>2002.850413505</v>
      </c>
      <c r="N149">
        <f t="shared" si="30"/>
        <v>7.683403681053826</v>
      </c>
      <c r="O149">
        <f t="shared" si="31"/>
        <v>7.6023266516513752</v>
      </c>
      <c r="P149">
        <f t="shared" si="23"/>
        <v>6.5734846967258655E-3</v>
      </c>
      <c r="S149">
        <f t="shared" si="24"/>
        <v>8.4454428226113612E-2</v>
      </c>
    </row>
    <row r="150" spans="1:19" x14ac:dyDescent="0.25">
      <c r="A150" s="1">
        <v>128</v>
      </c>
      <c r="B150" s="1">
        <v>161</v>
      </c>
      <c r="C150" s="1">
        <v>47.2</v>
      </c>
      <c r="D150" s="1">
        <v>0.75900000000000001</v>
      </c>
      <c r="E150" s="1">
        <v>6007</v>
      </c>
      <c r="F150" s="1">
        <v>5675</v>
      </c>
      <c r="G150">
        <f t="shared" si="25"/>
        <v>5.0814043649844631</v>
      </c>
      <c r="H150">
        <f t="shared" si="26"/>
        <v>3.8543938925915096</v>
      </c>
      <c r="I150">
        <f t="shared" si="27"/>
        <v>-0.27575350158650713</v>
      </c>
      <c r="J150">
        <f t="shared" si="28"/>
        <v>8.7006807348501614</v>
      </c>
      <c r="L150">
        <f t="shared" si="29"/>
        <v>5853.8499301530301</v>
      </c>
      <c r="N150">
        <f t="shared" si="30"/>
        <v>8.6438258423496031</v>
      </c>
      <c r="O150">
        <f t="shared" si="31"/>
        <v>8.6748548314864475</v>
      </c>
      <c r="P150">
        <f t="shared" si="23"/>
        <v>9.6279816685441316E-4</v>
      </c>
      <c r="S150">
        <f t="shared" si="24"/>
        <v>3.0552530776673775E-2</v>
      </c>
    </row>
    <row r="151" spans="1:19" x14ac:dyDescent="0.25">
      <c r="A151" s="1">
        <v>129</v>
      </c>
      <c r="B151" s="1">
        <v>161</v>
      </c>
      <c r="C151" s="1">
        <v>41.4</v>
      </c>
      <c r="D151" s="1">
        <v>0.76700000000000002</v>
      </c>
      <c r="E151" s="1">
        <v>3220</v>
      </c>
      <c r="F151" s="1">
        <v>5120</v>
      </c>
      <c r="G151">
        <f t="shared" ref="G151:G160" si="32">LN(B151)</f>
        <v>5.0814043649844631</v>
      </c>
      <c r="H151">
        <f t="shared" ref="H151:H160" si="33">LN(C151)</f>
        <v>3.7232808808312687</v>
      </c>
      <c r="I151">
        <f t="shared" ref="I151:I160" si="34">LN(D151)</f>
        <v>-0.26526847761488087</v>
      </c>
      <c r="J151">
        <f t="shared" ref="J151:J160" si="35">LN(E151)</f>
        <v>8.0771366385384535</v>
      </c>
      <c r="L151">
        <f t="shared" ref="L151:L160" si="36">EXP(
(_C1_exp8+_C2_exp8*G151)/
(1+(_C3_exp8+_C4_exp8*H151)*(_C5_exp8+_C6_exp8*J151)*(_C7_exp8+_C8_exp8*I151)))</f>
        <v>5022.2676250798959</v>
      </c>
      <c r="N151">
        <f t="shared" ref="N151:N160" si="37">LN(F151)</f>
        <v>8.5409097180335536</v>
      </c>
      <c r="O151">
        <f t="shared" ref="O151:O160" si="38">LN(L151)</f>
        <v>8.5216368288352538</v>
      </c>
      <c r="P151">
        <f t="shared" si="23"/>
        <v>3.7144425804994249E-4</v>
      </c>
      <c r="S151">
        <f t="shared" si="24"/>
        <v>1.945981023234487E-2</v>
      </c>
    </row>
    <row r="152" spans="1:19" x14ac:dyDescent="0.25">
      <c r="A152" s="1">
        <v>130</v>
      </c>
      <c r="B152" s="1">
        <v>297</v>
      </c>
      <c r="C152" s="1">
        <v>81.41</v>
      </c>
      <c r="D152" s="1">
        <v>0.73199999999999998</v>
      </c>
      <c r="E152" s="1">
        <v>2574</v>
      </c>
      <c r="F152" s="1">
        <v>4431</v>
      </c>
      <c r="G152">
        <f t="shared" si="32"/>
        <v>5.6937321388026998</v>
      </c>
      <c r="H152">
        <f t="shared" si="33"/>
        <v>4.3994981155858861</v>
      </c>
      <c r="I152">
        <f t="shared" si="34"/>
        <v>-0.3119747650208255</v>
      </c>
      <c r="J152">
        <f t="shared" si="35"/>
        <v>7.8532163881560724</v>
      </c>
      <c r="L152">
        <f t="shared" si="36"/>
        <v>4175.6053223199378</v>
      </c>
      <c r="N152">
        <f t="shared" si="37"/>
        <v>8.3963805711994901</v>
      </c>
      <c r="O152">
        <f t="shared" si="38"/>
        <v>8.3370146141573223</v>
      </c>
      <c r="P152">
        <f t="shared" ref="P152:P160" si="39">(N152-O152)^2</f>
        <v>3.5243168555325185E-3</v>
      </c>
      <c r="S152">
        <f t="shared" ref="S152:S160" si="40">ABS((F152-L152)/L152)</f>
        <v>6.1163509950257135E-2</v>
      </c>
    </row>
    <row r="153" spans="1:19" x14ac:dyDescent="0.25">
      <c r="A153" s="1">
        <v>131</v>
      </c>
      <c r="B153" s="1">
        <v>298</v>
      </c>
      <c r="C153" s="1">
        <v>83.82</v>
      </c>
      <c r="D153" s="1">
        <v>0.79700000000000004</v>
      </c>
      <c r="E153" s="1">
        <v>3094</v>
      </c>
      <c r="F153" s="1">
        <v>4550</v>
      </c>
      <c r="G153">
        <f t="shared" si="32"/>
        <v>5.6970934865054046</v>
      </c>
      <c r="H153">
        <f t="shared" si="33"/>
        <v>4.4286716424969255</v>
      </c>
      <c r="I153">
        <f t="shared" si="34"/>
        <v>-0.22690060019192196</v>
      </c>
      <c r="J153">
        <f t="shared" si="35"/>
        <v>8.0372200311330122</v>
      </c>
      <c r="L153">
        <f t="shared" si="36"/>
        <v>4004.5688360740628</v>
      </c>
      <c r="N153">
        <f t="shared" si="37"/>
        <v>8.4228825119449962</v>
      </c>
      <c r="O153">
        <f t="shared" si="38"/>
        <v>8.2951911972961216</v>
      </c>
      <c r="P153">
        <f t="shared" si="39"/>
        <v>1.6305071836757876E-2</v>
      </c>
      <c r="S153">
        <f t="shared" si="40"/>
        <v>0.13620221957794051</v>
      </c>
    </row>
    <row r="154" spans="1:19" x14ac:dyDescent="0.25">
      <c r="A154" s="1">
        <v>132</v>
      </c>
      <c r="B154" s="1">
        <v>310</v>
      </c>
      <c r="C154" s="1">
        <v>78.459999999999994</v>
      </c>
      <c r="D154" s="1">
        <v>0.752</v>
      </c>
      <c r="E154" s="1">
        <v>7436</v>
      </c>
      <c r="F154" s="1">
        <v>5160</v>
      </c>
      <c r="G154">
        <f t="shared" si="32"/>
        <v>5.7365722974791922</v>
      </c>
      <c r="H154">
        <f t="shared" si="33"/>
        <v>4.3625889407814062</v>
      </c>
      <c r="I154">
        <f t="shared" si="34"/>
        <v>-0.28501895503229724</v>
      </c>
      <c r="J154">
        <f t="shared" si="35"/>
        <v>8.9140883488413341</v>
      </c>
      <c r="L154">
        <f t="shared" si="36"/>
        <v>3546.7536789144137</v>
      </c>
      <c r="N154">
        <f t="shared" si="37"/>
        <v>8.5486918584756086</v>
      </c>
      <c r="O154">
        <f t="shared" si="38"/>
        <v>8.1737880074550837</v>
      </c>
      <c r="P154">
        <f t="shared" si="39"/>
        <v>0.14055289751001995</v>
      </c>
      <c r="S154">
        <f t="shared" si="40"/>
        <v>0.45485152540375084</v>
      </c>
    </row>
    <row r="155" spans="1:19" x14ac:dyDescent="0.25">
      <c r="A155" s="1">
        <v>133</v>
      </c>
      <c r="B155" s="1">
        <v>310</v>
      </c>
      <c r="C155" s="1">
        <v>80.31</v>
      </c>
      <c r="D155" s="1">
        <v>0.747</v>
      </c>
      <c r="E155" s="1">
        <v>6560</v>
      </c>
      <c r="F155" s="1">
        <v>4520</v>
      </c>
      <c r="G155">
        <f t="shared" si="32"/>
        <v>5.7365722974791922</v>
      </c>
      <c r="H155">
        <f t="shared" si="33"/>
        <v>4.3858941462003704</v>
      </c>
      <c r="I155">
        <f t="shared" si="34"/>
        <v>-0.29169009384931976</v>
      </c>
      <c r="J155">
        <f t="shared" si="35"/>
        <v>8.7887458819381354</v>
      </c>
      <c r="L155">
        <f t="shared" si="36"/>
        <v>3549.5579165863096</v>
      </c>
      <c r="N155">
        <f t="shared" si="37"/>
        <v>8.4162672728262766</v>
      </c>
      <c r="O155">
        <f t="shared" si="38"/>
        <v>8.1745783441758224</v>
      </c>
      <c r="P155">
        <f t="shared" si="39"/>
        <v>5.8413538232204347E-2</v>
      </c>
      <c r="S155">
        <f t="shared" si="40"/>
        <v>0.27339801356079479</v>
      </c>
    </row>
    <row r="156" spans="1:19" x14ac:dyDescent="0.25">
      <c r="A156" s="1">
        <v>134</v>
      </c>
      <c r="B156" s="1">
        <v>298</v>
      </c>
      <c r="C156" s="1">
        <v>76.959999999999994</v>
      </c>
      <c r="D156" s="1">
        <v>0.79800000000000004</v>
      </c>
      <c r="E156" s="1">
        <v>2529</v>
      </c>
      <c r="F156" s="1">
        <v>4355</v>
      </c>
      <c r="G156">
        <f t="shared" si="32"/>
        <v>5.6970934865054046</v>
      </c>
      <c r="H156">
        <f t="shared" si="33"/>
        <v>4.3432858063574509</v>
      </c>
      <c r="I156">
        <f t="shared" si="34"/>
        <v>-0.22564668153232822</v>
      </c>
      <c r="J156">
        <f t="shared" si="35"/>
        <v>7.8355792466699654</v>
      </c>
      <c r="L156">
        <f t="shared" si="36"/>
        <v>4190.0597246707475</v>
      </c>
      <c r="N156">
        <f t="shared" si="37"/>
        <v>8.3790798892866025</v>
      </c>
      <c r="O156">
        <f t="shared" si="38"/>
        <v>8.3404702669126252</v>
      </c>
      <c r="P156">
        <f t="shared" si="39"/>
        <v>1.4907029398611331E-3</v>
      </c>
      <c r="S156">
        <f t="shared" si="40"/>
        <v>3.9364659734584903E-2</v>
      </c>
    </row>
    <row r="157" spans="1:19" x14ac:dyDescent="0.25">
      <c r="A157" s="1">
        <v>135</v>
      </c>
      <c r="B157" s="1">
        <v>285</v>
      </c>
      <c r="C157" s="1">
        <v>74.56</v>
      </c>
      <c r="D157" s="1">
        <v>0.79300000000000004</v>
      </c>
      <c r="E157" s="1">
        <v>1567</v>
      </c>
      <c r="F157" s="1">
        <v>4148</v>
      </c>
      <c r="G157">
        <f t="shared" si="32"/>
        <v>5.6524891802686508</v>
      </c>
      <c r="H157">
        <f t="shared" si="33"/>
        <v>4.3116041703773353</v>
      </c>
      <c r="I157">
        <f t="shared" si="34"/>
        <v>-0.23193205734728903</v>
      </c>
      <c r="J157">
        <f t="shared" si="35"/>
        <v>7.3569182423560209</v>
      </c>
      <c r="L157">
        <f t="shared" si="36"/>
        <v>4453.4343509751106</v>
      </c>
      <c r="N157">
        <f t="shared" si="37"/>
        <v>8.3303815693494183</v>
      </c>
      <c r="O157">
        <f t="shared" si="38"/>
        <v>8.4014308417674535</v>
      </c>
      <c r="P157">
        <f t="shared" si="39"/>
        <v>5.0479991111321712E-3</v>
      </c>
      <c r="S157">
        <f t="shared" si="40"/>
        <v>6.8584002121471407E-2</v>
      </c>
    </row>
    <row r="158" spans="1:19" x14ac:dyDescent="0.25">
      <c r="A158" s="1">
        <v>136</v>
      </c>
      <c r="B158" s="1">
        <v>305</v>
      </c>
      <c r="C158" s="1">
        <v>76.540000000000006</v>
      </c>
      <c r="D158" s="1">
        <v>0.81</v>
      </c>
      <c r="E158" s="1">
        <v>2285</v>
      </c>
      <c r="F158" s="1">
        <v>4213</v>
      </c>
      <c r="G158">
        <f t="shared" si="32"/>
        <v>5.7203117766074119</v>
      </c>
      <c r="H158">
        <f t="shared" si="33"/>
        <v>4.3378134799975561</v>
      </c>
      <c r="I158">
        <f t="shared" si="34"/>
        <v>-0.21072103131565253</v>
      </c>
      <c r="J158">
        <f t="shared" si="35"/>
        <v>7.7341213033283047</v>
      </c>
      <c r="L158">
        <f t="shared" si="36"/>
        <v>4238.5356318913928</v>
      </c>
      <c r="N158">
        <f t="shared" si="37"/>
        <v>8.3459302619790172</v>
      </c>
      <c r="O158">
        <f t="shared" si="38"/>
        <v>8.3519731187351702</v>
      </c>
      <c r="P158">
        <f t="shared" si="39"/>
        <v>3.6516117775384132E-5</v>
      </c>
      <c r="S158">
        <f t="shared" si="40"/>
        <v>6.0246354187183781E-3</v>
      </c>
    </row>
    <row r="159" spans="1:19" x14ac:dyDescent="0.25">
      <c r="A159" s="1">
        <v>137</v>
      </c>
      <c r="B159" s="1">
        <v>220</v>
      </c>
      <c r="C159" s="1">
        <v>53.1</v>
      </c>
      <c r="D159" s="1">
        <v>0.73</v>
      </c>
      <c r="E159" s="1">
        <v>7493</v>
      </c>
      <c r="F159" s="1">
        <v>4385</v>
      </c>
      <c r="G159">
        <f t="shared" si="32"/>
        <v>5.393627546352362</v>
      </c>
      <c r="H159">
        <f t="shared" si="33"/>
        <v>3.9721769282478934</v>
      </c>
      <c r="I159">
        <f t="shared" si="34"/>
        <v>-0.31471074483970024</v>
      </c>
      <c r="J159">
        <f t="shared" si="35"/>
        <v>8.92172453036431</v>
      </c>
      <c r="L159">
        <f t="shared" si="36"/>
        <v>5312.4241235554691</v>
      </c>
      <c r="N159">
        <f t="shared" si="37"/>
        <v>8.3859449048062835</v>
      </c>
      <c r="O159">
        <f t="shared" si="38"/>
        <v>8.5778035305058218</v>
      </c>
      <c r="P159">
        <f t="shared" si="39"/>
        <v>3.6809732255315523E-2</v>
      </c>
      <c r="S159">
        <f t="shared" si="40"/>
        <v>0.17457644607915226</v>
      </c>
    </row>
    <row r="160" spans="1:19" x14ac:dyDescent="0.25">
      <c r="A160" s="1">
        <v>138</v>
      </c>
      <c r="B160" s="1">
        <v>293</v>
      </c>
      <c r="C160" s="1">
        <v>74.680000000000007</v>
      </c>
      <c r="D160" s="1">
        <v>0.73699999999999999</v>
      </c>
      <c r="E160" s="1">
        <v>2533</v>
      </c>
      <c r="F160" s="1">
        <v>4149</v>
      </c>
      <c r="G160">
        <f t="shared" si="32"/>
        <v>5.6801726090170677</v>
      </c>
      <c r="H160">
        <f t="shared" si="33"/>
        <v>4.3132123186735223</v>
      </c>
      <c r="I160">
        <f t="shared" si="34"/>
        <v>-0.30516738679280048</v>
      </c>
      <c r="J160">
        <f t="shared" si="35"/>
        <v>7.8371596500016754</v>
      </c>
      <c r="L160">
        <f t="shared" si="36"/>
        <v>4200.3338432800138</v>
      </c>
      <c r="N160">
        <f t="shared" si="37"/>
        <v>8.3306226203328677</v>
      </c>
      <c r="O160">
        <f t="shared" si="38"/>
        <v>8.3429192876078169</v>
      </c>
      <c r="P160">
        <f t="shared" si="39"/>
        <v>1.5120802607080554E-4</v>
      </c>
      <c r="S160">
        <f t="shared" si="40"/>
        <v>1.2221372204054972E-2</v>
      </c>
    </row>
  </sheetData>
  <mergeCells count="4">
    <mergeCell ref="N21:Q21"/>
    <mergeCell ref="A1:B1"/>
    <mergeCell ref="L1:M1"/>
    <mergeCell ref="S21:T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DD8A-3908-4134-B21D-0D2EE84828E5}">
  <dimension ref="A1:T160"/>
  <sheetViews>
    <sheetView tabSelected="1" topLeftCell="A13" workbookViewId="0">
      <selection activeCell="F22" sqref="F22"/>
    </sheetView>
  </sheetViews>
  <sheetFormatPr defaultRowHeight="15" x14ac:dyDescent="0.25"/>
  <cols>
    <col min="1" max="1" width="9.42578125" style="1" bestFit="1" customWidth="1"/>
    <col min="2" max="2" width="32.5703125" style="1" bestFit="1" customWidth="1"/>
    <col min="3" max="3" width="19.140625" style="1" customWidth="1"/>
    <col min="4" max="4" width="27" style="1" customWidth="1"/>
    <col min="5" max="5" width="24.140625" style="1" bestFit="1" customWidth="1"/>
    <col min="6" max="6" width="21.42578125" style="1" bestFit="1" customWidth="1"/>
    <col min="7" max="7" width="18.42578125" bestFit="1" customWidth="1"/>
    <col min="8" max="8" width="17.28515625" bestFit="1" customWidth="1"/>
    <col min="9" max="9" width="11.42578125" customWidth="1"/>
    <col min="11" max="11" width="5" customWidth="1"/>
    <col min="12" max="12" width="29.28515625" bestFit="1" customWidth="1"/>
    <col min="13" max="13" width="18.42578125" bestFit="1" customWidth="1"/>
    <col min="14" max="14" width="18" bestFit="1" customWidth="1"/>
    <col min="15" max="15" width="12" bestFit="1" customWidth="1"/>
    <col min="16" max="16" width="11.140625" bestFit="1" customWidth="1"/>
    <col min="19" max="19" width="18.42578125" bestFit="1" customWidth="1"/>
  </cols>
  <sheetData>
    <row r="1" spans="1:8" x14ac:dyDescent="0.25">
      <c r="A1" s="15" t="s">
        <v>32</v>
      </c>
      <c r="B1" s="16"/>
      <c r="D1" s="12" t="s">
        <v>52</v>
      </c>
      <c r="E1" s="12" t="s">
        <v>54</v>
      </c>
      <c r="F1" s="12" t="s">
        <v>53</v>
      </c>
      <c r="G1" s="13"/>
      <c r="H1" s="13"/>
    </row>
    <row r="2" spans="1:8" x14ac:dyDescent="0.25">
      <c r="A2" s="4" t="s">
        <v>13</v>
      </c>
      <c r="B2" s="11">
        <v>0.85799999999999998</v>
      </c>
      <c r="C2" s="9"/>
      <c r="D2" s="11">
        <v>0.85799999999999998</v>
      </c>
      <c r="E2" s="11">
        <v>0.72585460000000002</v>
      </c>
      <c r="F2" s="9">
        <v>0.89818488963440302</v>
      </c>
      <c r="G2" s="9"/>
      <c r="H2" s="11"/>
    </row>
    <row r="3" spans="1:8" x14ac:dyDescent="0.25">
      <c r="A3" s="4" t="s">
        <v>15</v>
      </c>
      <c r="B3" s="11">
        <v>-7.8810000000000005E-2</v>
      </c>
      <c r="C3" s="9"/>
      <c r="D3" s="11">
        <v>-7.8810000000000005E-2</v>
      </c>
      <c r="E3" s="11">
        <v>-4.562008E-2</v>
      </c>
      <c r="F3" s="9">
        <v>-8.1171931742601247E-2</v>
      </c>
      <c r="G3" s="9"/>
      <c r="H3" s="11"/>
    </row>
    <row r="4" spans="1:8" x14ac:dyDescent="0.25">
      <c r="A4" s="4" t="s">
        <v>17</v>
      </c>
      <c r="B4" s="11">
        <v>3.198</v>
      </c>
      <c r="C4" s="9"/>
      <c r="D4" s="11">
        <v>3.198</v>
      </c>
      <c r="E4" s="11">
        <v>3.198814</v>
      </c>
      <c r="F4" s="9">
        <v>3.3311210228280297</v>
      </c>
      <c r="G4" s="9"/>
      <c r="H4" s="11"/>
    </row>
    <row r="5" spans="1:8" x14ac:dyDescent="0.25">
      <c r="A5" s="4" t="s">
        <v>19</v>
      </c>
      <c r="B5" s="11">
        <v>-0.45700000000000002</v>
      </c>
      <c r="C5" s="9"/>
      <c r="D5" s="11">
        <v>-0.45700000000000002</v>
      </c>
      <c r="E5" s="11">
        <v>-0.39946979999999999</v>
      </c>
      <c r="F5" s="9">
        <v>-0.47435122642471783</v>
      </c>
      <c r="G5" s="9"/>
      <c r="H5" s="11"/>
    </row>
    <row r="6" spans="1:8" x14ac:dyDescent="0.25">
      <c r="A6" s="4" t="s">
        <v>21</v>
      </c>
      <c r="B6" s="11">
        <v>0.14599999999999999</v>
      </c>
      <c r="C6" s="9"/>
      <c r="D6" s="11">
        <v>0.14599999999999999</v>
      </c>
      <c r="E6" s="11">
        <v>-0.14834149999999999</v>
      </c>
      <c r="F6" s="9">
        <v>0.13525381739955739</v>
      </c>
      <c r="G6" s="9"/>
      <c r="H6" s="11"/>
    </row>
    <row r="7" spans="1:8" x14ac:dyDescent="0.25">
      <c r="A7" s="4" t="s">
        <v>23</v>
      </c>
      <c r="B7" s="11">
        <v>0.32200000000000001</v>
      </c>
      <c r="C7" s="9"/>
      <c r="D7" s="11">
        <v>0.32200000000000001</v>
      </c>
      <c r="E7" s="11">
        <v>0.35508529999999999</v>
      </c>
      <c r="F7" s="9">
        <v>0.28100358509659229</v>
      </c>
      <c r="G7" s="9"/>
      <c r="H7" s="11"/>
    </row>
    <row r="8" spans="1:8" x14ac:dyDescent="0.25">
      <c r="A8" s="4" t="s">
        <v>25</v>
      </c>
      <c r="B8" s="11">
        <v>3.1720000000000002</v>
      </c>
      <c r="C8" s="9"/>
      <c r="D8" s="11">
        <v>3.1720000000000002</v>
      </c>
      <c r="E8" s="11">
        <v>2.9144600000000001</v>
      </c>
      <c r="F8" s="9">
        <v>3.3021028620987254</v>
      </c>
      <c r="G8" s="9"/>
      <c r="H8" s="11"/>
    </row>
    <row r="9" spans="1:8" x14ac:dyDescent="0.25">
      <c r="A9" s="4" t="s">
        <v>26</v>
      </c>
      <c r="B9" s="11">
        <v>1.0149999999999999</v>
      </c>
      <c r="C9" s="9"/>
      <c r="D9" s="11">
        <v>1.0149999999999999</v>
      </c>
      <c r="E9" s="11">
        <v>0.44022250000000002</v>
      </c>
      <c r="F9" s="9">
        <v>1.0467633888953267</v>
      </c>
      <c r="G9" s="9"/>
      <c r="H9" s="11"/>
    </row>
    <row r="10" spans="1:8" x14ac:dyDescent="0.25">
      <c r="A10" s="4" t="s">
        <v>35</v>
      </c>
      <c r="B10" s="11">
        <v>-0.34</v>
      </c>
      <c r="C10" s="9"/>
      <c r="D10" s="11">
        <v>-0.34</v>
      </c>
      <c r="E10" s="11">
        <v>-0.17915510000000001</v>
      </c>
      <c r="F10" s="9">
        <v>-0.35106205611611918</v>
      </c>
      <c r="G10" s="9"/>
      <c r="H10" s="11"/>
    </row>
    <row r="11" spans="1:8" x14ac:dyDescent="0.25">
      <c r="A11" s="4" t="s">
        <v>36</v>
      </c>
      <c r="B11" s="11">
        <v>0.54</v>
      </c>
      <c r="C11" s="9"/>
      <c r="D11" s="11">
        <v>0.54</v>
      </c>
      <c r="E11" s="11">
        <v>0.6955443</v>
      </c>
      <c r="F11" s="9">
        <v>0.56379623294381842</v>
      </c>
      <c r="G11" s="9"/>
      <c r="H11" s="11"/>
    </row>
    <row r="12" spans="1:8" x14ac:dyDescent="0.25">
      <c r="A12" s="4" t="s">
        <v>37</v>
      </c>
      <c r="B12" s="11">
        <v>-0.66500000000000004</v>
      </c>
      <c r="C12" s="9"/>
      <c r="D12" s="11">
        <v>-0.66500000000000004</v>
      </c>
      <c r="E12" s="11">
        <v>-0.8172007</v>
      </c>
      <c r="F12" s="9">
        <v>-0.64343106405932837</v>
      </c>
      <c r="G12" s="9"/>
      <c r="H12" s="11"/>
    </row>
    <row r="13" spans="1:8" x14ac:dyDescent="0.25">
      <c r="A13" s="4" t="s">
        <v>38</v>
      </c>
      <c r="B13" s="11">
        <v>0.45800000000000002</v>
      </c>
      <c r="C13" s="9"/>
      <c r="D13" s="11">
        <v>0.45800000000000002</v>
      </c>
      <c r="E13" s="11">
        <v>0.422981</v>
      </c>
      <c r="F13" s="9">
        <v>0.42641397343040999</v>
      </c>
      <c r="G13" s="9"/>
      <c r="H13" s="11"/>
    </row>
    <row r="14" spans="1:8" x14ac:dyDescent="0.25">
      <c r="A14" s="4" t="s">
        <v>39</v>
      </c>
      <c r="B14" s="11">
        <v>-0.54500000000000004</v>
      </c>
      <c r="C14" s="9"/>
      <c r="D14" s="11">
        <v>-0.54500000000000004</v>
      </c>
      <c r="E14" s="11">
        <v>-0.56126310000000001</v>
      </c>
      <c r="F14" s="9">
        <v>-0.57055813507193753</v>
      </c>
      <c r="G14" s="9"/>
      <c r="H14" s="11"/>
    </row>
    <row r="15" spans="1:8" x14ac:dyDescent="0.25">
      <c r="A15" s="4" t="s">
        <v>40</v>
      </c>
      <c r="B15" s="11">
        <v>3.3430000000000001E-2</v>
      </c>
      <c r="C15" s="9"/>
      <c r="D15" s="11">
        <v>3.3430000000000001E-2</v>
      </c>
      <c r="E15" s="11">
        <v>4.7359039999999998E-2</v>
      </c>
      <c r="F15" s="9">
        <v>3.5591113227760061E-2</v>
      </c>
      <c r="G15" s="9"/>
      <c r="H15" s="11"/>
    </row>
    <row r="16" spans="1:8" x14ac:dyDescent="0.25">
      <c r="A16" s="4" t="s">
        <v>41</v>
      </c>
      <c r="B16" s="11">
        <v>0.45400000000000001</v>
      </c>
      <c r="C16" s="9"/>
      <c r="D16" s="11">
        <v>0.45400000000000001</v>
      </c>
      <c r="E16" s="11">
        <v>0.47469899999999998</v>
      </c>
      <c r="F16" s="9">
        <v>0.452287276638766</v>
      </c>
      <c r="G16" s="9"/>
      <c r="H16" s="11"/>
    </row>
    <row r="17" spans="1:20" x14ac:dyDescent="0.25">
      <c r="A17" s="4" t="s">
        <v>42</v>
      </c>
      <c r="B17" s="11">
        <v>-0.28100000000000003</v>
      </c>
      <c r="C17" s="9"/>
      <c r="D17" s="11">
        <v>-0.28100000000000003</v>
      </c>
      <c r="E17" s="11">
        <v>-0.25150090000000003</v>
      </c>
      <c r="F17" s="9">
        <v>-0.28758765057829266</v>
      </c>
      <c r="G17" s="9"/>
      <c r="H17" s="11"/>
    </row>
    <row r="18" spans="1:20" x14ac:dyDescent="0.25">
      <c r="B18" s="11"/>
      <c r="F18" s="4"/>
      <c r="G18" s="9"/>
    </row>
    <row r="19" spans="1:20" x14ac:dyDescent="0.25">
      <c r="F19" s="4"/>
      <c r="G19" s="9"/>
    </row>
    <row r="20" spans="1:20" x14ac:dyDescent="0.25">
      <c r="F20" s="4"/>
      <c r="G20" s="9"/>
    </row>
    <row r="21" spans="1:20" ht="31.5" x14ac:dyDescent="0.25">
      <c r="B21" s="2" t="s">
        <v>5</v>
      </c>
      <c r="C21" s="2" t="s">
        <v>1</v>
      </c>
      <c r="D21" s="2" t="s">
        <v>4</v>
      </c>
      <c r="E21" s="2" t="s">
        <v>3</v>
      </c>
      <c r="F21" s="2" t="s">
        <v>2</v>
      </c>
      <c r="L21" s="4" t="s">
        <v>34</v>
      </c>
      <c r="N21" s="14" t="s">
        <v>46</v>
      </c>
      <c r="O21" s="14"/>
      <c r="P21" s="14"/>
      <c r="Q21" s="14"/>
      <c r="S21" s="14" t="s">
        <v>50</v>
      </c>
      <c r="T21" s="14"/>
    </row>
    <row r="22" spans="1:20" ht="31.5" x14ac:dyDescent="0.25">
      <c r="A22" s="2" t="s">
        <v>0</v>
      </c>
      <c r="B22" s="2" t="s">
        <v>8</v>
      </c>
      <c r="C22" s="3" t="s">
        <v>9</v>
      </c>
      <c r="D22" s="2" t="s">
        <v>10</v>
      </c>
      <c r="E22" s="2" t="s">
        <v>6</v>
      </c>
      <c r="F22" s="2" t="s">
        <v>7</v>
      </c>
      <c r="G22" s="5" t="s">
        <v>30</v>
      </c>
      <c r="H22" s="5" t="s">
        <v>27</v>
      </c>
      <c r="I22" s="5" t="s">
        <v>28</v>
      </c>
      <c r="J22" s="5" t="s">
        <v>29</v>
      </c>
      <c r="L22" s="7" t="s">
        <v>33</v>
      </c>
      <c r="N22" s="5" t="s">
        <v>44</v>
      </c>
      <c r="O22" s="5" t="s">
        <v>45</v>
      </c>
      <c r="P22" s="5" t="s">
        <v>47</v>
      </c>
      <c r="Q22" s="10">
        <f>SUM(P23:P160)</f>
        <v>9.9503208424458194</v>
      </c>
      <c r="S22" t="s">
        <v>51</v>
      </c>
      <c r="T22">
        <f>SUM(S23:S160)*100/COUNT(S23:S160)</f>
        <v>12.792634498960036</v>
      </c>
    </row>
    <row r="23" spans="1:20" x14ac:dyDescent="0.25">
      <c r="A23" s="1">
        <v>1</v>
      </c>
      <c r="B23" s="1">
        <v>203</v>
      </c>
      <c r="C23" s="1">
        <v>45.49</v>
      </c>
      <c r="D23" s="1">
        <v>0.82499999999999996</v>
      </c>
      <c r="E23" s="1">
        <v>1504</v>
      </c>
      <c r="F23" s="1">
        <v>3765</v>
      </c>
      <c r="G23">
        <f t="shared" ref="G23:G54" si="0">LN(B23)</f>
        <v>5.3132059790417872</v>
      </c>
      <c r="H23">
        <f t="shared" ref="H23:H54" si="1">LN(C23)</f>
        <v>3.8174925215819129</v>
      </c>
      <c r="I23">
        <f t="shared" ref="I23:I54" si="2">LN(D23)</f>
        <v>-0.19237189264745613</v>
      </c>
      <c r="J23">
        <f t="shared" ref="J23:J54" si="3">LN(E23)</f>
        <v>7.3158835045097854</v>
      </c>
      <c r="L23">
        <f>EXP(
((_C1_exp16+_C2_exp16*G23)*(_C3_exp16+_C4_exp16*H23)*(_C5_exp16+_C6_exp16*J23)*(_C7_exp16+_C8_exp16*I23))/
(1+(d1_exp16+d2_exp16*G23)*(d3_exp16+d4_exp16*H23)*(d5_exp16+d6_exp16*J23)*(d7_exp16+d8_exp16*I23))
)</f>
        <v>3541.59493660831</v>
      </c>
      <c r="N23">
        <f t="shared" ref="N23:N54" si="4">LN(F23)</f>
        <v>8.233503140233994</v>
      </c>
      <c r="O23">
        <f t="shared" ref="O23:O54" si="5">LN(L23)</f>
        <v>8.1723324517264615</v>
      </c>
      <c r="P23">
        <f>(N23-O23)^2</f>
        <v>3.7418531324855675E-3</v>
      </c>
      <c r="S23">
        <f>ABS((F23-L23)/L23)</f>
        <v>6.3080354300946384E-2</v>
      </c>
    </row>
    <row r="24" spans="1:20" x14ac:dyDescent="0.25">
      <c r="A24" s="1">
        <v>2</v>
      </c>
      <c r="B24" s="1">
        <v>198</v>
      </c>
      <c r="C24" s="1">
        <v>47.59</v>
      </c>
      <c r="D24" s="1">
        <v>0.77300000000000002</v>
      </c>
      <c r="E24" s="1">
        <v>2003</v>
      </c>
      <c r="F24" s="1">
        <v>4365</v>
      </c>
      <c r="G24">
        <f t="shared" si="0"/>
        <v>5.2882670306945352</v>
      </c>
      <c r="H24">
        <f t="shared" si="1"/>
        <v>3.8626226551330189</v>
      </c>
      <c r="I24">
        <f t="shared" si="2"/>
        <v>-0.25747623039471507</v>
      </c>
      <c r="J24">
        <f t="shared" si="3"/>
        <v>7.6024013356658182</v>
      </c>
      <c r="L24">
        <f>EXP(
((_C1_exp16+_C2_exp16*G24)*(_C3_exp16+_C4_exp16*H24)*(_C5_exp16+_C6_exp16*J24)*(_C7_exp16+_C8_exp16*I24))/
(1+(d1_exp16+d2_exp16*G24)*(d3_exp16+d4_exp16*H24)*(d5_exp16+d6_exp16*J24)*(d7_exp16+d8_exp16*I24))
)</f>
        <v>4040.4009879002424</v>
      </c>
      <c r="N24">
        <f t="shared" si="4"/>
        <v>8.3813734682737024</v>
      </c>
      <c r="O24">
        <f t="shared" si="5"/>
        <v>8.3040992204605537</v>
      </c>
      <c r="P24">
        <f t="shared" ref="P24:P87" si="6">(N24-O24)^2</f>
        <v>5.9713093750879218E-3</v>
      </c>
      <c r="S24">
        <f t="shared" ref="S24:S87" si="7">ABS((F24-L24)/L24)</f>
        <v>8.0338316189861286E-2</v>
      </c>
    </row>
    <row r="25" spans="1:20" x14ac:dyDescent="0.25">
      <c r="A25" s="1">
        <v>3</v>
      </c>
      <c r="B25" s="1">
        <v>203</v>
      </c>
      <c r="C25" s="1">
        <v>57.82</v>
      </c>
      <c r="D25" s="1">
        <v>0.74399999999999999</v>
      </c>
      <c r="E25" s="1">
        <v>23828</v>
      </c>
      <c r="F25" s="1">
        <v>5678</v>
      </c>
      <c r="G25">
        <f t="shared" si="0"/>
        <v>5.3132059790417872</v>
      </c>
      <c r="H25">
        <f t="shared" si="1"/>
        <v>4.0573347365882002</v>
      </c>
      <c r="I25">
        <f t="shared" si="2"/>
        <v>-0.29571424414904518</v>
      </c>
      <c r="J25">
        <f t="shared" si="3"/>
        <v>10.078616638748578</v>
      </c>
      <c r="L25">
        <f>EXP(
((_C1_exp16+_C2_exp16*G25)*(_C3_exp16+_C4_exp16*H25)*(_C5_exp16+_C6_exp16*J25)*(_C7_exp16+_C8_exp16*I25))/
(1+(d1_exp16+d2_exp16*G25)*(d3_exp16+d4_exp16*H25)*(d5_exp16+d6_exp16*J25)*(d7_exp16+d8_exp16*I25))
)</f>
        <v>5852.6212481864495</v>
      </c>
      <c r="N25">
        <f t="shared" si="4"/>
        <v>8.644354337032917</v>
      </c>
      <c r="O25">
        <f t="shared" si="5"/>
        <v>8.674644916482622</v>
      </c>
      <c r="P25">
        <f t="shared" si="6"/>
        <v>9.1751920339889299E-4</v>
      </c>
      <c r="S25">
        <f t="shared" si="7"/>
        <v>2.9836417014095926E-2</v>
      </c>
    </row>
    <row r="26" spans="1:20" x14ac:dyDescent="0.25">
      <c r="A26" s="1">
        <v>4</v>
      </c>
      <c r="B26" s="1">
        <v>169</v>
      </c>
      <c r="C26" s="1">
        <v>48.75</v>
      </c>
      <c r="D26" s="1">
        <v>0.77400000000000002</v>
      </c>
      <c r="E26" s="1">
        <v>3982</v>
      </c>
      <c r="F26" s="1">
        <v>6225</v>
      </c>
      <c r="G26">
        <f t="shared" si="0"/>
        <v>5.1298987149230735</v>
      </c>
      <c r="H26">
        <f t="shared" si="1"/>
        <v>3.886705197443856</v>
      </c>
      <c r="I26">
        <f t="shared" si="2"/>
        <v>-0.25618340539240991</v>
      </c>
      <c r="J26">
        <f t="shared" si="3"/>
        <v>8.2895394846241413</v>
      </c>
      <c r="L26">
        <f>EXP(
((_C1_exp16+_C2_exp16*G26)*(_C3_exp16+_C4_exp16*H26)*(_C5_exp16+_C6_exp16*J26)*(_C7_exp16+_C8_exp16*I26))/
(1+(d1_exp16+d2_exp16*G26)*(d3_exp16+d4_exp16*H26)*(d5_exp16+d6_exp16*J26)*(d7_exp16+d8_exp16*I26))
)</f>
        <v>5191.0099824332037</v>
      </c>
      <c r="N26">
        <f t="shared" si="4"/>
        <v>8.7363287213329084</v>
      </c>
      <c r="O26">
        <f t="shared" si="5"/>
        <v>8.5546835588523891</v>
      </c>
      <c r="P26">
        <f t="shared" si="6"/>
        <v>3.2994965052574265E-2</v>
      </c>
      <c r="S26">
        <f t="shared" si="7"/>
        <v>0.19918860126755716</v>
      </c>
    </row>
    <row r="27" spans="1:20" x14ac:dyDescent="0.25">
      <c r="A27" s="1">
        <v>5</v>
      </c>
      <c r="B27" s="1">
        <v>169</v>
      </c>
      <c r="C27" s="1">
        <v>46.41</v>
      </c>
      <c r="D27" s="1">
        <v>0.77600000000000002</v>
      </c>
      <c r="E27" s="1">
        <v>1328</v>
      </c>
      <c r="F27" s="1">
        <v>3565</v>
      </c>
      <c r="G27">
        <f t="shared" si="0"/>
        <v>5.1298987149230735</v>
      </c>
      <c r="H27">
        <f t="shared" si="1"/>
        <v>3.8375149532530846</v>
      </c>
      <c r="I27">
        <f t="shared" si="2"/>
        <v>-0.25360275879891825</v>
      </c>
      <c r="J27">
        <f t="shared" si="3"/>
        <v>7.191429330036379</v>
      </c>
      <c r="L27">
        <f>EXP(
((_C1_exp16+_C2_exp16*G27)*(_C3_exp16+_C4_exp16*H27)*(_C5_exp16+_C6_exp16*J27)*(_C7_exp16+_C8_exp16*I27))/
(1+(d1_exp16+d2_exp16*G27)*(d3_exp16+d4_exp16*H27)*(d5_exp16+d6_exp16*J27)*(d7_exp16+d8_exp16*I27))
)</f>
        <v>3545.494800312355</v>
      </c>
      <c r="N27">
        <f t="shared" si="4"/>
        <v>8.1789193328483965</v>
      </c>
      <c r="O27">
        <f t="shared" si="5"/>
        <v>8.1734330061832114</v>
      </c>
      <c r="P27">
        <f t="shared" si="6"/>
        <v>3.0099780277120006E-5</v>
      </c>
      <c r="S27">
        <f t="shared" si="7"/>
        <v>5.5014041159859063E-3</v>
      </c>
    </row>
    <row r="28" spans="1:20" x14ac:dyDescent="0.25">
      <c r="A28" s="1">
        <v>6</v>
      </c>
      <c r="B28" s="1">
        <v>167</v>
      </c>
      <c r="C28" s="1">
        <v>47.69</v>
      </c>
      <c r="D28" s="1">
        <v>0.79400000000000004</v>
      </c>
      <c r="E28" s="1">
        <v>2681</v>
      </c>
      <c r="F28" s="1">
        <v>4745</v>
      </c>
      <c r="G28">
        <f t="shared" si="0"/>
        <v>5.1179938124167554</v>
      </c>
      <c r="H28">
        <f t="shared" si="1"/>
        <v>3.8647217323101328</v>
      </c>
      <c r="I28">
        <f t="shared" si="2"/>
        <v>-0.23067181773500128</v>
      </c>
      <c r="J28">
        <f t="shared" si="3"/>
        <v>7.8939451382359591</v>
      </c>
      <c r="L28">
        <f>EXP(
((_C1_exp16+_C2_exp16*G28)*(_C3_exp16+_C4_exp16*H28)*(_C5_exp16+_C6_exp16*J28)*(_C7_exp16+_C8_exp16*I28))/
(1+(d1_exp16+d2_exp16*G28)*(d3_exp16+d4_exp16*H28)*(d5_exp16+d6_exp16*J28)*(d7_exp16+d8_exp16*I28))
)</f>
        <v>4607.7644618810282</v>
      </c>
      <c r="N28">
        <f t="shared" si="4"/>
        <v>8.4648467110440286</v>
      </c>
      <c r="O28">
        <f t="shared" si="5"/>
        <v>8.4354980860261293</v>
      </c>
      <c r="P28">
        <f t="shared" si="6"/>
        <v>8.613417904412686E-4</v>
      </c>
      <c r="S28">
        <f t="shared" si="7"/>
        <v>2.9783540207901197E-2</v>
      </c>
    </row>
    <row r="29" spans="1:20" x14ac:dyDescent="0.25">
      <c r="A29" s="1">
        <v>7</v>
      </c>
      <c r="B29" s="1">
        <v>325</v>
      </c>
      <c r="C29" s="1">
        <v>53</v>
      </c>
      <c r="D29" s="1">
        <v>0.71699999999999997</v>
      </c>
      <c r="E29" s="1">
        <v>3955</v>
      </c>
      <c r="F29" s="1">
        <v>4237</v>
      </c>
      <c r="G29">
        <f t="shared" si="0"/>
        <v>5.7838251823297373</v>
      </c>
      <c r="H29">
        <f t="shared" si="1"/>
        <v>3.970291913552122</v>
      </c>
      <c r="I29">
        <f t="shared" si="2"/>
        <v>-0.33267943838251673</v>
      </c>
      <c r="J29">
        <f t="shared" si="3"/>
        <v>8.2827358802017539</v>
      </c>
      <c r="L29">
        <f>EXP(
((_C1_exp16+_C2_exp16*G29)*(_C3_exp16+_C4_exp16*H29)*(_C5_exp16+_C6_exp16*J29)*(_C7_exp16+_C8_exp16*I29))/
(1+(d1_exp16+d2_exp16*G29)*(d3_exp16+d4_exp16*H29)*(d5_exp16+d6_exp16*J29)*(d7_exp16+d8_exp16*I29))
)</f>
        <v>4402.8152734993873</v>
      </c>
      <c r="N29">
        <f t="shared" si="4"/>
        <v>8.3516107506265591</v>
      </c>
      <c r="O29">
        <f t="shared" si="5"/>
        <v>8.389999450185508</v>
      </c>
      <c r="P29">
        <f t="shared" si="6"/>
        <v>1.4736922538272402E-3</v>
      </c>
      <c r="S29">
        <f t="shared" si="7"/>
        <v>3.7661192486869027E-2</v>
      </c>
    </row>
    <row r="30" spans="1:20" x14ac:dyDescent="0.25">
      <c r="A30" s="1">
        <v>8</v>
      </c>
      <c r="B30" s="1">
        <v>179</v>
      </c>
      <c r="C30" s="1">
        <v>76.41</v>
      </c>
      <c r="D30" s="1">
        <v>0.71499999999999997</v>
      </c>
      <c r="E30" s="1">
        <v>2335</v>
      </c>
      <c r="F30" s="1">
        <v>5596</v>
      </c>
      <c r="G30">
        <f t="shared" si="0"/>
        <v>5.1873858058407549</v>
      </c>
      <c r="H30">
        <f t="shared" si="1"/>
        <v>4.336113577659475</v>
      </c>
      <c r="I30">
        <f t="shared" si="2"/>
        <v>-0.33547273628812946</v>
      </c>
      <c r="J30">
        <f t="shared" si="3"/>
        <v>7.755767170102998</v>
      </c>
      <c r="L30">
        <f>EXP(
((_C1_exp16+_C2_exp16*G30)*(_C3_exp16+_C4_exp16*H30)*(_C5_exp16+_C6_exp16*J30)*(_C7_exp16+_C8_exp16*I30))/
(1+(d1_exp16+d2_exp16*G30)*(d3_exp16+d4_exp16*H30)*(d5_exp16+d6_exp16*J30)*(d7_exp16+d8_exp16*I30))
)</f>
        <v>4162.5743091048789</v>
      </c>
      <c r="N30">
        <f t="shared" si="4"/>
        <v>8.6298073357853724</v>
      </c>
      <c r="O30">
        <f t="shared" si="5"/>
        <v>8.3338889861665617</v>
      </c>
      <c r="P30">
        <f t="shared" si="6"/>
        <v>8.7567669641120685E-2</v>
      </c>
      <c r="S30">
        <f t="shared" si="7"/>
        <v>0.34436038481277353</v>
      </c>
    </row>
    <row r="31" spans="1:20" x14ac:dyDescent="0.25">
      <c r="A31" s="1">
        <v>9</v>
      </c>
      <c r="B31" s="1">
        <v>160</v>
      </c>
      <c r="C31" s="1">
        <v>42.7</v>
      </c>
      <c r="D31" s="1">
        <v>0.79800000000000004</v>
      </c>
      <c r="E31" s="1">
        <v>860</v>
      </c>
      <c r="F31" s="1">
        <v>1921</v>
      </c>
      <c r="G31">
        <f t="shared" si="0"/>
        <v>5.0751738152338266</v>
      </c>
      <c r="H31">
        <f t="shared" si="1"/>
        <v>3.7541989202345789</v>
      </c>
      <c r="I31">
        <f t="shared" si="2"/>
        <v>-0.22564668153232822</v>
      </c>
      <c r="J31">
        <f t="shared" si="3"/>
        <v>6.7569323892475532</v>
      </c>
      <c r="L31">
        <f>EXP(
((_C1_exp16+_C2_exp16*G31)*(_C3_exp16+_C4_exp16*H31)*(_C5_exp16+_C6_exp16*J31)*(_C7_exp16+_C8_exp16*I31))/
(1+(d1_exp16+d2_exp16*G31)*(d3_exp16+d4_exp16*H31)*(d5_exp16+d6_exp16*J31)*(d7_exp16+d8_exp16*I31))
)</f>
        <v>2893.2071181759707</v>
      </c>
      <c r="N31">
        <f t="shared" si="4"/>
        <v>7.560601162768557</v>
      </c>
      <c r="O31">
        <f t="shared" si="5"/>
        <v>7.9701208952845457</v>
      </c>
      <c r="P31">
        <f t="shared" si="6"/>
        <v>0.16770641131996694</v>
      </c>
      <c r="S31">
        <f t="shared" si="7"/>
        <v>0.33603094367778996</v>
      </c>
    </row>
    <row r="32" spans="1:20" x14ac:dyDescent="0.25">
      <c r="A32" s="1">
        <v>10</v>
      </c>
      <c r="B32" s="1">
        <v>240</v>
      </c>
      <c r="C32" s="1">
        <v>38.020000000000003</v>
      </c>
      <c r="D32" s="1">
        <v>0.93700000000000006</v>
      </c>
      <c r="E32" s="1">
        <v>1472</v>
      </c>
      <c r="F32" s="1">
        <v>2505</v>
      </c>
      <c r="G32">
        <f t="shared" si="0"/>
        <v>5.4806389233419912</v>
      </c>
      <c r="H32">
        <f t="shared" si="1"/>
        <v>3.6381123370602833</v>
      </c>
      <c r="I32">
        <f t="shared" si="2"/>
        <v>-6.5071996743714805E-2</v>
      </c>
      <c r="J32">
        <f t="shared" si="3"/>
        <v>7.2943772992888212</v>
      </c>
      <c r="L32">
        <f>EXP(
((_C1_exp16+_C2_exp16*G32)*(_C3_exp16+_C4_exp16*H32)*(_C5_exp16+_C6_exp16*J32)*(_C7_exp16+_C8_exp16*I32))/
(1+(d1_exp16+d2_exp16*G32)*(d3_exp16+d4_exp16*H32)*(d5_exp16+d6_exp16*J32)*(d7_exp16+d8_exp16*I32))
)</f>
        <v>3245.8961100958213</v>
      </c>
      <c r="N32">
        <f t="shared" si="4"/>
        <v>7.8260440135189651</v>
      </c>
      <c r="O32">
        <f t="shared" si="5"/>
        <v>8.0851467420465823</v>
      </c>
      <c r="P32">
        <f t="shared" si="6"/>
        <v>6.7134223930456136E-2</v>
      </c>
      <c r="S32">
        <f t="shared" si="7"/>
        <v>0.22825626112659209</v>
      </c>
    </row>
    <row r="33" spans="1:19" x14ac:dyDescent="0.25">
      <c r="A33" s="1">
        <v>11</v>
      </c>
      <c r="B33" s="1">
        <v>180</v>
      </c>
      <c r="C33" s="1">
        <v>54.78</v>
      </c>
      <c r="D33" s="1">
        <v>0.77900000000000003</v>
      </c>
      <c r="E33" s="1">
        <v>5067</v>
      </c>
      <c r="F33" s="1">
        <v>5031</v>
      </c>
      <c r="G33">
        <f t="shared" si="0"/>
        <v>5.1929568508902104</v>
      </c>
      <c r="H33">
        <f t="shared" si="1"/>
        <v>4.0033251638349325</v>
      </c>
      <c r="I33">
        <f t="shared" si="2"/>
        <v>-0.24974423311138874</v>
      </c>
      <c r="J33">
        <f t="shared" si="3"/>
        <v>8.5305042054759106</v>
      </c>
      <c r="L33">
        <f>EXP(
((_C1_exp16+_C2_exp16*G33)*(_C3_exp16+_C4_exp16*H33)*(_C5_exp16+_C6_exp16*J33)*(_C7_exp16+_C8_exp16*I33))/
(1+(d1_exp16+d2_exp16*G33)*(d3_exp16+d4_exp16*H33)*(d5_exp16+d6_exp16*J33)*(d7_exp16+d8_exp16*I33))
)</f>
        <v>5063.1614970065175</v>
      </c>
      <c r="N33">
        <f t="shared" si="4"/>
        <v>8.5233740504913182</v>
      </c>
      <c r="O33">
        <f t="shared" si="5"/>
        <v>8.529746368954088</v>
      </c>
      <c r="P33">
        <f t="shared" si="6"/>
        <v>4.0606442590956293E-5</v>
      </c>
      <c r="S33">
        <f t="shared" si="7"/>
        <v>6.3520582990552977E-3</v>
      </c>
    </row>
    <row r="34" spans="1:19" x14ac:dyDescent="0.25">
      <c r="A34" s="1">
        <v>12</v>
      </c>
      <c r="B34" s="1">
        <v>175</v>
      </c>
      <c r="C34" s="1">
        <v>48.8</v>
      </c>
      <c r="D34" s="1">
        <v>0.74399999999999999</v>
      </c>
      <c r="E34" s="1">
        <v>5128</v>
      </c>
      <c r="F34" s="1">
        <v>5100</v>
      </c>
      <c r="G34">
        <f t="shared" si="0"/>
        <v>5.1647859739235145</v>
      </c>
      <c r="H34">
        <f t="shared" si="1"/>
        <v>3.8877303128591016</v>
      </c>
      <c r="I34">
        <f t="shared" si="2"/>
        <v>-0.29571424414904518</v>
      </c>
      <c r="J34">
        <f t="shared" si="3"/>
        <v>8.5424709986005052</v>
      </c>
      <c r="L34">
        <f>EXP(
((_C1_exp16+_C2_exp16*G34)*(_C3_exp16+_C4_exp16*H34)*(_C5_exp16+_C6_exp16*J34)*(_C7_exp16+_C8_exp16*I34))/
(1+(d1_exp16+d2_exp16*G34)*(d3_exp16+d4_exp16*H34)*(d5_exp16+d6_exp16*J34)*(d7_exp16+d8_exp16*I34))
)</f>
        <v>5482.6331335663654</v>
      </c>
      <c r="N34">
        <f t="shared" si="4"/>
        <v>8.536995818712418</v>
      </c>
      <c r="O34">
        <f t="shared" si="5"/>
        <v>8.6093407633654451</v>
      </c>
      <c r="P34">
        <f t="shared" si="6"/>
        <v>5.2337910168495545E-3</v>
      </c>
      <c r="S34">
        <f t="shared" si="7"/>
        <v>6.9790030491693439E-2</v>
      </c>
    </row>
    <row r="35" spans="1:19" x14ac:dyDescent="0.25">
      <c r="A35" s="1">
        <v>13</v>
      </c>
      <c r="B35" s="1">
        <v>182</v>
      </c>
      <c r="C35" s="1">
        <v>50.8</v>
      </c>
      <c r="D35" s="1">
        <v>0.437</v>
      </c>
      <c r="E35" s="1">
        <v>4058</v>
      </c>
      <c r="F35" s="1">
        <v>4898</v>
      </c>
      <c r="G35">
        <f t="shared" si="0"/>
        <v>5.2040066870767951</v>
      </c>
      <c r="H35">
        <f t="shared" si="1"/>
        <v>3.9278963545844361</v>
      </c>
      <c r="I35">
        <f t="shared" si="2"/>
        <v>-0.82782208388654688</v>
      </c>
      <c r="J35">
        <f t="shared" si="3"/>
        <v>8.3084455203857601</v>
      </c>
      <c r="L35">
        <f>EXP(
((_C1_exp16+_C2_exp16*G35)*(_C3_exp16+_C4_exp16*H35)*(_C5_exp16+_C6_exp16*J35)*(_C7_exp16+_C8_exp16*I35))/
(1+(d1_exp16+d2_exp16*G35)*(d3_exp16+d4_exp16*H35)*(d5_exp16+d6_exp16*J35)*(d7_exp16+d8_exp16*I35))
)</f>
        <v>4941.3043847115605</v>
      </c>
      <c r="N35">
        <f t="shared" si="4"/>
        <v>8.4965822375121132</v>
      </c>
      <c r="O35">
        <f t="shared" si="5"/>
        <v>8.5053846208162636</v>
      </c>
      <c r="P35">
        <f t="shared" si="6"/>
        <v>7.7481951833185646E-5</v>
      </c>
      <c r="S35">
        <f t="shared" si="7"/>
        <v>8.7637557495030341E-3</v>
      </c>
    </row>
    <row r="36" spans="1:19" x14ac:dyDescent="0.25">
      <c r="A36" s="1">
        <v>14</v>
      </c>
      <c r="B36" s="1">
        <v>168</v>
      </c>
      <c r="C36" s="1">
        <v>56.87</v>
      </c>
      <c r="D36" s="1">
        <v>0.83399999999999996</v>
      </c>
      <c r="E36" s="1">
        <v>20481</v>
      </c>
      <c r="F36" s="1">
        <v>3615</v>
      </c>
      <c r="G36">
        <f t="shared" si="0"/>
        <v>5.1239639794032588</v>
      </c>
      <c r="H36">
        <f t="shared" si="1"/>
        <v>4.040767961318708</v>
      </c>
      <c r="I36">
        <f t="shared" si="2"/>
        <v>-0.18152187662339034</v>
      </c>
      <c r="J36">
        <f t="shared" si="3"/>
        <v>9.9272529060863892</v>
      </c>
      <c r="L36">
        <f>EXP(
((_C1_exp16+_C2_exp16*G36)*(_C3_exp16+_C4_exp16*H36)*(_C5_exp16+_C6_exp16*J36)*(_C7_exp16+_C8_exp16*I36))/
(1+(d1_exp16+d2_exp16*G36)*(d3_exp16+d4_exp16*H36)*(d5_exp16+d6_exp16*J36)*(d7_exp16+d8_exp16*I36))
)</f>
        <v>7185.4261687540193</v>
      </c>
      <c r="N36">
        <f t="shared" si="4"/>
        <v>8.1928471345928653</v>
      </c>
      <c r="O36">
        <f t="shared" si="5"/>
        <v>8.8798101104290197</v>
      </c>
      <c r="P36">
        <f t="shared" si="6"/>
        <v>0.47191813016966483</v>
      </c>
      <c r="S36">
        <f t="shared" si="7"/>
        <v>0.49689831680131857</v>
      </c>
    </row>
    <row r="37" spans="1:19" x14ac:dyDescent="0.25">
      <c r="A37" s="1">
        <v>15</v>
      </c>
      <c r="B37" s="1">
        <v>190</v>
      </c>
      <c r="C37" s="1">
        <v>45.02</v>
      </c>
      <c r="D37" s="1">
        <v>0.75900000000000001</v>
      </c>
      <c r="E37" s="1">
        <v>1575</v>
      </c>
      <c r="F37" s="1">
        <v>3615</v>
      </c>
      <c r="G37">
        <f t="shared" si="0"/>
        <v>5.2470240721604862</v>
      </c>
      <c r="H37">
        <f t="shared" si="1"/>
        <v>3.8071068354785864</v>
      </c>
      <c r="I37">
        <f t="shared" si="2"/>
        <v>-0.27575350158650713</v>
      </c>
      <c r="J37">
        <f t="shared" si="3"/>
        <v>7.3620105512597336</v>
      </c>
      <c r="L37">
        <f>EXP(
((_C1_exp16+_C2_exp16*G37)*(_C3_exp16+_C4_exp16*H37)*(_C5_exp16+_C6_exp16*J37)*(_C7_exp16+_C8_exp16*I37))/
(1+(d1_exp16+d2_exp16*G37)*(d3_exp16+d4_exp16*H37)*(d5_exp16+d6_exp16*J37)*(d7_exp16+d8_exp16*I37))
)</f>
        <v>3773.9203180862473</v>
      </c>
      <c r="N37">
        <f t="shared" si="4"/>
        <v>8.1928471345928653</v>
      </c>
      <c r="O37">
        <f t="shared" si="5"/>
        <v>8.2358696123209327</v>
      </c>
      <c r="P37">
        <f t="shared" si="6"/>
        <v>1.8509335898620591E-3</v>
      </c>
      <c r="S37">
        <f t="shared" si="7"/>
        <v>4.211014136271847E-2</v>
      </c>
    </row>
    <row r="38" spans="1:19" x14ac:dyDescent="0.25">
      <c r="A38" s="1">
        <v>16</v>
      </c>
      <c r="B38" s="1">
        <v>207</v>
      </c>
      <c r="C38" s="1">
        <v>47.86</v>
      </c>
      <c r="D38" s="1">
        <v>0.76200000000000001</v>
      </c>
      <c r="E38" s="1">
        <v>4925</v>
      </c>
      <c r="F38" s="1">
        <v>4735</v>
      </c>
      <c r="G38">
        <f t="shared" si="0"/>
        <v>5.3327187932653688</v>
      </c>
      <c r="H38">
        <f t="shared" si="1"/>
        <v>3.868280082480227</v>
      </c>
      <c r="I38">
        <f t="shared" si="2"/>
        <v>-0.27180872329549077</v>
      </c>
      <c r="J38">
        <f t="shared" si="3"/>
        <v>8.5020795536061886</v>
      </c>
      <c r="L38">
        <f>EXP(
((_C1_exp16+_C2_exp16*G38)*(_C3_exp16+_C4_exp16*H38)*(_C5_exp16+_C6_exp16*J38)*(_C7_exp16+_C8_exp16*I38))/
(1+(d1_exp16+d2_exp16*G38)*(d3_exp16+d4_exp16*H38)*(d5_exp16+d6_exp16*J38)*(d7_exp16+d8_exp16*I38))
)</f>
        <v>5183.3187793964416</v>
      </c>
      <c r="N38">
        <f t="shared" si="4"/>
        <v>8.4627370056201787</v>
      </c>
      <c r="O38">
        <f t="shared" si="5"/>
        <v>8.5532008211018447</v>
      </c>
      <c r="P38">
        <f t="shared" si="6"/>
        <v>8.1837019115009006E-3</v>
      </c>
      <c r="S38">
        <f t="shared" si="7"/>
        <v>8.64926118722424E-2</v>
      </c>
    </row>
    <row r="39" spans="1:19" x14ac:dyDescent="0.25">
      <c r="A39" s="1">
        <v>17</v>
      </c>
      <c r="B39" s="1">
        <v>212</v>
      </c>
      <c r="C39" s="1">
        <v>46.42</v>
      </c>
      <c r="D39" s="1">
        <v>0.78700000000000003</v>
      </c>
      <c r="E39" s="1">
        <v>3889</v>
      </c>
      <c r="F39" s="1">
        <v>4565</v>
      </c>
      <c r="G39">
        <f t="shared" si="0"/>
        <v>5.3565862746720123</v>
      </c>
      <c r="H39">
        <f t="shared" si="1"/>
        <v>3.8377304008462909</v>
      </c>
      <c r="I39">
        <f t="shared" si="2"/>
        <v>-0.23952703056473379</v>
      </c>
      <c r="J39">
        <f t="shared" si="3"/>
        <v>8.265907334155747</v>
      </c>
      <c r="L39">
        <f>EXP(
((_C1_exp16+_C2_exp16*G39)*(_C3_exp16+_C4_exp16*H39)*(_C5_exp16+_C6_exp16*J39)*(_C7_exp16+_C8_exp16*I39))/
(1+(d1_exp16+d2_exp16*G39)*(d3_exp16+d4_exp16*H39)*(d5_exp16+d6_exp16*J39)*(d7_exp16+d8_exp16*I39))
)</f>
        <v>4886.0146992183354</v>
      </c>
      <c r="N39">
        <f t="shared" si="4"/>
        <v>8.4261737930290685</v>
      </c>
      <c r="O39">
        <f t="shared" si="5"/>
        <v>8.4941322602491685</v>
      </c>
      <c r="P39">
        <f t="shared" si="6"/>
        <v>4.6183532669053931E-3</v>
      </c>
      <c r="S39">
        <f t="shared" si="7"/>
        <v>6.5700723182370149E-2</v>
      </c>
    </row>
    <row r="40" spans="1:19" x14ac:dyDescent="0.25">
      <c r="A40" s="1">
        <v>18</v>
      </c>
      <c r="B40" s="1">
        <v>183</v>
      </c>
      <c r="C40" s="1">
        <v>64.099999999999994</v>
      </c>
      <c r="D40" s="1">
        <v>0.74299999999999999</v>
      </c>
      <c r="E40" s="1">
        <v>6221</v>
      </c>
      <c r="F40" s="1">
        <v>5166</v>
      </c>
      <c r="G40">
        <f t="shared" si="0"/>
        <v>5.2094861528414214</v>
      </c>
      <c r="H40">
        <f t="shared" si="1"/>
        <v>4.160444363926624</v>
      </c>
      <c r="I40">
        <f t="shared" si="2"/>
        <v>-0.29705923426437791</v>
      </c>
      <c r="J40">
        <f t="shared" si="3"/>
        <v>8.7356859445150192</v>
      </c>
      <c r="L40">
        <f>EXP(
((_C1_exp16+_C2_exp16*G40)*(_C3_exp16+_C4_exp16*H40)*(_C5_exp16+_C6_exp16*J40)*(_C7_exp16+_C8_exp16*I40))/
(1+(d1_exp16+d2_exp16*G40)*(d3_exp16+d4_exp16*H40)*(d5_exp16+d6_exp16*J40)*(d7_exp16+d8_exp16*I40))
)</f>
        <v>4694.3763687337778</v>
      </c>
      <c r="N40">
        <f t="shared" si="4"/>
        <v>8.5498539736557859</v>
      </c>
      <c r="O40">
        <f t="shared" si="5"/>
        <v>8.4541205540091386</v>
      </c>
      <c r="P40">
        <f t="shared" si="6"/>
        <v>9.1648876372410707E-3</v>
      </c>
      <c r="S40">
        <f t="shared" si="7"/>
        <v>0.10046566236303589</v>
      </c>
    </row>
    <row r="41" spans="1:19" x14ac:dyDescent="0.25">
      <c r="A41" s="1">
        <v>19</v>
      </c>
      <c r="B41" s="1">
        <v>195</v>
      </c>
      <c r="C41" s="1">
        <v>58.27</v>
      </c>
      <c r="D41" s="1">
        <v>0.75700000000000001</v>
      </c>
      <c r="E41" s="1">
        <v>7467</v>
      </c>
      <c r="F41" s="1">
        <v>5072</v>
      </c>
      <c r="G41">
        <f t="shared" si="0"/>
        <v>5.2729995585637468</v>
      </c>
      <c r="H41">
        <f t="shared" si="1"/>
        <v>4.0650873811549832</v>
      </c>
      <c r="I41">
        <f t="shared" si="2"/>
        <v>-0.27839202554468828</v>
      </c>
      <c r="J41">
        <f t="shared" si="3"/>
        <v>8.9182485910357023</v>
      </c>
      <c r="L41">
        <f>EXP(
((_C1_exp16+_C2_exp16*G41)*(_C3_exp16+_C4_exp16*H41)*(_C5_exp16+_C6_exp16*J41)*(_C7_exp16+_C8_exp16*I41))/
(1+(d1_exp16+d2_exp16*G41)*(d3_exp16+d4_exp16*H41)*(d5_exp16+d6_exp16*J41)*(d7_exp16+d8_exp16*I41))
)</f>
        <v>5094.5691742814188</v>
      </c>
      <c r="N41">
        <f t="shared" si="4"/>
        <v>8.5314904961170619</v>
      </c>
      <c r="O41">
        <f t="shared" si="5"/>
        <v>8.5359303835499354</v>
      </c>
      <c r="P41">
        <f t="shared" si="6"/>
        <v>1.9712600416587952E-5</v>
      </c>
      <c r="S41">
        <f t="shared" si="7"/>
        <v>4.4300457034430456E-3</v>
      </c>
    </row>
    <row r="42" spans="1:19" x14ac:dyDescent="0.25">
      <c r="A42" s="1">
        <v>20</v>
      </c>
      <c r="B42" s="1">
        <v>187</v>
      </c>
      <c r="C42" s="1">
        <v>52.24</v>
      </c>
      <c r="D42" s="1">
        <v>0.78800000000000003</v>
      </c>
      <c r="E42" s="1">
        <v>4780</v>
      </c>
      <c r="F42" s="1">
        <v>4900</v>
      </c>
      <c r="G42">
        <f t="shared" si="0"/>
        <v>5.2311086168545868</v>
      </c>
      <c r="H42">
        <f t="shared" si="1"/>
        <v>3.9558484849681759</v>
      </c>
      <c r="I42">
        <f t="shared" si="2"/>
        <v>-0.23825718912425789</v>
      </c>
      <c r="J42">
        <f t="shared" si="3"/>
        <v>8.4721958254855014</v>
      </c>
      <c r="L42">
        <f>EXP(
((_C1_exp16+_C2_exp16*G42)*(_C3_exp16+_C4_exp16*H42)*(_C5_exp16+_C6_exp16*J42)*(_C7_exp16+_C8_exp16*I42))/
(1+(d1_exp16+d2_exp16*G42)*(d3_exp16+d4_exp16*H42)*(d5_exp16+d6_exp16*J42)*(d7_exp16+d8_exp16*I42))
)</f>
        <v>5089.8750795648684</v>
      </c>
      <c r="N42">
        <f t="shared" si="4"/>
        <v>8.4969904840987187</v>
      </c>
      <c r="O42">
        <f t="shared" si="5"/>
        <v>8.5350085669182274</v>
      </c>
      <c r="P42">
        <f t="shared" si="6"/>
        <v>1.445374621271022E-3</v>
      </c>
      <c r="S42">
        <f t="shared" si="7"/>
        <v>3.7304467515753018E-2</v>
      </c>
    </row>
    <row r="43" spans="1:19" x14ac:dyDescent="0.25">
      <c r="A43" s="1">
        <v>21</v>
      </c>
      <c r="B43" s="1">
        <v>214</v>
      </c>
      <c r="C43" s="1">
        <v>56.59</v>
      </c>
      <c r="D43" s="1">
        <v>0.72499999999999998</v>
      </c>
      <c r="E43" s="1">
        <v>14011</v>
      </c>
      <c r="F43" s="1">
        <v>5705</v>
      </c>
      <c r="G43">
        <f t="shared" si="0"/>
        <v>5.3659760150218512</v>
      </c>
      <c r="H43">
        <f t="shared" si="1"/>
        <v>4.0358322911544322</v>
      </c>
      <c r="I43">
        <f t="shared" si="2"/>
        <v>-0.32158362412746233</v>
      </c>
      <c r="J43">
        <f t="shared" si="3"/>
        <v>9.547598014371232</v>
      </c>
      <c r="L43">
        <f>EXP(
((_C1_exp16+_C2_exp16*G43)*(_C3_exp16+_C4_exp16*H43)*(_C5_exp16+_C6_exp16*J43)*(_C7_exp16+_C8_exp16*I43))/
(1+(d1_exp16+d2_exp16*G43)*(d3_exp16+d4_exp16*H43)*(d5_exp16+d6_exp16*J43)*(d7_exp16+d8_exp16*I43))
)</f>
        <v>5406.1842829268107</v>
      </c>
      <c r="N43">
        <f t="shared" si="4"/>
        <v>8.6490982622961763</v>
      </c>
      <c r="O43">
        <f t="shared" si="5"/>
        <v>8.595298814847105</v>
      </c>
      <c r="P43">
        <f t="shared" si="6"/>
        <v>2.8943805458253825E-3</v>
      </c>
      <c r="S43">
        <f t="shared" si="7"/>
        <v>5.5272943250727631E-2</v>
      </c>
    </row>
    <row r="44" spans="1:19" x14ac:dyDescent="0.25">
      <c r="A44" s="1">
        <v>22</v>
      </c>
      <c r="B44" s="1">
        <v>197</v>
      </c>
      <c r="C44" s="1">
        <v>45.59</v>
      </c>
      <c r="D44" s="1">
        <v>0.85299999999999998</v>
      </c>
      <c r="E44" s="1">
        <v>1705</v>
      </c>
      <c r="F44" s="1">
        <v>3965</v>
      </c>
      <c r="G44">
        <f t="shared" si="0"/>
        <v>5.2832037287379885</v>
      </c>
      <c r="H44">
        <f t="shared" si="1"/>
        <v>3.8196883942253503</v>
      </c>
      <c r="I44">
        <f t="shared" si="2"/>
        <v>-0.15899573149045795</v>
      </c>
      <c r="J44">
        <f t="shared" si="3"/>
        <v>7.4413203897176174</v>
      </c>
      <c r="L44">
        <f>EXP(
((_C1_exp16+_C2_exp16*G44)*(_C3_exp16+_C4_exp16*H44)*(_C5_exp16+_C6_exp16*J44)*(_C7_exp16+_C8_exp16*I44))/
(1+(d1_exp16+d2_exp16*G44)*(d3_exp16+d4_exp16*H44)*(d5_exp16+d6_exp16*J44)*(d7_exp16+d8_exp16*I44))
)</f>
        <v>3702.7731841238447</v>
      </c>
      <c r="N44">
        <f t="shared" si="4"/>
        <v>8.2852611340689482</v>
      </c>
      <c r="O44">
        <f t="shared" si="5"/>
        <v>8.2168373271132094</v>
      </c>
      <c r="P44">
        <f t="shared" si="6"/>
        <v>4.6818173583162087E-3</v>
      </c>
      <c r="S44">
        <f t="shared" si="7"/>
        <v>7.0819032880676924E-2</v>
      </c>
    </row>
    <row r="45" spans="1:19" x14ac:dyDescent="0.25">
      <c r="A45" s="1">
        <v>23</v>
      </c>
      <c r="B45" s="1">
        <v>190</v>
      </c>
      <c r="C45" s="1">
        <v>52.13</v>
      </c>
      <c r="D45" s="1">
        <v>0.77</v>
      </c>
      <c r="E45" s="1">
        <v>3637</v>
      </c>
      <c r="F45" s="1">
        <v>4832</v>
      </c>
      <c r="G45">
        <f t="shared" si="0"/>
        <v>5.2470240721604862</v>
      </c>
      <c r="H45">
        <f t="shared" si="1"/>
        <v>3.9537405987800147</v>
      </c>
      <c r="I45">
        <f t="shared" si="2"/>
        <v>-0.26136476413440751</v>
      </c>
      <c r="J45">
        <f t="shared" si="3"/>
        <v>8.1989144449869897</v>
      </c>
      <c r="L45">
        <f>EXP(
((_C1_exp16+_C2_exp16*G45)*(_C3_exp16+_C4_exp16*H45)*(_C5_exp16+_C6_exp16*J45)*(_C7_exp16+_C8_exp16*I45))/
(1+(d1_exp16+d2_exp16*G45)*(d3_exp16+d4_exp16*H45)*(d5_exp16+d6_exp16*J45)*(d7_exp16+d8_exp16*I45))
)</f>
        <v>4730.7181950715776</v>
      </c>
      <c r="N45">
        <f t="shared" si="4"/>
        <v>8.4830157396146504</v>
      </c>
      <c r="O45">
        <f t="shared" si="5"/>
        <v>8.461832308241231</v>
      </c>
      <c r="P45">
        <f t="shared" si="6"/>
        <v>4.4873776475236852E-4</v>
      </c>
      <c r="S45">
        <f t="shared" si="7"/>
        <v>2.1409392982642026E-2</v>
      </c>
    </row>
    <row r="46" spans="1:19" x14ac:dyDescent="0.25">
      <c r="A46" s="1">
        <v>24</v>
      </c>
      <c r="B46" s="1">
        <v>193</v>
      </c>
      <c r="C46" s="1">
        <v>46.48</v>
      </c>
      <c r="D46" s="1">
        <v>0.81200000000000006</v>
      </c>
      <c r="E46" s="1">
        <v>1669</v>
      </c>
      <c r="F46" s="1">
        <v>3815</v>
      </c>
      <c r="G46">
        <f t="shared" si="0"/>
        <v>5.2626901889048856</v>
      </c>
      <c r="H46">
        <f t="shared" si="1"/>
        <v>3.8390221125436557</v>
      </c>
      <c r="I46">
        <f t="shared" si="2"/>
        <v>-0.20825493882045903</v>
      </c>
      <c r="J46">
        <f t="shared" si="3"/>
        <v>7.4199799236618347</v>
      </c>
      <c r="L46">
        <f>EXP(
((_C1_exp16+_C2_exp16*G46)*(_C3_exp16+_C4_exp16*H46)*(_C5_exp16+_C6_exp16*J46)*(_C7_exp16+_C8_exp16*I46))/
(1+(d1_exp16+d2_exp16*G46)*(d3_exp16+d4_exp16*H46)*(d5_exp16+d6_exp16*J46)*(d7_exp16+d8_exp16*I46))
)</f>
        <v>3743.197666727966</v>
      </c>
      <c r="N46">
        <f t="shared" si="4"/>
        <v>8.2466959437185565</v>
      </c>
      <c r="O46">
        <f t="shared" si="5"/>
        <v>8.2276955162156202</v>
      </c>
      <c r="P46">
        <f t="shared" si="6"/>
        <v>3.6101624529433777E-4</v>
      </c>
      <c r="S46">
        <f t="shared" si="7"/>
        <v>1.9182084320649429E-2</v>
      </c>
    </row>
    <row r="47" spans="1:19" x14ac:dyDescent="0.25">
      <c r="A47" s="1">
        <v>25</v>
      </c>
      <c r="B47" s="1">
        <v>215</v>
      </c>
      <c r="C47" s="1">
        <v>40.200000000000003</v>
      </c>
      <c r="D47" s="1">
        <v>0.80900000000000005</v>
      </c>
      <c r="E47" s="1">
        <v>996</v>
      </c>
      <c r="F47" s="1">
        <v>2579</v>
      </c>
      <c r="G47">
        <f t="shared" si="0"/>
        <v>5.3706380281276624</v>
      </c>
      <c r="H47">
        <f t="shared" si="1"/>
        <v>3.6938669956249757</v>
      </c>
      <c r="I47">
        <f t="shared" si="2"/>
        <v>-0.21195636192364531</v>
      </c>
      <c r="J47">
        <f t="shared" si="3"/>
        <v>6.9037472575845982</v>
      </c>
      <c r="L47">
        <f>EXP(
((_C1_exp16+_C2_exp16*G47)*(_C3_exp16+_C4_exp16*H47)*(_C5_exp16+_C6_exp16*J47)*(_C7_exp16+_C8_exp16*I47))/
(1+(d1_exp16+d2_exp16*G47)*(d3_exp16+d4_exp16*H47)*(d5_exp16+d6_exp16*J47)*(d7_exp16+d8_exp16*I47))
)</f>
        <v>2937.5337741345538</v>
      </c>
      <c r="N47">
        <f t="shared" si="4"/>
        <v>7.8551570058813445</v>
      </c>
      <c r="O47">
        <f t="shared" si="5"/>
        <v>7.9853256559640382</v>
      </c>
      <c r="P47">
        <f t="shared" si="6"/>
        <v>1.6943877464350766E-2</v>
      </c>
      <c r="S47">
        <f t="shared" si="7"/>
        <v>0.12205264745940966</v>
      </c>
    </row>
    <row r="48" spans="1:19" x14ac:dyDescent="0.25">
      <c r="A48" s="1">
        <v>26</v>
      </c>
      <c r="B48" s="1">
        <v>215</v>
      </c>
      <c r="C48" s="1">
        <v>42.1</v>
      </c>
      <c r="D48" s="1">
        <v>1.3</v>
      </c>
      <c r="E48" s="1">
        <v>1096</v>
      </c>
      <c r="F48" s="1">
        <v>2497</v>
      </c>
      <c r="G48">
        <f t="shared" si="0"/>
        <v>5.3706380281276624</v>
      </c>
      <c r="H48">
        <f t="shared" si="1"/>
        <v>3.7400477406883357</v>
      </c>
      <c r="I48">
        <f t="shared" si="2"/>
        <v>0.26236426446749106</v>
      </c>
      <c r="J48">
        <f t="shared" si="3"/>
        <v>6.9994224675079613</v>
      </c>
      <c r="L48">
        <f>EXP(
((_C1_exp16+_C2_exp16*G48)*(_C3_exp16+_C4_exp16*H48)*(_C5_exp16+_C6_exp16*J48)*(_C7_exp16+_C8_exp16*I48))/
(1+(d1_exp16+d2_exp16*G48)*(d3_exp16+d4_exp16*H48)*(d5_exp16+d6_exp16*J48)*(d7_exp16+d8_exp16*I48))
)</f>
        <v>2496.7189285465188</v>
      </c>
      <c r="N48">
        <f t="shared" si="4"/>
        <v>7.8228452902797736</v>
      </c>
      <c r="O48">
        <f t="shared" si="5"/>
        <v>7.8227327202862273</v>
      </c>
      <c r="P48">
        <f t="shared" si="6"/>
        <v>1.2672003447003235E-8</v>
      </c>
      <c r="S48">
        <f t="shared" si="7"/>
        <v>1.1257632978528557E-4</v>
      </c>
    </row>
    <row r="49" spans="1:19" x14ac:dyDescent="0.25">
      <c r="A49" s="1">
        <v>27</v>
      </c>
      <c r="B49" s="1">
        <v>250</v>
      </c>
      <c r="C49" s="1">
        <v>38.700000000000003</v>
      </c>
      <c r="D49" s="1">
        <v>0.89600000000000002</v>
      </c>
      <c r="E49" s="1">
        <v>1632</v>
      </c>
      <c r="F49" s="1">
        <v>3469</v>
      </c>
      <c r="G49">
        <f t="shared" si="0"/>
        <v>5.521460917862246</v>
      </c>
      <c r="H49">
        <f t="shared" si="1"/>
        <v>3.655839600035736</v>
      </c>
      <c r="I49">
        <f t="shared" si="2"/>
        <v>-0.10981486600720657</v>
      </c>
      <c r="J49">
        <f t="shared" si="3"/>
        <v>7.3975615355240523</v>
      </c>
      <c r="L49">
        <f>EXP(
((_C1_exp16+_C2_exp16*G49)*(_C3_exp16+_C4_exp16*H49)*(_C5_exp16+_C6_exp16*J49)*(_C7_exp16+_C8_exp16*I49))/
(1+(d1_exp16+d2_exp16*G49)*(d3_exp16+d4_exp16*H49)*(d5_exp16+d6_exp16*J49)*(d7_exp16+d8_exp16*I49))
)</f>
        <v>3371.1673956766981</v>
      </c>
      <c r="N49">
        <f t="shared" si="4"/>
        <v>8.1516216469697493</v>
      </c>
      <c r="O49">
        <f t="shared" si="5"/>
        <v>8.1230143715736052</v>
      </c>
      <c r="P49">
        <f t="shared" si="6"/>
        <v>8.1837620559083505E-4</v>
      </c>
      <c r="S49">
        <f t="shared" si="7"/>
        <v>2.9020393484098659E-2</v>
      </c>
    </row>
    <row r="50" spans="1:19" x14ac:dyDescent="0.25">
      <c r="A50" s="1">
        <v>28</v>
      </c>
      <c r="B50" s="1">
        <v>226</v>
      </c>
      <c r="C50" s="1">
        <v>52.7</v>
      </c>
      <c r="D50" s="1">
        <v>0.79400000000000004</v>
      </c>
      <c r="E50" s="1">
        <v>16843</v>
      </c>
      <c r="F50" s="1">
        <v>3102</v>
      </c>
      <c r="G50">
        <f t="shared" si="0"/>
        <v>5.4205349992722862</v>
      </c>
      <c r="H50">
        <f t="shared" si="1"/>
        <v>3.9646154555473165</v>
      </c>
      <c r="I50">
        <f t="shared" si="2"/>
        <v>-0.23067181773500128</v>
      </c>
      <c r="J50">
        <f t="shared" si="3"/>
        <v>9.7316904191983866</v>
      </c>
      <c r="L50">
        <f>EXP(
((_C1_exp16+_C2_exp16*G50)*(_C3_exp16+_C4_exp16*H50)*(_C5_exp16+_C6_exp16*J50)*(_C7_exp16+_C8_exp16*I50))/
(1+(d1_exp16+d2_exp16*G50)*(d3_exp16+d4_exp16*H50)*(d5_exp16+d6_exp16*J50)*(d7_exp16+d8_exp16*I50))
)</f>
        <v>6055.5720669482607</v>
      </c>
      <c r="N50">
        <f t="shared" si="4"/>
        <v>8.0398023437364845</v>
      </c>
      <c r="O50">
        <f t="shared" si="5"/>
        <v>8.7087341299634051</v>
      </c>
      <c r="P50">
        <f t="shared" si="6"/>
        <v>0.4474697346247386</v>
      </c>
      <c r="S50">
        <f t="shared" si="7"/>
        <v>0.48774451600849822</v>
      </c>
    </row>
    <row r="51" spans="1:19" x14ac:dyDescent="0.25">
      <c r="A51" s="1">
        <v>29</v>
      </c>
      <c r="B51" s="1">
        <v>225</v>
      </c>
      <c r="C51" s="1">
        <v>55.8</v>
      </c>
      <c r="D51" s="1">
        <v>0.70399999999999996</v>
      </c>
      <c r="E51" s="1">
        <v>4850</v>
      </c>
      <c r="F51" s="1">
        <v>3852</v>
      </c>
      <c r="G51">
        <f t="shared" si="0"/>
        <v>5.4161004022044201</v>
      </c>
      <c r="H51">
        <f t="shared" si="1"/>
        <v>4.0217738693872649</v>
      </c>
      <c r="I51">
        <f t="shared" si="2"/>
        <v>-0.35097692282409471</v>
      </c>
      <c r="J51">
        <f t="shared" si="3"/>
        <v>8.4867339839315292</v>
      </c>
      <c r="L51">
        <f>EXP(
((_C1_exp16+_C2_exp16*G51)*(_C3_exp16+_C4_exp16*H51)*(_C5_exp16+_C6_exp16*J51)*(_C7_exp16+_C8_exp16*I51))/
(1+(d1_exp16+d2_exp16*G51)*(d3_exp16+d4_exp16*H51)*(d5_exp16+d6_exp16*J51)*(d7_exp16+d8_exp16*I51))
)</f>
        <v>4801.6970030048442</v>
      </c>
      <c r="N51">
        <f t="shared" si="4"/>
        <v>8.2563477729180157</v>
      </c>
      <c r="O51">
        <f t="shared" si="5"/>
        <v>8.4767246767073079</v>
      </c>
      <c r="P51">
        <f t="shared" si="6"/>
        <v>4.8565979723754954E-2</v>
      </c>
      <c r="S51">
        <f t="shared" si="7"/>
        <v>0.19778361741911979</v>
      </c>
    </row>
    <row r="52" spans="1:19" x14ac:dyDescent="0.25">
      <c r="A52" s="1">
        <v>30</v>
      </c>
      <c r="B52" s="1">
        <v>221</v>
      </c>
      <c r="C52" s="1">
        <v>54.5</v>
      </c>
      <c r="D52" s="1">
        <v>0.71899999999999997</v>
      </c>
      <c r="E52" s="1">
        <v>5069</v>
      </c>
      <c r="F52" s="1">
        <v>3773</v>
      </c>
      <c r="G52">
        <f t="shared" si="0"/>
        <v>5.3981627015177525</v>
      </c>
      <c r="H52">
        <f t="shared" si="1"/>
        <v>3.9982007016691985</v>
      </c>
      <c r="I52">
        <f t="shared" si="2"/>
        <v>-0.32989392126109041</v>
      </c>
      <c r="J52">
        <f t="shared" si="3"/>
        <v>8.5308988384723499</v>
      </c>
      <c r="L52">
        <f>EXP(
((_C1_exp16+_C2_exp16*G52)*(_C3_exp16+_C4_exp16*H52)*(_C5_exp16+_C6_exp16*J52)*(_C7_exp16+_C8_exp16*I52))/
(1+(d1_exp16+d2_exp16*G52)*(d3_exp16+d4_exp16*H52)*(d5_exp16+d6_exp16*J52)*(d7_exp16+d8_exp16*I52))
)</f>
        <v>4851.1882411807583</v>
      </c>
      <c r="N52">
        <f t="shared" si="4"/>
        <v>8.235625719964311</v>
      </c>
      <c r="O52">
        <f t="shared" si="5"/>
        <v>8.4869789521059751</v>
      </c>
      <c r="P52">
        <f t="shared" si="6"/>
        <v>6.3178447308061256E-2</v>
      </c>
      <c r="S52">
        <f t="shared" si="7"/>
        <v>0.22225240241725436</v>
      </c>
    </row>
    <row r="53" spans="1:19" x14ac:dyDescent="0.25">
      <c r="A53" s="1">
        <v>31</v>
      </c>
      <c r="B53" s="1">
        <v>231</v>
      </c>
      <c r="C53" s="1">
        <v>58.1</v>
      </c>
      <c r="D53" s="1">
        <v>0.79400000000000004</v>
      </c>
      <c r="E53" s="1">
        <v>1102</v>
      </c>
      <c r="F53" s="1">
        <v>2904</v>
      </c>
      <c r="G53">
        <f t="shared" si="0"/>
        <v>5.4424177105217932</v>
      </c>
      <c r="H53">
        <f t="shared" si="1"/>
        <v>4.0621656638578658</v>
      </c>
      <c r="I53">
        <f t="shared" si="2"/>
        <v>-0.23067181773500128</v>
      </c>
      <c r="J53">
        <f t="shared" si="3"/>
        <v>7.0048819897128594</v>
      </c>
      <c r="L53">
        <f>EXP(
((_C1_exp16+_C2_exp16*G53)*(_C3_exp16+_C4_exp16*H53)*(_C5_exp16+_C6_exp16*J53)*(_C7_exp16+_C8_exp16*I53))/
(1+(d1_exp16+d2_exp16*G53)*(d3_exp16+d4_exp16*H53)*(d5_exp16+d6_exp16*J53)*(d7_exp16+d8_exp16*I53))
)</f>
        <v>3428.3146823190464</v>
      </c>
      <c r="N53">
        <f t="shared" si="4"/>
        <v>7.9738443759446866</v>
      </c>
      <c r="O53">
        <f t="shared" si="5"/>
        <v>8.1398240731471869</v>
      </c>
      <c r="P53">
        <f t="shared" si="6"/>
        <v>2.7549259883433676E-2</v>
      </c>
      <c r="S53">
        <f t="shared" si="7"/>
        <v>0.15293656822785573</v>
      </c>
    </row>
    <row r="54" spans="1:19" x14ac:dyDescent="0.25">
      <c r="A54" s="1">
        <v>32</v>
      </c>
      <c r="B54" s="1">
        <v>259</v>
      </c>
      <c r="C54" s="1">
        <v>42.9</v>
      </c>
      <c r="D54" s="1">
        <v>0.92600000000000005</v>
      </c>
      <c r="E54" s="1">
        <v>1683</v>
      </c>
      <c r="F54" s="1">
        <v>2951</v>
      </c>
      <c r="G54">
        <f t="shared" si="0"/>
        <v>5.5568280616995374</v>
      </c>
      <c r="H54">
        <f t="shared" si="1"/>
        <v>3.7588718259339711</v>
      </c>
      <c r="I54">
        <f t="shared" si="2"/>
        <v>-7.6881044335957618E-2</v>
      </c>
      <c r="J54">
        <f t="shared" si="3"/>
        <v>7.428333194190806</v>
      </c>
      <c r="L54">
        <f>EXP(
((_C1_exp16+_C2_exp16*G54)*(_C3_exp16+_C4_exp16*H54)*(_C5_exp16+_C6_exp16*J54)*(_C7_exp16+_C8_exp16*I54))/
(1+(d1_exp16+d2_exp16*G54)*(d3_exp16+d4_exp16*H54)*(d5_exp16+d6_exp16*J54)*(d7_exp16+d8_exp16*I54))
)</f>
        <v>3268.6450445516653</v>
      </c>
      <c r="N54">
        <f t="shared" si="4"/>
        <v>7.9898993749429392</v>
      </c>
      <c r="O54">
        <f t="shared" si="5"/>
        <v>8.0921308185563721</v>
      </c>
      <c r="P54">
        <f t="shared" si="6"/>
        <v>1.0451268063286497E-2</v>
      </c>
      <c r="S54">
        <f t="shared" si="7"/>
        <v>9.7179424569557124E-2</v>
      </c>
    </row>
    <row r="55" spans="1:19" x14ac:dyDescent="0.25">
      <c r="A55" s="1">
        <v>33</v>
      </c>
      <c r="B55" s="1">
        <v>226</v>
      </c>
      <c r="C55" s="1">
        <v>66.900000000000006</v>
      </c>
      <c r="D55" s="1">
        <v>0.71599999999999997</v>
      </c>
      <c r="E55" s="1">
        <v>17428</v>
      </c>
      <c r="F55" s="1">
        <v>3122</v>
      </c>
      <c r="G55">
        <f t="shared" ref="G55:G86" si="8">LN(B55)</f>
        <v>5.4205349992722862</v>
      </c>
      <c r="H55">
        <f t="shared" ref="H55:H86" si="9">LN(C55)</f>
        <v>4.203198967134183</v>
      </c>
      <c r="I55">
        <f t="shared" ref="I55:I86" si="10">LN(D55)</f>
        <v>-0.33407511202149148</v>
      </c>
      <c r="J55">
        <f t="shared" ref="J55:J86" si="11">LN(E55)</f>
        <v>9.7658333872373326</v>
      </c>
      <c r="L55">
        <f>EXP(
((_C1_exp16+_C2_exp16*G55)*(_C3_exp16+_C4_exp16*H55)*(_C5_exp16+_C6_exp16*J55)*(_C7_exp16+_C8_exp16*I55))/
(1+(d1_exp16+d2_exp16*G55)*(d3_exp16+d4_exp16*H55)*(d5_exp16+d6_exp16*J55)*(d7_exp16+d8_exp16*I55))
)</f>
        <v>4501.6864449838022</v>
      </c>
      <c r="N55">
        <f t="shared" ref="N55:N86" si="12">LN(F55)</f>
        <v>8.0462291010753777</v>
      </c>
      <c r="O55">
        <f t="shared" ref="O55:O86" si="13">LN(L55)</f>
        <v>8.4122073711032979</v>
      </c>
      <c r="P55">
        <f t="shared" si="6"/>
        <v>0.13394009413262925</v>
      </c>
      <c r="S55">
        <f t="shared" si="7"/>
        <v>0.30648212883000264</v>
      </c>
    </row>
    <row r="56" spans="1:19" x14ac:dyDescent="0.25">
      <c r="A56" s="1">
        <v>34</v>
      </c>
      <c r="B56" s="1">
        <v>225</v>
      </c>
      <c r="C56" s="1">
        <v>48</v>
      </c>
      <c r="D56" s="1">
        <v>0.80100000000000005</v>
      </c>
      <c r="E56" s="1">
        <v>1362</v>
      </c>
      <c r="F56" s="1">
        <v>3650</v>
      </c>
      <c r="G56">
        <f t="shared" si="8"/>
        <v>5.4161004022044201</v>
      </c>
      <c r="H56">
        <f t="shared" si="9"/>
        <v>3.8712010109078911</v>
      </c>
      <c r="I56">
        <f t="shared" si="10"/>
        <v>-0.22189433191377778</v>
      </c>
      <c r="J56">
        <f t="shared" si="11"/>
        <v>7.2167094867094574</v>
      </c>
      <c r="L56">
        <f>EXP(
((_C1_exp16+_C2_exp16*G56)*(_C3_exp16+_C4_exp16*H56)*(_C5_exp16+_C6_exp16*J56)*(_C7_exp16+_C8_exp16*I56))/
(1+(d1_exp16+d2_exp16*G56)*(d3_exp16+d4_exp16*H56)*(d5_exp16+d6_exp16*J56)*(d7_exp16+d8_exp16*I56))
)</f>
        <v>3428.1213737901949</v>
      </c>
      <c r="N56">
        <f t="shared" si="12"/>
        <v>8.2024824465765374</v>
      </c>
      <c r="O56">
        <f t="shared" si="13"/>
        <v>8.139767685680777</v>
      </c>
      <c r="P56">
        <f t="shared" si="6"/>
        <v>3.9331412342123893E-3</v>
      </c>
      <c r="S56">
        <f t="shared" si="7"/>
        <v>6.4723095251581472E-2</v>
      </c>
    </row>
    <row r="57" spans="1:19" x14ac:dyDescent="0.25">
      <c r="A57" s="1">
        <v>35</v>
      </c>
      <c r="B57" s="1">
        <v>180</v>
      </c>
      <c r="C57" s="1">
        <v>43</v>
      </c>
      <c r="D57" s="1">
        <v>0.745</v>
      </c>
      <c r="E57" s="1">
        <v>4585</v>
      </c>
      <c r="F57" s="1">
        <v>7990</v>
      </c>
      <c r="G57">
        <f t="shared" si="8"/>
        <v>5.1929568508902104</v>
      </c>
      <c r="H57">
        <f t="shared" si="9"/>
        <v>3.7612001156935624</v>
      </c>
      <c r="I57">
        <f t="shared" si="10"/>
        <v>-0.29437106060257756</v>
      </c>
      <c r="J57">
        <f t="shared" si="11"/>
        <v>8.430545384690566</v>
      </c>
      <c r="L57">
        <f>EXP(
((_C1_exp16+_C2_exp16*G57)*(_C3_exp16+_C4_exp16*H57)*(_C5_exp16+_C6_exp16*J57)*(_C7_exp16+_C8_exp16*I57))/
(1+(d1_exp16+d2_exp16*G57)*(d3_exp16+d4_exp16*H57)*(d5_exp16+d6_exp16*J57)*(d7_exp16+d8_exp16*I57))
)</f>
        <v>5618.0224830358011</v>
      </c>
      <c r="N57">
        <f t="shared" si="12"/>
        <v>8.9859460387603196</v>
      </c>
      <c r="O57">
        <f t="shared" si="13"/>
        <v>8.6337350096205459</v>
      </c>
      <c r="P57">
        <f t="shared" si="6"/>
        <v>0.12405260904769856</v>
      </c>
      <c r="S57">
        <f t="shared" si="7"/>
        <v>0.42220861951454092</v>
      </c>
    </row>
    <row r="58" spans="1:19" x14ac:dyDescent="0.25">
      <c r="A58" s="1">
        <v>36</v>
      </c>
      <c r="B58" s="1">
        <v>185</v>
      </c>
      <c r="C58" s="1">
        <v>44.4</v>
      </c>
      <c r="D58" s="1">
        <v>0.746</v>
      </c>
      <c r="E58" s="1">
        <v>6132</v>
      </c>
      <c r="F58" s="1">
        <v>7525</v>
      </c>
      <c r="G58">
        <f t="shared" si="8"/>
        <v>5.2203558250783244</v>
      </c>
      <c r="H58">
        <f t="shared" si="9"/>
        <v>3.7932394694381792</v>
      </c>
      <c r="I58">
        <f t="shared" si="10"/>
        <v>-0.29302967877837621</v>
      </c>
      <c r="J58">
        <f t="shared" si="11"/>
        <v>8.7212762399917043</v>
      </c>
      <c r="L58">
        <f>EXP(
((_C1_exp16+_C2_exp16*G58)*(_C3_exp16+_C4_exp16*H58)*(_C5_exp16+_C6_exp16*J58)*(_C7_exp16+_C8_exp16*I58))/
(1+(d1_exp16+d2_exp16*G58)*(d3_exp16+d4_exp16*H58)*(d5_exp16+d6_exp16*J58)*(d7_exp16+d8_exp16*I58))
)</f>
        <v>5981.9059041612318</v>
      </c>
      <c r="N58">
        <f t="shared" si="12"/>
        <v>8.9259860896170764</v>
      </c>
      <c r="O58">
        <f t="shared" si="13"/>
        <v>8.6964945092368957</v>
      </c>
      <c r="P58">
        <f t="shared" si="6"/>
        <v>5.2666385465392936E-2</v>
      </c>
      <c r="S58">
        <f t="shared" si="7"/>
        <v>0.25796027563143975</v>
      </c>
    </row>
    <row r="59" spans="1:19" x14ac:dyDescent="0.25">
      <c r="A59" s="1">
        <v>37</v>
      </c>
      <c r="B59" s="1">
        <v>196</v>
      </c>
      <c r="C59" s="1">
        <v>50.4</v>
      </c>
      <c r="D59" s="1">
        <v>0.82199999999999995</v>
      </c>
      <c r="E59" s="1">
        <v>37504</v>
      </c>
      <c r="F59" s="1">
        <v>4590</v>
      </c>
      <c r="G59">
        <f t="shared" si="8"/>
        <v>5.2781146592305168</v>
      </c>
      <c r="H59">
        <f t="shared" si="9"/>
        <v>3.9199911750773229</v>
      </c>
      <c r="I59">
        <f t="shared" si="10"/>
        <v>-0.1960148839259572</v>
      </c>
      <c r="J59">
        <f t="shared" si="11"/>
        <v>10.532202872936685</v>
      </c>
      <c r="L59">
        <f>EXP(
((_C1_exp16+_C2_exp16*G59)*(_C3_exp16+_C4_exp16*H59)*(_C5_exp16+_C6_exp16*J59)*(_C7_exp16+_C8_exp16*I59))/
(1+(d1_exp16+d2_exp16*G59)*(d3_exp16+d4_exp16*H59)*(d5_exp16+d6_exp16*J59)*(d7_exp16+d8_exp16*I59))
)</f>
        <v>8643.7755704484716</v>
      </c>
      <c r="N59">
        <f t="shared" si="12"/>
        <v>8.4316353030545912</v>
      </c>
      <c r="O59">
        <f t="shared" si="13"/>
        <v>9.0645947536673734</v>
      </c>
      <c r="P59">
        <f t="shared" si="6"/>
        <v>0.40063766612003515</v>
      </c>
      <c r="S59">
        <f t="shared" si="7"/>
        <v>0.46898204811189315</v>
      </c>
    </row>
    <row r="60" spans="1:19" x14ac:dyDescent="0.25">
      <c r="A60" s="1">
        <v>38</v>
      </c>
      <c r="B60" s="1">
        <v>185</v>
      </c>
      <c r="C60" s="1">
        <v>45.7</v>
      </c>
      <c r="D60" s="1">
        <v>0.78300000000000003</v>
      </c>
      <c r="E60" s="1">
        <v>19218</v>
      </c>
      <c r="F60" s="1">
        <v>10000</v>
      </c>
      <c r="G60">
        <f t="shared" si="8"/>
        <v>5.2203558250783244</v>
      </c>
      <c r="H60">
        <f t="shared" si="9"/>
        <v>3.8220982979001592</v>
      </c>
      <c r="I60">
        <f t="shared" si="10"/>
        <v>-0.24462258299133391</v>
      </c>
      <c r="J60">
        <f t="shared" si="11"/>
        <v>9.8636026188372128</v>
      </c>
      <c r="L60">
        <f>EXP(
((_C1_exp16+_C2_exp16*G60)*(_C3_exp16+_C4_exp16*H60)*(_C5_exp16+_C6_exp16*J60)*(_C7_exp16+_C8_exp16*I60))/
(1+(d1_exp16+d2_exp16*G60)*(d3_exp16+d4_exp16*H60)*(d5_exp16+d6_exp16*J60)*(d7_exp16+d8_exp16*I60))
)</f>
        <v>8343.2107935532022</v>
      </c>
      <c r="N60">
        <f t="shared" si="12"/>
        <v>9.2103403719761836</v>
      </c>
      <c r="O60">
        <f t="shared" si="13"/>
        <v>9.0292034085008162</v>
      </c>
      <c r="P60">
        <f t="shared" si="6"/>
        <v>3.2810599537076601E-2</v>
      </c>
      <c r="S60">
        <f t="shared" si="7"/>
        <v>0.19857932964213235</v>
      </c>
    </row>
    <row r="61" spans="1:19" x14ac:dyDescent="0.25">
      <c r="A61" s="1">
        <v>39</v>
      </c>
      <c r="B61" s="1">
        <v>181</v>
      </c>
      <c r="C61" s="1">
        <v>43.6</v>
      </c>
      <c r="D61" s="1">
        <v>0.75600000000000001</v>
      </c>
      <c r="E61" s="1">
        <v>3714</v>
      </c>
      <c r="F61" s="1">
        <v>6300</v>
      </c>
      <c r="G61">
        <f t="shared" si="8"/>
        <v>5.1984970312658261</v>
      </c>
      <c r="H61">
        <f t="shared" si="9"/>
        <v>3.7750571503549888</v>
      </c>
      <c r="I61">
        <f t="shared" si="10"/>
        <v>-0.27971390280260405</v>
      </c>
      <c r="J61">
        <f t="shared" si="11"/>
        <v>8.2198647419126516</v>
      </c>
      <c r="L61">
        <f>EXP(
((_C1_exp16+_C2_exp16*G61)*(_C3_exp16+_C4_exp16*H61)*(_C5_exp16+_C6_exp16*J61)*(_C7_exp16+_C8_exp16*I61))/
(1+(d1_exp16+d2_exp16*G61)*(d3_exp16+d4_exp16*H61)*(d5_exp16+d6_exp16*J61)*(d7_exp16+d8_exp16*I61))
)</f>
        <v>5213.4566548188841</v>
      </c>
      <c r="N61">
        <f t="shared" si="12"/>
        <v>8.7483049123796235</v>
      </c>
      <c r="O61">
        <f t="shared" si="13"/>
        <v>8.5589983801678269</v>
      </c>
      <c r="P61">
        <f t="shared" si="6"/>
        <v>3.583696313805599E-2</v>
      </c>
      <c r="S61">
        <f t="shared" si="7"/>
        <v>0.20841131270877758</v>
      </c>
    </row>
    <row r="62" spans="1:19" x14ac:dyDescent="0.25">
      <c r="A62" s="1">
        <v>40</v>
      </c>
      <c r="B62" s="1">
        <v>180</v>
      </c>
      <c r="C62" s="1">
        <v>42</v>
      </c>
      <c r="D62" s="1">
        <v>0.80800000000000005</v>
      </c>
      <c r="E62" s="1">
        <v>3772</v>
      </c>
      <c r="F62" s="1">
        <v>6310</v>
      </c>
      <c r="G62">
        <f t="shared" si="8"/>
        <v>5.1929568508902104</v>
      </c>
      <c r="H62">
        <f t="shared" si="9"/>
        <v>3.7376696182833684</v>
      </c>
      <c r="I62">
        <f t="shared" si="10"/>
        <v>-0.21319322046104161</v>
      </c>
      <c r="J62">
        <f t="shared" si="11"/>
        <v>8.2353606437533475</v>
      </c>
      <c r="L62">
        <f>EXP(
((_C1_exp16+_C2_exp16*G62)*(_C3_exp16+_C4_exp16*H62)*(_C5_exp16+_C6_exp16*J62)*(_C7_exp16+_C8_exp16*I62))/
(1+(d1_exp16+d2_exp16*G62)*(d3_exp16+d4_exp16*H62)*(d5_exp16+d6_exp16*J62)*(d7_exp16+d8_exp16*I62))
)</f>
        <v>5459.8458616742637</v>
      </c>
      <c r="N62">
        <f t="shared" si="12"/>
        <v>8.7498909555352586</v>
      </c>
      <c r="O62">
        <f t="shared" si="13"/>
        <v>8.6051758378778747</v>
      </c>
      <c r="P62">
        <f t="shared" si="6"/>
        <v>2.0942465278590491E-2</v>
      </c>
      <c r="S62">
        <f t="shared" si="7"/>
        <v>0.15571028191353303</v>
      </c>
    </row>
    <row r="63" spans="1:19" x14ac:dyDescent="0.25">
      <c r="A63" s="1">
        <v>41</v>
      </c>
      <c r="B63" s="1">
        <v>150</v>
      </c>
      <c r="C63" s="1">
        <v>38.799999999999997</v>
      </c>
      <c r="D63" s="1">
        <v>0.77</v>
      </c>
      <c r="E63" s="1">
        <v>4518</v>
      </c>
      <c r="F63" s="1">
        <v>8947</v>
      </c>
      <c r="G63">
        <f t="shared" si="8"/>
        <v>5.0106352940962555</v>
      </c>
      <c r="H63">
        <f t="shared" si="9"/>
        <v>3.6584202466292277</v>
      </c>
      <c r="I63">
        <f t="shared" si="10"/>
        <v>-0.26136476413440751</v>
      </c>
      <c r="J63">
        <f t="shared" si="11"/>
        <v>8.4158246970279489</v>
      </c>
      <c r="L63">
        <f>EXP(
((_C1_exp16+_C2_exp16*G63)*(_C3_exp16+_C4_exp16*H63)*(_C5_exp16+_C6_exp16*J63)*(_C7_exp16+_C8_exp16*I63))/
(1+(d1_exp16+d2_exp16*G63)*(d3_exp16+d4_exp16*H63)*(d5_exp16+d6_exp16*J63)*(d7_exp16+d8_exp16*I63))
)</f>
        <v>6561.8032661554798</v>
      </c>
      <c r="N63">
        <f t="shared" si="12"/>
        <v>9.0990735595475964</v>
      </c>
      <c r="O63">
        <f t="shared" si="13"/>
        <v>8.7890207322967715</v>
      </c>
      <c r="P63">
        <f t="shared" si="6"/>
        <v>9.6132755686229893E-2</v>
      </c>
      <c r="S63">
        <f t="shared" si="7"/>
        <v>0.36349714203516381</v>
      </c>
    </row>
    <row r="64" spans="1:19" x14ac:dyDescent="0.25">
      <c r="A64" s="1">
        <v>42</v>
      </c>
      <c r="B64" s="1">
        <v>182</v>
      </c>
      <c r="C64" s="1">
        <v>43.4</v>
      </c>
      <c r="D64" s="1">
        <v>0.76900000000000002</v>
      </c>
      <c r="E64" s="1">
        <v>5747</v>
      </c>
      <c r="F64" s="1">
        <v>8120</v>
      </c>
      <c r="G64">
        <f t="shared" si="8"/>
        <v>5.2040066870767951</v>
      </c>
      <c r="H64">
        <f t="shared" si="9"/>
        <v>3.7704594411063592</v>
      </c>
      <c r="I64">
        <f t="shared" si="10"/>
        <v>-0.26266430947649305</v>
      </c>
      <c r="J64">
        <f t="shared" si="11"/>
        <v>8.6564332585077413</v>
      </c>
      <c r="L64">
        <f>EXP(
((_C1_exp16+_C2_exp16*G64)*(_C3_exp16+_C4_exp16*H64)*(_C5_exp16+_C6_exp16*J64)*(_C7_exp16+_C8_exp16*I64))/
(1+(d1_exp16+d2_exp16*G64)*(d3_exp16+d4_exp16*H64)*(d5_exp16+d6_exp16*J64)*(d7_exp16+d8_exp16*I64))
)</f>
        <v>6082.7810496374159</v>
      </c>
      <c r="N64">
        <f t="shared" si="12"/>
        <v>9.0020854331557238</v>
      </c>
      <c r="O64">
        <f t="shared" si="13"/>
        <v>8.7132172798602241</v>
      </c>
      <c r="P64">
        <f t="shared" si="6"/>
        <v>8.3444809988352339E-2</v>
      </c>
      <c r="S64">
        <f t="shared" si="7"/>
        <v>0.33491571268770542</v>
      </c>
    </row>
    <row r="65" spans="1:19" x14ac:dyDescent="0.25">
      <c r="A65" s="1">
        <v>43</v>
      </c>
      <c r="B65" s="1">
        <v>173</v>
      </c>
      <c r="C65" s="1">
        <v>44.2</v>
      </c>
      <c r="D65" s="1">
        <v>0.79600000000000004</v>
      </c>
      <c r="E65" s="1">
        <v>3328</v>
      </c>
      <c r="F65" s="1">
        <v>5240</v>
      </c>
      <c r="G65">
        <f t="shared" si="8"/>
        <v>5.1532915944977793</v>
      </c>
      <c r="H65">
        <f t="shared" si="9"/>
        <v>3.7887247890836524</v>
      </c>
      <c r="I65">
        <f t="shared" si="10"/>
        <v>-0.22815609313775398</v>
      </c>
      <c r="J65">
        <f t="shared" si="11"/>
        <v>8.1101268019410995</v>
      </c>
      <c r="L65">
        <f>EXP(
((_C1_exp16+_C2_exp16*G65)*(_C3_exp16+_C4_exp16*H65)*(_C5_exp16+_C6_exp16*J65)*(_C7_exp16+_C8_exp16*I65))/
(1+(d1_exp16+d2_exp16*G65)*(d3_exp16+d4_exp16*H65)*(d5_exp16+d6_exp16*J65)*(d7_exp16+d8_exp16*I65))
)</f>
        <v>5125.7800123028592</v>
      </c>
      <c r="N65">
        <f t="shared" si="12"/>
        <v>8.564076777315087</v>
      </c>
      <c r="O65">
        <f t="shared" si="13"/>
        <v>8.5420379899482501</v>
      </c>
      <c r="P65">
        <f t="shared" si="6"/>
        <v>4.857081486006472E-4</v>
      </c>
      <c r="S65">
        <f t="shared" si="7"/>
        <v>2.2283435384076348E-2</v>
      </c>
    </row>
    <row r="66" spans="1:19" x14ac:dyDescent="0.25">
      <c r="A66" s="1">
        <v>44</v>
      </c>
      <c r="B66" s="1">
        <v>234</v>
      </c>
      <c r="C66" s="1">
        <v>47.5</v>
      </c>
      <c r="D66" s="1">
        <v>0.75</v>
      </c>
      <c r="E66" s="1">
        <v>39340</v>
      </c>
      <c r="F66" s="1">
        <v>1919</v>
      </c>
      <c r="G66">
        <f t="shared" si="8"/>
        <v>5.4553211153577017</v>
      </c>
      <c r="H66">
        <f t="shared" si="9"/>
        <v>3.8607297110405954</v>
      </c>
      <c r="I66">
        <f t="shared" si="10"/>
        <v>-0.2876820724517809</v>
      </c>
      <c r="J66">
        <f t="shared" si="11"/>
        <v>10.579997091943049</v>
      </c>
      <c r="L66">
        <f>EXP(
((_C1_exp16+_C2_exp16*G66)*(_C3_exp16+_C4_exp16*H66)*(_C5_exp16+_C6_exp16*J66)*(_C7_exp16+_C8_exp16*I66))/
(1+(d1_exp16+d2_exp16*G66)*(d3_exp16+d4_exp16*H66)*(d5_exp16+d6_exp16*J66)*(d7_exp16+d8_exp16*I66))
)</f>
        <v>7303.7619609854373</v>
      </c>
      <c r="N66">
        <f t="shared" si="12"/>
        <v>7.5595594960076999</v>
      </c>
      <c r="O66">
        <f t="shared" si="13"/>
        <v>8.8961448315172031</v>
      </c>
      <c r="P66">
        <f t="shared" si="6"/>
        <v>1.7864603590990513</v>
      </c>
      <c r="S66">
        <f t="shared" si="7"/>
        <v>0.73725868802259198</v>
      </c>
    </row>
    <row r="67" spans="1:19" x14ac:dyDescent="0.25">
      <c r="A67" s="1">
        <v>45</v>
      </c>
      <c r="B67" s="1">
        <v>234</v>
      </c>
      <c r="C67" s="1">
        <v>52.8</v>
      </c>
      <c r="D67" s="1">
        <v>0.71699999999999997</v>
      </c>
      <c r="E67" s="1">
        <v>28662</v>
      </c>
      <c r="F67" s="1">
        <v>1844</v>
      </c>
      <c r="G67">
        <f t="shared" si="8"/>
        <v>5.4553211153577017</v>
      </c>
      <c r="H67">
        <f t="shared" si="9"/>
        <v>3.9665111907122159</v>
      </c>
      <c r="I67">
        <f t="shared" si="10"/>
        <v>-0.33267943838251673</v>
      </c>
      <c r="J67">
        <f t="shared" si="11"/>
        <v>10.263327482618017</v>
      </c>
      <c r="L67">
        <f>EXP(
((_C1_exp16+_C2_exp16*G67)*(_C3_exp16+_C4_exp16*H67)*(_C5_exp16+_C6_exp16*J67)*(_C7_exp16+_C8_exp16*I67))/
(1+(d1_exp16+d2_exp16*G67)*(d3_exp16+d4_exp16*H67)*(d5_exp16+d6_exp16*J67)*(d7_exp16+d8_exp16*I67))
)</f>
        <v>5878.2412872763298</v>
      </c>
      <c r="N67">
        <f t="shared" si="12"/>
        <v>7.5196924041165394</v>
      </c>
      <c r="O67">
        <f t="shared" si="13"/>
        <v>8.6790128953497607</v>
      </c>
      <c r="P67">
        <f t="shared" si="6"/>
        <v>1.3440240013932376</v>
      </c>
      <c r="S67">
        <f t="shared" si="7"/>
        <v>0.68630073011949921</v>
      </c>
    </row>
    <row r="68" spans="1:19" x14ac:dyDescent="0.25">
      <c r="A68" s="1">
        <v>46</v>
      </c>
      <c r="B68" s="1">
        <v>234</v>
      </c>
      <c r="C68" s="1">
        <v>48.8</v>
      </c>
      <c r="D68" s="1">
        <v>0.72099999999999997</v>
      </c>
      <c r="E68" s="1">
        <v>54104</v>
      </c>
      <c r="F68" s="1">
        <v>2030</v>
      </c>
      <c r="G68">
        <f t="shared" si="8"/>
        <v>5.4553211153577017</v>
      </c>
      <c r="H68">
        <f t="shared" si="9"/>
        <v>3.8877303128591016</v>
      </c>
      <c r="I68">
        <f t="shared" si="10"/>
        <v>-0.327116141697188</v>
      </c>
      <c r="J68">
        <f t="shared" si="11"/>
        <v>10.898663399254776</v>
      </c>
      <c r="L68">
        <f>EXP(
((_C1_exp16+_C2_exp16*G68)*(_C3_exp16+_C4_exp16*H68)*(_C5_exp16+_C6_exp16*J68)*(_C7_exp16+_C8_exp16*I68))/
(1+(d1_exp16+d2_exp16*G68)*(d3_exp16+d4_exp16*H68)*(d5_exp16+d6_exp16*J68)*(d7_exp16+d8_exp16*I68))
)</f>
        <v>7007.7609875666403</v>
      </c>
      <c r="N68">
        <f t="shared" si="12"/>
        <v>7.6157910720358331</v>
      </c>
      <c r="O68">
        <f t="shared" si="13"/>
        <v>8.8547735263791711</v>
      </c>
      <c r="P68">
        <f t="shared" si="6"/>
        <v>1.5350775221706419</v>
      </c>
      <c r="S68">
        <f t="shared" si="7"/>
        <v>0.7103211705419632</v>
      </c>
    </row>
    <row r="69" spans="1:19" x14ac:dyDescent="0.25">
      <c r="A69" s="1">
        <v>47</v>
      </c>
      <c r="B69" s="1">
        <v>234</v>
      </c>
      <c r="C69" s="1">
        <v>53.1</v>
      </c>
      <c r="D69" s="1">
        <v>0.71199999999999997</v>
      </c>
      <c r="E69" s="1">
        <v>28763</v>
      </c>
      <c r="F69" s="1">
        <v>3111</v>
      </c>
      <c r="G69">
        <f t="shared" si="8"/>
        <v>5.4553211153577017</v>
      </c>
      <c r="H69">
        <f t="shared" si="9"/>
        <v>3.9721769282478934</v>
      </c>
      <c r="I69">
        <f t="shared" si="10"/>
        <v>-0.33967736757016131</v>
      </c>
      <c r="J69">
        <f t="shared" si="11"/>
        <v>10.266845117938724</v>
      </c>
      <c r="L69">
        <f>EXP(
((_C1_exp16+_C2_exp16*G69)*(_C3_exp16+_C4_exp16*H69)*(_C5_exp16+_C6_exp16*J69)*(_C7_exp16+_C8_exp16*I69))/
(1+(d1_exp16+d2_exp16*G69)*(d3_exp16+d4_exp16*H69)*(d5_exp16+d6_exp16*J69)*(d7_exp16+d8_exp16*I69))
)</f>
        <v>5805.5968435776413</v>
      </c>
      <c r="N69">
        <f t="shared" si="12"/>
        <v>8.0426994968976366</v>
      </c>
      <c r="O69">
        <f t="shared" si="13"/>
        <v>8.6665777042779659</v>
      </c>
      <c r="P69">
        <f t="shared" si="6"/>
        <v>0.38922401764409315</v>
      </c>
      <c r="S69">
        <f t="shared" si="7"/>
        <v>0.46413778224343988</v>
      </c>
    </row>
    <row r="70" spans="1:19" x14ac:dyDescent="0.25">
      <c r="A70" s="1">
        <v>48</v>
      </c>
      <c r="B70" s="1">
        <v>234</v>
      </c>
      <c r="C70" s="1">
        <v>62.87</v>
      </c>
      <c r="D70" s="1">
        <v>0.7</v>
      </c>
      <c r="E70" s="1">
        <v>58504</v>
      </c>
      <c r="F70" s="1">
        <v>1707</v>
      </c>
      <c r="G70">
        <f t="shared" si="8"/>
        <v>5.4553211153577017</v>
      </c>
      <c r="H70">
        <f t="shared" si="9"/>
        <v>4.1410691023949697</v>
      </c>
      <c r="I70">
        <f t="shared" si="10"/>
        <v>-0.35667494393873245</v>
      </c>
      <c r="J70">
        <f t="shared" si="11"/>
        <v>10.976850406950787</v>
      </c>
      <c r="L70">
        <f>EXP(
((_C1_exp16+_C2_exp16*G70)*(_C3_exp16+_C4_exp16*H70)*(_C5_exp16+_C6_exp16*J70)*(_C7_exp16+_C8_exp16*I70))/
(1+(d1_exp16+d2_exp16*G70)*(d3_exp16+d4_exp16*H70)*(d5_exp16+d6_exp16*J70)*(d7_exp16+d8_exp16*I70))
)</f>
        <v>4715.3860176620583</v>
      </c>
      <c r="N70">
        <f t="shared" si="12"/>
        <v>7.4424927227944409</v>
      </c>
      <c r="O70">
        <f t="shared" si="13"/>
        <v>8.4585860618461925</v>
      </c>
      <c r="P70">
        <f t="shared" si="6"/>
        <v>1.032445673665338</v>
      </c>
      <c r="S70">
        <f t="shared" si="7"/>
        <v>0.63799358236924364</v>
      </c>
    </row>
    <row r="71" spans="1:19" x14ac:dyDescent="0.25">
      <c r="A71" s="1">
        <v>49</v>
      </c>
      <c r="B71" s="1">
        <v>168</v>
      </c>
      <c r="C71" s="1">
        <v>44.45</v>
      </c>
      <c r="D71" s="1">
        <v>0.88800000000000001</v>
      </c>
      <c r="E71" s="1">
        <v>1012</v>
      </c>
      <c r="F71" s="1">
        <v>2465</v>
      </c>
      <c r="G71">
        <f t="shared" si="8"/>
        <v>5.1239639794032588</v>
      </c>
      <c r="H71">
        <f t="shared" si="9"/>
        <v>3.7943649619599138</v>
      </c>
      <c r="I71">
        <f t="shared" si="10"/>
        <v>-0.11878353598996698</v>
      </c>
      <c r="J71">
        <f t="shared" si="11"/>
        <v>6.9196838498474111</v>
      </c>
      <c r="L71">
        <f>EXP(
((_C1_exp16+_C2_exp16*G71)*(_C3_exp16+_C4_exp16*H71)*(_C5_exp16+_C6_exp16*J71)*(_C7_exp16+_C8_exp16*I71))/
(1+(d1_exp16+d2_exp16*G71)*(d3_exp16+d4_exp16*H71)*(d5_exp16+d6_exp16*J71)*(d7_exp16+d8_exp16*I71))
)</f>
        <v>2987.4341022428594</v>
      </c>
      <c r="N71">
        <f t="shared" si="12"/>
        <v>7.8099470864767904</v>
      </c>
      <c r="O71">
        <f t="shared" si="13"/>
        <v>8.0021701381698307</v>
      </c>
      <c r="P71">
        <f t="shared" si="6"/>
        <v>3.6949701602185255E-2</v>
      </c>
      <c r="S71">
        <f t="shared" si="7"/>
        <v>0.17487719707378127</v>
      </c>
    </row>
    <row r="72" spans="1:19" x14ac:dyDescent="0.25">
      <c r="A72" s="1">
        <v>50</v>
      </c>
      <c r="B72" s="1">
        <v>158</v>
      </c>
      <c r="C72" s="1">
        <v>43</v>
      </c>
      <c r="D72" s="1">
        <v>0.9</v>
      </c>
      <c r="E72" s="1">
        <v>869</v>
      </c>
      <c r="F72" s="1">
        <v>2265</v>
      </c>
      <c r="G72">
        <f t="shared" si="8"/>
        <v>5.0625950330269669</v>
      </c>
      <c r="H72">
        <f t="shared" si="9"/>
        <v>3.7612001156935624</v>
      </c>
      <c r="I72">
        <f t="shared" si="10"/>
        <v>-0.10536051565782628</v>
      </c>
      <c r="J72">
        <f t="shared" si="11"/>
        <v>6.7673431252653922</v>
      </c>
      <c r="L72">
        <f>EXP(
((_C1_exp16+_C2_exp16*G72)*(_C3_exp16+_C4_exp16*H72)*(_C5_exp16+_C6_exp16*J72)*(_C7_exp16+_C8_exp16*I72))/
(1+(d1_exp16+d2_exp16*G72)*(d3_exp16+d4_exp16*H72)*(d5_exp16+d6_exp16*J72)*(d7_exp16+d8_exp16*I72))
)</f>
        <v>2795.5632971631876</v>
      </c>
      <c r="N72">
        <f t="shared" si="12"/>
        <v>7.7253300379171348</v>
      </c>
      <c r="O72">
        <f t="shared" si="13"/>
        <v>7.9357889027298354</v>
      </c>
      <c r="P72">
        <f t="shared" si="6"/>
        <v>4.4292933778250589E-2</v>
      </c>
      <c r="S72">
        <f t="shared" si="7"/>
        <v>0.18978761729400992</v>
      </c>
    </row>
    <row r="73" spans="1:19" x14ac:dyDescent="0.25">
      <c r="A73" s="1">
        <v>51</v>
      </c>
      <c r="B73" s="1">
        <v>160</v>
      </c>
      <c r="C73" s="1">
        <v>38.700000000000003</v>
      </c>
      <c r="D73" s="1">
        <v>0.72399999999999998</v>
      </c>
      <c r="E73" s="1">
        <v>927</v>
      </c>
      <c r="F73" s="1">
        <v>2685</v>
      </c>
      <c r="G73">
        <f t="shared" si="8"/>
        <v>5.0751738152338266</v>
      </c>
      <c r="H73">
        <f t="shared" si="9"/>
        <v>3.655839600035736</v>
      </c>
      <c r="I73">
        <f t="shared" si="10"/>
        <v>-0.32296388659642072</v>
      </c>
      <c r="J73">
        <f t="shared" si="11"/>
        <v>6.831953565565855</v>
      </c>
      <c r="L73">
        <f>EXP(
((_C1_exp16+_C2_exp16*G73)*(_C3_exp16+_C4_exp16*H73)*(_C5_exp16+_C6_exp16*J73)*(_C7_exp16+_C8_exp16*I73))/
(1+(d1_exp16+d2_exp16*G73)*(d3_exp16+d4_exp16*H73)*(d5_exp16+d6_exp16*J73)*(d7_exp16+d8_exp16*I73))
)</f>
        <v>3036.5367362759403</v>
      </c>
      <c r="N73">
        <f t="shared" si="12"/>
        <v>7.8954360069429654</v>
      </c>
      <c r="O73">
        <f t="shared" si="13"/>
        <v>8.0184729134946267</v>
      </c>
      <c r="P73">
        <f t="shared" si="6"/>
        <v>1.5138080373802215E-2</v>
      </c>
      <c r="S73">
        <f t="shared" si="7"/>
        <v>0.11576897195950635</v>
      </c>
    </row>
    <row r="74" spans="1:19" x14ac:dyDescent="0.25">
      <c r="A74" s="1">
        <v>52</v>
      </c>
      <c r="B74" s="1">
        <v>175</v>
      </c>
      <c r="C74" s="1">
        <v>42.5</v>
      </c>
      <c r="D74" s="1">
        <v>0.72199999999999998</v>
      </c>
      <c r="E74" s="1">
        <v>2650</v>
      </c>
      <c r="F74" s="1">
        <v>5065</v>
      </c>
      <c r="G74">
        <f t="shared" si="8"/>
        <v>5.1647859739235145</v>
      </c>
      <c r="H74">
        <f t="shared" si="9"/>
        <v>3.7495040759303713</v>
      </c>
      <c r="I74">
        <f t="shared" si="10"/>
        <v>-0.32573014008931084</v>
      </c>
      <c r="J74">
        <f t="shared" si="11"/>
        <v>7.8823149189802679</v>
      </c>
      <c r="L74">
        <f>EXP(
((_C1_exp16+_C2_exp16*G74)*(_C3_exp16+_C4_exp16*H74)*(_C5_exp16+_C6_exp16*J74)*(_C7_exp16+_C8_exp16*I74))/
(1+(d1_exp16+d2_exp16*G74)*(d3_exp16+d4_exp16*H74)*(d5_exp16+d6_exp16*J74)*(d7_exp16+d8_exp16*I74))
)</f>
        <v>4671.3110533189529</v>
      </c>
      <c r="N74">
        <f t="shared" si="12"/>
        <v>8.5301094166827838</v>
      </c>
      <c r="O74">
        <f t="shared" si="13"/>
        <v>8.4491950507317188</v>
      </c>
      <c r="P74">
        <f t="shared" si="6"/>
        <v>6.5471346172628567E-3</v>
      </c>
      <c r="S74">
        <f t="shared" si="7"/>
        <v>8.427804147217563E-2</v>
      </c>
    </row>
    <row r="75" spans="1:19" x14ac:dyDescent="0.25">
      <c r="A75" s="1">
        <v>53</v>
      </c>
      <c r="B75" s="1">
        <v>163</v>
      </c>
      <c r="C75" s="1">
        <v>41.02</v>
      </c>
      <c r="D75" s="1">
        <v>0.96499999999999997</v>
      </c>
      <c r="E75" s="1">
        <v>1168</v>
      </c>
      <c r="F75" s="1">
        <v>2613</v>
      </c>
      <c r="G75">
        <f t="shared" si="8"/>
        <v>5.0937502008067623</v>
      </c>
      <c r="H75">
        <f t="shared" si="9"/>
        <v>3.7140597526442347</v>
      </c>
      <c r="I75">
        <f t="shared" si="10"/>
        <v>-3.562717764315116E-2</v>
      </c>
      <c r="J75">
        <f t="shared" si="11"/>
        <v>7.0630481633881725</v>
      </c>
      <c r="L75">
        <f>EXP(
((_C1_exp16+_C2_exp16*G75)*(_C3_exp16+_C4_exp16*H75)*(_C5_exp16+_C6_exp16*J75)*(_C7_exp16+_C8_exp16*I75))/
(1+(d1_exp16+d2_exp16*G75)*(d3_exp16+d4_exp16*H75)*(d5_exp16+d6_exp16*J75)*(d7_exp16+d8_exp16*I75))
)</f>
        <v>3291.8887684027741</v>
      </c>
      <c r="N75">
        <f t="shared" si="12"/>
        <v>7.8682542655206129</v>
      </c>
      <c r="O75">
        <f t="shared" si="13"/>
        <v>8.0992167727700952</v>
      </c>
      <c r="P75">
        <f t="shared" si="6"/>
        <v>5.334367975496717E-2</v>
      </c>
      <c r="S75">
        <f t="shared" si="7"/>
        <v>0.20623077393109221</v>
      </c>
    </row>
    <row r="76" spans="1:19" x14ac:dyDescent="0.25">
      <c r="A76" s="1">
        <v>54</v>
      </c>
      <c r="B76" s="1">
        <v>166</v>
      </c>
      <c r="C76" s="1">
        <v>42.1</v>
      </c>
      <c r="D76" s="1">
        <v>0.71499999999999997</v>
      </c>
      <c r="E76" s="1">
        <v>1419</v>
      </c>
      <c r="F76" s="1">
        <v>3220</v>
      </c>
      <c r="G76">
        <f t="shared" si="8"/>
        <v>5.1119877883565437</v>
      </c>
      <c r="H76">
        <f t="shared" si="9"/>
        <v>3.7400477406883357</v>
      </c>
      <c r="I76">
        <f t="shared" si="10"/>
        <v>-0.33547273628812946</v>
      </c>
      <c r="J76">
        <f t="shared" si="11"/>
        <v>7.2577076771600426</v>
      </c>
      <c r="L76">
        <f>EXP(
((_C1_exp16+_C2_exp16*G76)*(_C3_exp16+_C4_exp16*H76)*(_C5_exp16+_C6_exp16*J76)*(_C7_exp16+_C8_exp16*I76))/
(1+(d1_exp16+d2_exp16*G76)*(d3_exp16+d4_exp16*H76)*(d5_exp16+d6_exp16*J76)*(d7_exp16+d8_exp16*I76))
)</f>
        <v>3717.1125918486773</v>
      </c>
      <c r="N76">
        <f t="shared" si="12"/>
        <v>8.0771366385384535</v>
      </c>
      <c r="O76">
        <f t="shared" si="13"/>
        <v>8.2207024608927455</v>
      </c>
      <c r="P76">
        <f t="shared" si="6"/>
        <v>2.0611145348264109E-2</v>
      </c>
      <c r="S76">
        <f t="shared" si="7"/>
        <v>0.13373622121073342</v>
      </c>
    </row>
    <row r="77" spans="1:19" x14ac:dyDescent="0.25">
      <c r="A77" s="1">
        <v>55</v>
      </c>
      <c r="B77" s="1">
        <v>162</v>
      </c>
      <c r="C77" s="1">
        <v>40.9</v>
      </c>
      <c r="D77" s="1">
        <v>0.71499999999999997</v>
      </c>
      <c r="E77" s="1">
        <v>1262</v>
      </c>
      <c r="F77" s="1">
        <v>2950</v>
      </c>
      <c r="G77">
        <f t="shared" si="8"/>
        <v>5.0875963352323836</v>
      </c>
      <c r="H77">
        <f t="shared" si="9"/>
        <v>3.7111300630487558</v>
      </c>
      <c r="I77">
        <f t="shared" si="10"/>
        <v>-0.33547273628812946</v>
      </c>
      <c r="J77">
        <f t="shared" si="11"/>
        <v>7.1404530431011581</v>
      </c>
      <c r="L77">
        <f>EXP(
((_C1_exp16+_C2_exp16*G77)*(_C3_exp16+_C4_exp16*H77)*(_C5_exp16+_C6_exp16*J77)*(_C7_exp16+_C8_exp16*I77))/
(1+(d1_exp16+d2_exp16*G77)*(d3_exp16+d4_exp16*H77)*(d5_exp16+d6_exp16*J77)*(d7_exp16+d8_exp16*I77))
)</f>
        <v>3535.9754165120471</v>
      </c>
      <c r="N77">
        <f t="shared" si="12"/>
        <v>7.9895604493338652</v>
      </c>
      <c r="O77">
        <f t="shared" si="13"/>
        <v>8.1707444713894883</v>
      </c>
      <c r="P77">
        <f t="shared" si="6"/>
        <v>3.2827649848252524E-2</v>
      </c>
      <c r="S77">
        <f t="shared" si="7"/>
        <v>0.16571818168636035</v>
      </c>
    </row>
    <row r="78" spans="1:19" x14ac:dyDescent="0.25">
      <c r="A78" s="1">
        <v>56</v>
      </c>
      <c r="B78" s="1">
        <v>156</v>
      </c>
      <c r="C78" s="1">
        <v>41.3</v>
      </c>
      <c r="D78" s="1">
        <v>0.69399999999999995</v>
      </c>
      <c r="E78" s="1">
        <v>4012</v>
      </c>
      <c r="F78" s="1">
        <v>5510</v>
      </c>
      <c r="G78">
        <f t="shared" si="8"/>
        <v>5.0498560072495371</v>
      </c>
      <c r="H78">
        <f t="shared" si="9"/>
        <v>3.7208624999669868</v>
      </c>
      <c r="I78">
        <f t="shared" si="10"/>
        <v>-0.36528331847533263</v>
      </c>
      <c r="J78">
        <f t="shared" si="11"/>
        <v>8.2970451490818267</v>
      </c>
      <c r="L78">
        <f>EXP(
((_C1_exp16+_C2_exp16*G78)*(_C3_exp16+_C4_exp16*H78)*(_C5_exp16+_C6_exp16*J78)*(_C7_exp16+_C8_exp16*I78))/
(1+(d1_exp16+d2_exp16*G78)*(d3_exp16+d4_exp16*H78)*(d5_exp16+d6_exp16*J78)*(d7_exp16+d8_exp16*I78))
)</f>
        <v>5565.3732435554584</v>
      </c>
      <c r="N78">
        <f t="shared" si="12"/>
        <v>8.6143199021469599</v>
      </c>
      <c r="O78">
        <f t="shared" si="13"/>
        <v>8.6243193312818516</v>
      </c>
      <c r="P78">
        <f t="shared" si="6"/>
        <v>9.9988583023721239E-5</v>
      </c>
      <c r="S78">
        <f t="shared" si="7"/>
        <v>9.9496010657648248E-3</v>
      </c>
    </row>
    <row r="79" spans="1:19" x14ac:dyDescent="0.25">
      <c r="A79" s="1">
        <v>57</v>
      </c>
      <c r="B79" s="1">
        <v>161</v>
      </c>
      <c r="C79" s="1">
        <v>40.1</v>
      </c>
      <c r="D79" s="1">
        <v>0.93899999999999995</v>
      </c>
      <c r="E79" s="1">
        <v>868</v>
      </c>
      <c r="F79" s="1">
        <v>2678</v>
      </c>
      <c r="G79">
        <f t="shared" si="8"/>
        <v>5.0814043649844631</v>
      </c>
      <c r="H79">
        <f t="shared" si="9"/>
        <v>3.6913763343125234</v>
      </c>
      <c r="I79">
        <f t="shared" si="10"/>
        <v>-6.2939799773874205E-2</v>
      </c>
      <c r="J79">
        <f t="shared" si="11"/>
        <v>6.7661917146603505</v>
      </c>
      <c r="L79">
        <f>EXP(
((_C1_exp16+_C2_exp16*G79)*(_C3_exp16+_C4_exp16*H79)*(_C5_exp16+_C6_exp16*J79)*(_C7_exp16+_C8_exp16*I79))/
(1+(d1_exp16+d2_exp16*G79)*(d3_exp16+d4_exp16*H79)*(d5_exp16+d6_exp16*J79)*(d7_exp16+d8_exp16*I79))
)</f>
        <v>2804.1707478351773</v>
      </c>
      <c r="N79">
        <f t="shared" si="12"/>
        <v>7.8928255262511176</v>
      </c>
      <c r="O79">
        <f t="shared" si="13"/>
        <v>7.9388631406782313</v>
      </c>
      <c r="P79">
        <f t="shared" si="6"/>
        <v>2.1194619421395912E-3</v>
      </c>
      <c r="S79">
        <f t="shared" si="7"/>
        <v>4.4993960489952772E-2</v>
      </c>
    </row>
    <row r="80" spans="1:19" x14ac:dyDescent="0.25">
      <c r="A80" s="1">
        <v>58</v>
      </c>
      <c r="B80" s="1">
        <v>132</v>
      </c>
      <c r="C80" s="1">
        <v>37.64</v>
      </c>
      <c r="D80" s="1">
        <v>0.75600000000000001</v>
      </c>
      <c r="E80" s="1">
        <v>747</v>
      </c>
      <c r="F80" s="1">
        <v>3150</v>
      </c>
      <c r="G80">
        <f t="shared" si="8"/>
        <v>4.8828019225863706</v>
      </c>
      <c r="H80">
        <f t="shared" si="9"/>
        <v>3.6280673147171787</v>
      </c>
      <c r="I80">
        <f t="shared" si="10"/>
        <v>-0.27971390280260405</v>
      </c>
      <c r="J80">
        <f t="shared" si="11"/>
        <v>6.6160651851328174</v>
      </c>
      <c r="L80">
        <f>EXP(
((_C1_exp16+_C2_exp16*G80)*(_C3_exp16+_C4_exp16*H80)*(_C5_exp16+_C6_exp16*J80)*(_C7_exp16+_C8_exp16*I80))/
(1+(d1_exp16+d2_exp16*G80)*(d3_exp16+d4_exp16*H80)*(d5_exp16+d6_exp16*J80)*(d7_exp16+d8_exp16*I80))
)</f>
        <v>2740.0593518793444</v>
      </c>
      <c r="N80">
        <f t="shared" si="12"/>
        <v>8.0551577318196781</v>
      </c>
      <c r="O80">
        <f t="shared" si="13"/>
        <v>7.9157348604173476</v>
      </c>
      <c r="P80">
        <f t="shared" si="6"/>
        <v>1.9438737070070773E-2</v>
      </c>
      <c r="S80">
        <f t="shared" si="7"/>
        <v>0.14961013448102381</v>
      </c>
    </row>
    <row r="81" spans="1:19" x14ac:dyDescent="0.25">
      <c r="A81" s="1">
        <v>59</v>
      </c>
      <c r="B81" s="1">
        <v>178</v>
      </c>
      <c r="C81" s="1">
        <v>39.6</v>
      </c>
      <c r="D81" s="1">
        <v>0.91700000000000004</v>
      </c>
      <c r="E81" s="1">
        <v>865</v>
      </c>
      <c r="F81" s="1">
        <v>2335</v>
      </c>
      <c r="G81">
        <f t="shared" si="8"/>
        <v>5.181783550292085</v>
      </c>
      <c r="H81">
        <f t="shared" si="9"/>
        <v>3.6788291182604347</v>
      </c>
      <c r="I81">
        <f t="shared" si="10"/>
        <v>-8.6647806725672169E-2</v>
      </c>
      <c r="J81">
        <f t="shared" si="11"/>
        <v>6.7627295069318789</v>
      </c>
      <c r="L81">
        <f>EXP(
((_C1_exp16+_C2_exp16*G81)*(_C3_exp16+_C4_exp16*H81)*(_C5_exp16+_C6_exp16*J81)*(_C7_exp16+_C8_exp16*I81))/
(1+(d1_exp16+d2_exp16*G81)*(d3_exp16+d4_exp16*H81)*(d5_exp16+d6_exp16*J81)*(d7_exp16+d8_exp16*I81))
)</f>
        <v>2735.2951053061524</v>
      </c>
      <c r="N81">
        <f t="shared" si="12"/>
        <v>7.755767170102998</v>
      </c>
      <c r="O81">
        <f t="shared" si="13"/>
        <v>7.9139946085988351</v>
      </c>
      <c r="P81">
        <f t="shared" si="6"/>
        <v>2.503592229295391E-2</v>
      </c>
      <c r="S81">
        <f t="shared" si="7"/>
        <v>0.14634439425918863</v>
      </c>
    </row>
    <row r="82" spans="1:19" x14ac:dyDescent="0.25">
      <c r="A82" s="1">
        <v>60</v>
      </c>
      <c r="B82" s="1">
        <v>126</v>
      </c>
      <c r="C82" s="1">
        <v>37.700000000000003</v>
      </c>
      <c r="D82" s="1">
        <v>0.88600000000000001</v>
      </c>
      <c r="E82" s="1">
        <v>520</v>
      </c>
      <c r="F82" s="1">
        <v>2188</v>
      </c>
      <c r="G82">
        <f t="shared" si="8"/>
        <v>4.836281906951478</v>
      </c>
      <c r="H82">
        <f t="shared" si="9"/>
        <v>3.629660094453965</v>
      </c>
      <c r="I82">
        <f t="shared" si="10"/>
        <v>-0.1210383283770561</v>
      </c>
      <c r="J82">
        <f t="shared" si="11"/>
        <v>6.253828811575473</v>
      </c>
      <c r="L82">
        <f>EXP(
((_C1_exp16+_C2_exp16*G82)*(_C3_exp16+_C4_exp16*H82)*(_C5_exp16+_C6_exp16*J82)*(_C7_exp16+_C8_exp16*I82))/
(1+(d1_exp16+d2_exp16*G82)*(d3_exp16+d4_exp16*H82)*(d5_exp16+d6_exp16*J82)*(d7_exp16+d8_exp16*I82))
)</f>
        <v>2186.0185748745075</v>
      </c>
      <c r="N82">
        <f t="shared" si="12"/>
        <v>7.6907431635418719</v>
      </c>
      <c r="O82">
        <f t="shared" si="13"/>
        <v>7.6898371658982363</v>
      </c>
      <c r="P82">
        <f t="shared" si="6"/>
        <v>8.2083173027332583E-7</v>
      </c>
      <c r="S82">
        <f t="shared" si="7"/>
        <v>9.0640818347402464E-4</v>
      </c>
    </row>
    <row r="83" spans="1:19" x14ac:dyDescent="0.25">
      <c r="A83" s="1">
        <v>61</v>
      </c>
      <c r="B83" s="1">
        <v>147</v>
      </c>
      <c r="C83" s="1">
        <v>41.9</v>
      </c>
      <c r="D83" s="1">
        <v>0.84299999999999997</v>
      </c>
      <c r="E83" s="1">
        <v>705</v>
      </c>
      <c r="F83" s="1">
        <v>2290</v>
      </c>
      <c r="G83">
        <f t="shared" si="8"/>
        <v>4.990432586778736</v>
      </c>
      <c r="H83">
        <f t="shared" si="9"/>
        <v>3.735285826928092</v>
      </c>
      <c r="I83">
        <f t="shared" si="10"/>
        <v>-0.17078832098028163</v>
      </c>
      <c r="J83">
        <f t="shared" si="11"/>
        <v>6.5581978028122689</v>
      </c>
      <c r="L83">
        <f>EXP(
((_C1_exp16+_C2_exp16*G83)*(_C3_exp16+_C4_exp16*H83)*(_C5_exp16+_C6_exp16*J83)*(_C7_exp16+_C8_exp16*I83))/
(1+(d1_exp16+d2_exp16*G83)*(d3_exp16+d4_exp16*H83)*(d5_exp16+d6_exp16*J83)*(d7_exp16+d8_exp16*I83))
)</f>
        <v>2574.4239893980093</v>
      </c>
      <c r="N83">
        <f t="shared" si="12"/>
        <v>7.736307096548285</v>
      </c>
      <c r="O83">
        <f t="shared" si="13"/>
        <v>7.8533810946370615</v>
      </c>
      <c r="P83">
        <f t="shared" si="6"/>
        <v>1.3706321028490844E-2</v>
      </c>
      <c r="S83">
        <f t="shared" si="7"/>
        <v>0.11048063200518794</v>
      </c>
    </row>
    <row r="84" spans="1:19" x14ac:dyDescent="0.25">
      <c r="A84" s="1">
        <v>62</v>
      </c>
      <c r="B84" s="1">
        <v>153</v>
      </c>
      <c r="C84" s="1">
        <v>40.4</v>
      </c>
      <c r="D84" s="1">
        <v>0.82599999999999996</v>
      </c>
      <c r="E84" s="1">
        <v>661</v>
      </c>
      <c r="F84" s="1">
        <v>2370</v>
      </c>
      <c r="G84">
        <f t="shared" si="8"/>
        <v>5.0304379213924353</v>
      </c>
      <c r="H84">
        <f t="shared" si="9"/>
        <v>3.6988297849671046</v>
      </c>
      <c r="I84">
        <f t="shared" si="10"/>
        <v>-0.19116050546115904</v>
      </c>
      <c r="J84">
        <f t="shared" si="11"/>
        <v>6.4937538398516859</v>
      </c>
      <c r="L84">
        <f>EXP(
((_C1_exp16+_C2_exp16*G84)*(_C3_exp16+_C4_exp16*H84)*(_C5_exp16+_C6_exp16*J84)*(_C7_exp16+_C8_exp16*I84))/
(1+(d1_exp16+d2_exp16*G84)*(d3_exp16+d4_exp16*H84)*(d5_exp16+d6_exp16*J84)*(d7_exp16+d8_exp16*I84))
)</f>
        <v>2487.4546363334844</v>
      </c>
      <c r="N84">
        <f t="shared" si="12"/>
        <v>7.7706452341291765</v>
      </c>
      <c r="O84">
        <f t="shared" si="13"/>
        <v>7.8190152322166027</v>
      </c>
      <c r="P84">
        <f t="shared" si="6"/>
        <v>2.3396567149776091E-3</v>
      </c>
      <c r="S84">
        <f t="shared" si="7"/>
        <v>4.7218805367487161E-2</v>
      </c>
    </row>
    <row r="85" spans="1:19" x14ac:dyDescent="0.25">
      <c r="A85" s="1">
        <v>63</v>
      </c>
      <c r="B85" s="1">
        <v>168</v>
      </c>
      <c r="C85" s="1">
        <v>43.3</v>
      </c>
      <c r="D85" s="1">
        <v>0.85299999999999998</v>
      </c>
      <c r="E85" s="1">
        <v>1000</v>
      </c>
      <c r="F85" s="1">
        <v>2875</v>
      </c>
      <c r="G85">
        <f t="shared" si="8"/>
        <v>5.1239639794032588</v>
      </c>
      <c r="H85">
        <f t="shared" si="9"/>
        <v>3.7681526350084442</v>
      </c>
      <c r="I85">
        <f t="shared" si="10"/>
        <v>-0.15899573149045795</v>
      </c>
      <c r="J85">
        <f t="shared" si="11"/>
        <v>6.9077552789821368</v>
      </c>
      <c r="L85">
        <f>EXP(
((_C1_exp16+_C2_exp16*G85)*(_C3_exp16+_C4_exp16*H85)*(_C5_exp16+_C6_exp16*J85)*(_C7_exp16+_C8_exp16*I85))/
(1+(d1_exp16+d2_exp16*G85)*(d3_exp16+d4_exp16*H85)*(d5_exp16+d6_exp16*J85)*(d7_exp16+d8_exp16*I85))
)</f>
        <v>3028.6639075824905</v>
      </c>
      <c r="N85">
        <f t="shared" si="12"/>
        <v>7.9638079532314512</v>
      </c>
      <c r="O85">
        <f t="shared" si="13"/>
        <v>8.0158768466611114</v>
      </c>
      <c r="P85">
        <f t="shared" si="6"/>
        <v>2.7111696629893169E-3</v>
      </c>
      <c r="S85">
        <f t="shared" si="7"/>
        <v>5.0736533425772751E-2</v>
      </c>
    </row>
    <row r="86" spans="1:19" x14ac:dyDescent="0.25">
      <c r="A86" s="1">
        <v>64</v>
      </c>
      <c r="B86" s="1">
        <v>174</v>
      </c>
      <c r="C86" s="1">
        <v>42.6</v>
      </c>
      <c r="D86" s="1">
        <v>0.93799999999999994</v>
      </c>
      <c r="E86" s="1">
        <v>1100</v>
      </c>
      <c r="F86" s="1">
        <v>3328</v>
      </c>
      <c r="G86">
        <f t="shared" si="8"/>
        <v>5.1590552992145291</v>
      </c>
      <c r="H86">
        <f t="shared" si="9"/>
        <v>3.751854253275325</v>
      </c>
      <c r="I86">
        <f t="shared" si="10"/>
        <v>-6.4005329975912434E-2</v>
      </c>
      <c r="J86">
        <f t="shared" si="11"/>
        <v>7.0030654587864616</v>
      </c>
      <c r="L86">
        <f>EXP(
((_C1_exp16+_C2_exp16*G86)*(_C3_exp16+_C4_exp16*H86)*(_C5_exp16+_C6_exp16*J86)*(_C7_exp16+_C8_exp16*I86))/
(1+(d1_exp16+d2_exp16*G86)*(d3_exp16+d4_exp16*H86)*(d5_exp16+d6_exp16*J86)*(d7_exp16+d8_exp16*I86))
)</f>
        <v>3077.1372334475473</v>
      </c>
      <c r="N86">
        <f t="shared" si="12"/>
        <v>8.1101268019410995</v>
      </c>
      <c r="O86">
        <f t="shared" si="13"/>
        <v>8.0317549740829612</v>
      </c>
      <c r="P86">
        <f t="shared" si="6"/>
        <v>6.1421434018256518E-3</v>
      </c>
      <c r="S86">
        <f t="shared" si="7"/>
        <v>8.1524724937728041E-2</v>
      </c>
    </row>
    <row r="87" spans="1:19" x14ac:dyDescent="0.25">
      <c r="A87" s="1">
        <v>65</v>
      </c>
      <c r="B87" s="1">
        <v>159</v>
      </c>
      <c r="C87" s="1">
        <v>42.8</v>
      </c>
      <c r="D87" s="1">
        <v>0.77600000000000002</v>
      </c>
      <c r="E87" s="1">
        <v>757</v>
      </c>
      <c r="F87" s="1">
        <v>2721</v>
      </c>
      <c r="G87">
        <f t="shared" ref="G87:G118" si="14">LN(B87)</f>
        <v>5.0689042022202315</v>
      </c>
      <c r="H87">
        <f t="shared" ref="H87:H118" si="15">LN(C87)</f>
        <v>3.7565381025877511</v>
      </c>
      <c r="I87">
        <f t="shared" ref="I87:I118" si="16">LN(D87)</f>
        <v>-0.25360275879891825</v>
      </c>
      <c r="J87">
        <f t="shared" ref="J87:J118" si="17">LN(E87)</f>
        <v>6.6293632534374485</v>
      </c>
      <c r="L87">
        <f>EXP(
((_C1_exp16+_C2_exp16*G87)*(_C3_exp16+_C4_exp16*H87)*(_C5_exp16+_C6_exp16*J87)*(_C7_exp16+_C8_exp16*I87))/
(1+(d1_exp16+d2_exp16*G87)*(d3_exp16+d4_exp16*H87)*(d5_exp16+d6_exp16*J87)*(d7_exp16+d8_exp16*I87))
)</f>
        <v>2744.9513868548984</v>
      </c>
      <c r="N87">
        <f t="shared" ref="N87:N118" si="18">LN(F87)</f>
        <v>7.9087547387832462</v>
      </c>
      <c r="O87">
        <f t="shared" ref="O87:O118" si="19">LN(L87)</f>
        <v>7.9175186440800358</v>
      </c>
      <c r="P87">
        <f t="shared" si="6"/>
        <v>7.6806036051096973E-5</v>
      </c>
      <c r="S87">
        <f t="shared" si="7"/>
        <v>8.7256142201998406E-3</v>
      </c>
    </row>
    <row r="88" spans="1:19" x14ac:dyDescent="0.25">
      <c r="A88" s="1">
        <v>66</v>
      </c>
      <c r="B88" s="1">
        <v>189</v>
      </c>
      <c r="C88" s="1">
        <v>45.1</v>
      </c>
      <c r="D88" s="1">
        <v>0.89400000000000002</v>
      </c>
      <c r="E88" s="1">
        <v>1500</v>
      </c>
      <c r="F88" s="1">
        <v>3478</v>
      </c>
      <c r="G88">
        <f t="shared" si="14"/>
        <v>5.2417470150596426</v>
      </c>
      <c r="H88">
        <f t="shared" si="15"/>
        <v>3.8088822465086327</v>
      </c>
      <c r="I88">
        <f t="shared" si="16"/>
        <v>-0.11204950380862289</v>
      </c>
      <c r="J88">
        <f t="shared" si="17"/>
        <v>7.3132203870903014</v>
      </c>
      <c r="L88">
        <f>EXP(
((_C1_exp16+_C2_exp16*G88)*(_C3_exp16+_C4_exp16*H88)*(_C5_exp16+_C6_exp16*J88)*(_C7_exp16+_C8_exp16*I88))/
(1+(d1_exp16+d2_exp16*G88)*(d3_exp16+d4_exp16*H88)*(d5_exp16+d6_exp16*J88)*(d7_exp16+d8_exp16*I88))
)</f>
        <v>3495.8407898560245</v>
      </c>
      <c r="N88">
        <f t="shared" si="18"/>
        <v>8.1542126949142286</v>
      </c>
      <c r="O88">
        <f t="shared" si="19"/>
        <v>8.1593291950793869</v>
      </c>
      <c r="P88">
        <f t="shared" ref="P88:P151" si="20">(N88-O88)^2</f>
        <v>2.617857394006491E-5</v>
      </c>
      <c r="S88">
        <f t="shared" ref="S88:S151" si="21">ABS((F88-L88)/L88)</f>
        <v>5.1034331734424402E-3</v>
      </c>
    </row>
    <row r="89" spans="1:19" x14ac:dyDescent="0.25">
      <c r="A89" s="1">
        <v>67</v>
      </c>
      <c r="B89" s="1">
        <v>188</v>
      </c>
      <c r="C89" s="1">
        <v>45.1</v>
      </c>
      <c r="D89" s="1">
        <v>0.90900000000000003</v>
      </c>
      <c r="E89" s="1">
        <v>1500</v>
      </c>
      <c r="F89" s="1">
        <v>3259</v>
      </c>
      <c r="G89">
        <f t="shared" si="14"/>
        <v>5.2364419628299492</v>
      </c>
      <c r="H89">
        <f t="shared" si="15"/>
        <v>3.8088822465086327</v>
      </c>
      <c r="I89">
        <f t="shared" si="16"/>
        <v>-9.5410184804658182E-2</v>
      </c>
      <c r="J89">
        <f t="shared" si="17"/>
        <v>7.3132203870903014</v>
      </c>
      <c r="L89">
        <f>EXP(
((_C1_exp16+_C2_exp16*G89)*(_C3_exp16+_C4_exp16*H89)*(_C5_exp16+_C6_exp16*J89)*(_C7_exp16+_C8_exp16*I89))/
(1+(d1_exp16+d2_exp16*G89)*(d3_exp16+d4_exp16*H89)*(d5_exp16+d6_exp16*J89)*(d7_exp16+d8_exp16*I89))
)</f>
        <v>3482.170532775448</v>
      </c>
      <c r="N89">
        <f t="shared" si="18"/>
        <v>8.0891756788375613</v>
      </c>
      <c r="O89">
        <f t="shared" si="19"/>
        <v>8.1554110946531253</v>
      </c>
      <c r="P89">
        <f t="shared" si="20"/>
        <v>4.3871303082606691E-3</v>
      </c>
      <c r="S89">
        <f t="shared" si="21"/>
        <v>6.4089489780838213E-2</v>
      </c>
    </row>
    <row r="90" spans="1:19" x14ac:dyDescent="0.25">
      <c r="A90" s="1">
        <v>68</v>
      </c>
      <c r="B90" s="1">
        <v>240</v>
      </c>
      <c r="C90" s="1">
        <v>39</v>
      </c>
      <c r="D90" s="1">
        <v>1.008</v>
      </c>
      <c r="E90" s="1">
        <v>612</v>
      </c>
      <c r="F90" s="1">
        <v>1657</v>
      </c>
      <c r="G90">
        <f t="shared" si="14"/>
        <v>5.4806389233419912</v>
      </c>
      <c r="H90">
        <f t="shared" si="15"/>
        <v>3.6635616461296463</v>
      </c>
      <c r="I90">
        <f t="shared" si="16"/>
        <v>7.9681696491768813E-3</v>
      </c>
      <c r="J90">
        <f t="shared" si="17"/>
        <v>6.4167322825123261</v>
      </c>
      <c r="L90">
        <f>EXP(
((_C1_exp16+_C2_exp16*G90)*(_C3_exp16+_C4_exp16*H90)*(_C5_exp16+_C6_exp16*J90)*(_C7_exp16+_C8_exp16*I90))/
(1+(d1_exp16+d2_exp16*G90)*(d3_exp16+d4_exp16*H90)*(d5_exp16+d6_exp16*J90)*(d7_exp16+d8_exp16*I90))
)</f>
        <v>1926.8200863802031</v>
      </c>
      <c r="N90">
        <f t="shared" si="18"/>
        <v>7.4127640174265625</v>
      </c>
      <c r="O90">
        <f t="shared" si="19"/>
        <v>7.5636262994371464</v>
      </c>
      <c r="P90">
        <f t="shared" si="20"/>
        <v>2.2759428133440923E-2</v>
      </c>
      <c r="S90">
        <f t="shared" si="21"/>
        <v>0.14003387669011549</v>
      </c>
    </row>
    <row r="91" spans="1:19" x14ac:dyDescent="0.25">
      <c r="A91" s="1">
        <v>69</v>
      </c>
      <c r="B91" s="1">
        <v>240</v>
      </c>
      <c r="C91" s="1">
        <v>38.1</v>
      </c>
      <c r="D91" s="1">
        <v>0.83299999999999996</v>
      </c>
      <c r="E91" s="1">
        <v>485</v>
      </c>
      <c r="F91" s="1">
        <v>1389</v>
      </c>
      <c r="G91">
        <f t="shared" si="14"/>
        <v>5.4806389233419912</v>
      </c>
      <c r="H91">
        <f t="shared" si="15"/>
        <v>3.6402142821326553</v>
      </c>
      <c r="I91">
        <f t="shared" si="16"/>
        <v>-0.18272163681529441</v>
      </c>
      <c r="J91">
        <f t="shared" si="17"/>
        <v>6.1841488909374833</v>
      </c>
      <c r="L91">
        <f>EXP(
((_C1_exp16+_C2_exp16*G91)*(_C3_exp16+_C4_exp16*H91)*(_C5_exp16+_C6_exp16*J91)*(_C7_exp16+_C8_exp16*I91))/
(1+(d1_exp16+d2_exp16*G91)*(d3_exp16+d4_exp16*H91)*(d5_exp16+d6_exp16*J91)*(d7_exp16+d8_exp16*I91))
)</f>
        <v>1940.3872468392658</v>
      </c>
      <c r="N91">
        <f t="shared" si="18"/>
        <v>7.2363393427543441</v>
      </c>
      <c r="O91">
        <f t="shared" si="19"/>
        <v>7.5706428439104121</v>
      </c>
      <c r="P91">
        <f t="shared" si="20"/>
        <v>0.11175883088520515</v>
      </c>
      <c r="S91">
        <f t="shared" si="21"/>
        <v>0.28416350794792694</v>
      </c>
    </row>
    <row r="92" spans="1:19" x14ac:dyDescent="0.25">
      <c r="A92" s="1">
        <v>70</v>
      </c>
      <c r="B92" s="1">
        <v>240</v>
      </c>
      <c r="C92" s="1">
        <v>36.700000000000003</v>
      </c>
      <c r="D92" s="1">
        <v>0.94399999999999995</v>
      </c>
      <c r="E92" s="1">
        <v>483</v>
      </c>
      <c r="F92" s="1">
        <v>1778</v>
      </c>
      <c r="G92">
        <f t="shared" si="14"/>
        <v>5.4806389233419912</v>
      </c>
      <c r="H92">
        <f t="shared" si="15"/>
        <v>3.6027767550605247</v>
      </c>
      <c r="I92">
        <f t="shared" si="16"/>
        <v>-5.7629112836636416E-2</v>
      </c>
      <c r="J92">
        <f t="shared" si="17"/>
        <v>6.1800166536525722</v>
      </c>
      <c r="L92">
        <f>EXP(
((_C1_exp16+_C2_exp16*G92)*(_C3_exp16+_C4_exp16*H92)*(_C5_exp16+_C6_exp16*J92)*(_C7_exp16+_C8_exp16*I92))/
(1+(d1_exp16+d2_exp16*G92)*(d3_exp16+d4_exp16*H92)*(d5_exp16+d6_exp16*J92)*(d7_exp16+d8_exp16*I92))
)</f>
        <v>1734.9594773336389</v>
      </c>
      <c r="N92">
        <f t="shared" si="18"/>
        <v>7.48324441607385</v>
      </c>
      <c r="O92">
        <f t="shared" si="19"/>
        <v>7.4587393361045375</v>
      </c>
      <c r="P92">
        <f t="shared" si="20"/>
        <v>6.004989443024009E-4</v>
      </c>
      <c r="S92">
        <f t="shared" si="21"/>
        <v>2.4807797086135768E-2</v>
      </c>
    </row>
    <row r="93" spans="1:19" x14ac:dyDescent="0.25">
      <c r="A93" s="1">
        <v>71</v>
      </c>
      <c r="B93" s="1">
        <v>240</v>
      </c>
      <c r="C93" s="1">
        <v>34.200000000000003</v>
      </c>
      <c r="D93" s="1">
        <v>0.81</v>
      </c>
      <c r="E93" s="1">
        <v>683</v>
      </c>
      <c r="F93" s="1">
        <v>2057</v>
      </c>
      <c r="G93">
        <f t="shared" si="14"/>
        <v>5.4806389233419912</v>
      </c>
      <c r="H93">
        <f t="shared" si="15"/>
        <v>3.5322256440685598</v>
      </c>
      <c r="I93">
        <f t="shared" si="16"/>
        <v>-0.21072103131565253</v>
      </c>
      <c r="J93">
        <f t="shared" si="17"/>
        <v>6.5264948595707901</v>
      </c>
      <c r="L93">
        <f>EXP(
((_C1_exp16+_C2_exp16*G93)*(_C3_exp16+_C4_exp16*H93)*(_C5_exp16+_C6_exp16*J93)*(_C7_exp16+_C8_exp16*I93))/
(1+(d1_exp16+d2_exp16*G93)*(d3_exp16+d4_exp16*H93)*(d5_exp16+d6_exp16*J93)*(d7_exp16+d8_exp16*I93))
)</f>
        <v>2245.5385820343754</v>
      </c>
      <c r="N93">
        <f t="shared" si="18"/>
        <v>7.6290038896529575</v>
      </c>
      <c r="O93">
        <f t="shared" si="19"/>
        <v>7.7167006743148878</v>
      </c>
      <c r="P93">
        <f t="shared" si="20"/>
        <v>7.6907260400409759E-3</v>
      </c>
      <c r="S93">
        <f t="shared" si="21"/>
        <v>8.3961408431275475E-2</v>
      </c>
    </row>
    <row r="94" spans="1:19" x14ac:dyDescent="0.25">
      <c r="A94" s="1">
        <v>72</v>
      </c>
      <c r="B94" s="1">
        <v>245</v>
      </c>
      <c r="C94" s="1">
        <v>35.17</v>
      </c>
      <c r="D94" s="1">
        <v>0.88700000000000001</v>
      </c>
      <c r="E94" s="1">
        <v>1145</v>
      </c>
      <c r="F94" s="1">
        <v>2674</v>
      </c>
      <c r="G94">
        <f t="shared" si="14"/>
        <v>5.5012582105447274</v>
      </c>
      <c r="H94">
        <f t="shared" si="15"/>
        <v>3.5601934464858913</v>
      </c>
      <c r="I94">
        <f t="shared" si="16"/>
        <v>-0.11991029667255755</v>
      </c>
      <c r="J94">
        <f t="shared" si="17"/>
        <v>7.0431599159883405</v>
      </c>
      <c r="L94">
        <f>EXP(
((_C1_exp16+_C2_exp16*G94)*(_C3_exp16+_C4_exp16*H94)*(_C5_exp16+_C6_exp16*J94)*(_C7_exp16+_C8_exp16*I94))/
(1+(d1_exp16+d2_exp16*G94)*(d3_exp16+d4_exp16*H94)*(d5_exp16+d6_exp16*J94)*(d7_exp16+d8_exp16*I94))
)</f>
        <v>2873.8355513782722</v>
      </c>
      <c r="N94">
        <f t="shared" si="18"/>
        <v>7.8913307576618887</v>
      </c>
      <c r="O94">
        <f t="shared" si="19"/>
        <v>7.9634028455788677</v>
      </c>
      <c r="P94">
        <f t="shared" si="20"/>
        <v>5.1943858567127426E-3</v>
      </c>
      <c r="S94">
        <f t="shared" si="21"/>
        <v>6.953618180498615E-2</v>
      </c>
    </row>
    <row r="95" spans="1:19" x14ac:dyDescent="0.25">
      <c r="A95" s="1">
        <v>73</v>
      </c>
      <c r="B95" s="1">
        <v>237</v>
      </c>
      <c r="C95" s="1">
        <v>34.6</v>
      </c>
      <c r="D95" s="1">
        <v>1.0580000000000001</v>
      </c>
      <c r="E95" s="1">
        <v>915</v>
      </c>
      <c r="F95" s="1">
        <v>2530</v>
      </c>
      <c r="G95">
        <f t="shared" si="14"/>
        <v>5.4680601411351315</v>
      </c>
      <c r="H95">
        <f t="shared" si="15"/>
        <v>3.5438536820636788</v>
      </c>
      <c r="I95">
        <f t="shared" si="16"/>
        <v>5.6380333436107689E-2</v>
      </c>
      <c r="J95">
        <f t="shared" si="17"/>
        <v>6.818924065275521</v>
      </c>
      <c r="L95">
        <f>EXP(
((_C1_exp16+_C2_exp16*G95)*(_C3_exp16+_C4_exp16*H95)*(_C5_exp16+_C6_exp16*J95)*(_C7_exp16+_C8_exp16*I95))/
(1+(d1_exp16+d2_exp16*G95)*(d3_exp16+d4_exp16*H95)*(d5_exp16+d6_exp16*J95)*(d7_exp16+d8_exp16*I95))
)</f>
        <v>2477.537607666934</v>
      </c>
      <c r="N95">
        <f t="shared" si="18"/>
        <v>7.8359745817215662</v>
      </c>
      <c r="O95">
        <f t="shared" si="19"/>
        <v>7.8150204457728618</v>
      </c>
      <c r="P95">
        <f t="shared" si="20"/>
        <v>4.3907581335678745E-4</v>
      </c>
      <c r="S95">
        <f t="shared" si="21"/>
        <v>2.1175215331027463E-2</v>
      </c>
    </row>
    <row r="96" spans="1:19" x14ac:dyDescent="0.25">
      <c r="A96" s="1">
        <v>74</v>
      </c>
      <c r="B96" s="1">
        <v>212</v>
      </c>
      <c r="C96" s="1">
        <v>42.2</v>
      </c>
      <c r="D96" s="1">
        <v>0.93200000000000005</v>
      </c>
      <c r="E96" s="1">
        <v>1275</v>
      </c>
      <c r="F96" s="1">
        <v>2304</v>
      </c>
      <c r="G96">
        <f t="shared" si="14"/>
        <v>5.3565862746720123</v>
      </c>
      <c r="H96">
        <f t="shared" si="15"/>
        <v>3.7424202210419661</v>
      </c>
      <c r="I96">
        <f t="shared" si="16"/>
        <v>-7.042246429654582E-2</v>
      </c>
      <c r="J96">
        <f t="shared" si="17"/>
        <v>7.1507014575925263</v>
      </c>
      <c r="L96">
        <f>EXP(
((_C1_exp16+_C2_exp16*G96)*(_C3_exp16+_C4_exp16*H96)*(_C5_exp16+_C6_exp16*J96)*(_C7_exp16+_C8_exp16*I96))/
(1+(d1_exp16+d2_exp16*G96)*(d3_exp16+d4_exp16*H96)*(d5_exp16+d6_exp16*J96)*(d7_exp16+d8_exp16*I96))
)</f>
        <v>3119.4964668183952</v>
      </c>
      <c r="N96">
        <f t="shared" si="18"/>
        <v>7.7424020218157823</v>
      </c>
      <c r="O96">
        <f t="shared" si="19"/>
        <v>8.0454268789386898</v>
      </c>
      <c r="P96">
        <f t="shared" si="20"/>
        <v>9.1824064034358499E-2</v>
      </c>
      <c r="S96">
        <f t="shared" si="21"/>
        <v>0.261419262849856</v>
      </c>
    </row>
    <row r="97" spans="1:19" x14ac:dyDescent="0.25">
      <c r="A97" s="1">
        <v>75</v>
      </c>
      <c r="B97" s="1">
        <v>270</v>
      </c>
      <c r="C97" s="1">
        <v>43.6</v>
      </c>
      <c r="D97" s="1">
        <v>0.755</v>
      </c>
      <c r="E97" s="1">
        <v>1230</v>
      </c>
      <c r="F97" s="1">
        <v>2866</v>
      </c>
      <c r="G97">
        <f t="shared" si="14"/>
        <v>5.598421958998375</v>
      </c>
      <c r="H97">
        <f t="shared" si="15"/>
        <v>3.7750571503549888</v>
      </c>
      <c r="I97">
        <f t="shared" si="16"/>
        <v>-0.28103752973311236</v>
      </c>
      <c r="J97">
        <f t="shared" si="17"/>
        <v>7.114769448366463</v>
      </c>
      <c r="L97">
        <f>EXP(
((_C1_exp16+_C2_exp16*G97)*(_C3_exp16+_C4_exp16*H97)*(_C5_exp16+_C6_exp16*J97)*(_C7_exp16+_C8_exp16*I97))/
(1+(d1_exp16+d2_exp16*G97)*(d3_exp16+d4_exp16*H97)*(d5_exp16+d6_exp16*J97)*(d7_exp16+d8_exp16*I97))
)</f>
        <v>3318.0748970233644</v>
      </c>
      <c r="N97">
        <f t="shared" si="18"/>
        <v>7.9606726083881174</v>
      </c>
      <c r="O97">
        <f t="shared" si="19"/>
        <v>8.1071400434381697</v>
      </c>
      <c r="P97">
        <f t="shared" si="20"/>
        <v>2.1452709530141299E-2</v>
      </c>
      <c r="S97">
        <f t="shared" si="21"/>
        <v>0.13624614002201083</v>
      </c>
    </row>
    <row r="98" spans="1:19" x14ac:dyDescent="0.25">
      <c r="A98" s="1">
        <v>76</v>
      </c>
      <c r="B98" s="1">
        <v>225</v>
      </c>
      <c r="C98" s="1">
        <v>37.29</v>
      </c>
      <c r="D98" s="1">
        <v>0.95099999999999996</v>
      </c>
      <c r="E98" s="1">
        <v>336</v>
      </c>
      <c r="F98" s="1">
        <v>1211</v>
      </c>
      <c r="G98">
        <f t="shared" si="14"/>
        <v>5.4161004022044201</v>
      </c>
      <c r="H98">
        <f t="shared" si="15"/>
        <v>3.6187251941907292</v>
      </c>
      <c r="I98">
        <f t="shared" si="16"/>
        <v>-5.024121643674679E-2</v>
      </c>
      <c r="J98">
        <f t="shared" si="17"/>
        <v>5.8171111599632042</v>
      </c>
      <c r="L98">
        <f>EXP(
((_C1_exp16+_C2_exp16*G98)*(_C3_exp16+_C4_exp16*H98)*(_C5_exp16+_C6_exp16*J98)*(_C7_exp16+_C8_exp16*I98))/
(1+(d1_exp16+d2_exp16*G98)*(d3_exp16+d4_exp16*H98)*(d5_exp16+d6_exp16*J98)*(d7_exp16+d8_exp16*I98))
)</f>
        <v>1401.2598432748589</v>
      </c>
      <c r="N98">
        <f t="shared" si="18"/>
        <v>7.0992017435530919</v>
      </c>
      <c r="O98">
        <f t="shared" si="19"/>
        <v>7.2451269990003118</v>
      </c>
      <c r="P98">
        <f t="shared" si="20"/>
        <v>2.1294180177336381E-2</v>
      </c>
      <c r="S98">
        <f t="shared" si="21"/>
        <v>0.13577770332032499</v>
      </c>
    </row>
    <row r="99" spans="1:19" x14ac:dyDescent="0.25">
      <c r="A99" s="1">
        <v>77</v>
      </c>
      <c r="B99" s="1">
        <v>225</v>
      </c>
      <c r="C99" s="1">
        <v>34.6</v>
      </c>
      <c r="D99" s="1">
        <v>0.99399999999999999</v>
      </c>
      <c r="E99" s="1">
        <v>275</v>
      </c>
      <c r="F99" s="1">
        <v>1370</v>
      </c>
      <c r="G99">
        <f t="shared" si="14"/>
        <v>5.4161004022044201</v>
      </c>
      <c r="H99">
        <f t="shared" si="15"/>
        <v>3.5438536820636788</v>
      </c>
      <c r="I99">
        <f t="shared" si="16"/>
        <v>-6.0180723255630212E-3</v>
      </c>
      <c r="J99">
        <f t="shared" si="17"/>
        <v>5.6167710976665717</v>
      </c>
      <c r="L99">
        <f>EXP(
((_C1_exp16+_C2_exp16*G99)*(_C3_exp16+_C4_exp16*H99)*(_C5_exp16+_C6_exp16*J99)*(_C7_exp16+_C8_exp16*I99))/
(1+(d1_exp16+d2_exp16*G99)*(d3_exp16+d4_exp16*H99)*(d5_exp16+d6_exp16*J99)*(d7_exp16+d8_exp16*I99))
)</f>
        <v>1159.3545885736676</v>
      </c>
      <c r="N99">
        <f t="shared" si="18"/>
        <v>7.222566018822171</v>
      </c>
      <c r="O99">
        <f t="shared" si="19"/>
        <v>7.0556187400978922</v>
      </c>
      <c r="P99">
        <f t="shared" si="20"/>
        <v>2.7871393873442007E-2</v>
      </c>
      <c r="S99">
        <f t="shared" si="21"/>
        <v>0.18169196335823845</v>
      </c>
    </row>
    <row r="100" spans="1:19" x14ac:dyDescent="0.25">
      <c r="A100" s="1">
        <v>78</v>
      </c>
      <c r="B100" s="1">
        <v>235</v>
      </c>
      <c r="C100" s="1">
        <v>35.46</v>
      </c>
      <c r="D100" s="1">
        <v>0.92</v>
      </c>
      <c r="E100" s="1">
        <v>558</v>
      </c>
      <c r="F100" s="1">
        <v>2122</v>
      </c>
      <c r="G100">
        <f t="shared" si="14"/>
        <v>5.4595855141441589</v>
      </c>
      <c r="H100">
        <f t="shared" si="15"/>
        <v>3.5684053006460617</v>
      </c>
      <c r="I100">
        <f t="shared" si="16"/>
        <v>-8.3381608939051013E-2</v>
      </c>
      <c r="J100">
        <f t="shared" si="17"/>
        <v>6.3243589623813108</v>
      </c>
      <c r="L100">
        <f>EXP(
((_C1_exp16+_C2_exp16*G100)*(_C3_exp16+_C4_exp16*H100)*(_C5_exp16+_C6_exp16*J100)*(_C7_exp16+_C8_exp16*I100))/
(1+(d1_exp16+d2_exp16*G100)*(d3_exp16+d4_exp16*H100)*(d5_exp16+d6_exp16*J100)*(d7_exp16+d8_exp16*I100))
)</f>
        <v>1922.4017467859142</v>
      </c>
      <c r="N100">
        <f t="shared" si="18"/>
        <v>7.6601143191739283</v>
      </c>
      <c r="O100">
        <f t="shared" si="19"/>
        <v>7.561330593070366</v>
      </c>
      <c r="P100">
        <f t="shared" si="20"/>
        <v>9.7582245429036017E-3</v>
      </c>
      <c r="S100">
        <f t="shared" si="21"/>
        <v>0.10382754465750797</v>
      </c>
    </row>
    <row r="101" spans="1:19" x14ac:dyDescent="0.25">
      <c r="A101" s="1">
        <v>79</v>
      </c>
      <c r="B101" s="1">
        <v>238</v>
      </c>
      <c r="C101" s="1">
        <v>43.58</v>
      </c>
      <c r="D101" s="1">
        <v>0.72</v>
      </c>
      <c r="E101" s="1">
        <v>1035</v>
      </c>
      <c r="F101" s="1">
        <v>3064</v>
      </c>
      <c r="G101">
        <f t="shared" si="14"/>
        <v>5.472270673671475</v>
      </c>
      <c r="H101">
        <f t="shared" si="15"/>
        <v>3.7745983295164738</v>
      </c>
      <c r="I101">
        <f t="shared" si="16"/>
        <v>-0.3285040669720361</v>
      </c>
      <c r="J101">
        <f t="shared" si="17"/>
        <v>6.9421567056994693</v>
      </c>
      <c r="L101">
        <f>EXP(
((_C1_exp16+_C2_exp16*G101)*(_C3_exp16+_C4_exp16*H101)*(_C5_exp16+_C6_exp16*J101)*(_C7_exp16+_C8_exp16*I101))/
(1+(d1_exp16+d2_exp16*G101)*(d3_exp16+d4_exp16*H101)*(d5_exp16+d6_exp16*J101)*(d7_exp16+d8_exp16*I101))
)</f>
        <v>3300.6025931768281</v>
      </c>
      <c r="N101">
        <f t="shared" si="18"/>
        <v>8.0274765308604827</v>
      </c>
      <c r="O101">
        <f t="shared" si="19"/>
        <v>8.10186033477747</v>
      </c>
      <c r="P101">
        <f t="shared" si="20"/>
        <v>5.5329502851608134E-3</v>
      </c>
      <c r="S101">
        <f t="shared" si="21"/>
        <v>7.1684665601955508E-2</v>
      </c>
    </row>
    <row r="102" spans="1:19" x14ac:dyDescent="0.25">
      <c r="A102" s="1">
        <v>80</v>
      </c>
      <c r="B102" s="1">
        <v>225</v>
      </c>
      <c r="C102" s="8">
        <v>30</v>
      </c>
      <c r="D102" s="1">
        <v>0.65</v>
      </c>
      <c r="E102" s="1">
        <v>638</v>
      </c>
      <c r="F102" s="1">
        <v>2125</v>
      </c>
      <c r="G102">
        <f t="shared" si="14"/>
        <v>5.4161004022044201</v>
      </c>
      <c r="H102">
        <f t="shared" si="15"/>
        <v>3.4011973816621555</v>
      </c>
      <c r="I102">
        <f t="shared" si="16"/>
        <v>-0.43078291609245423</v>
      </c>
      <c r="J102">
        <f t="shared" si="17"/>
        <v>6.4583382833447898</v>
      </c>
      <c r="L102">
        <f>EXP(
((_C1_exp16+_C2_exp16*G102)*(_C3_exp16+_C4_exp16*H102)*(_C5_exp16+_C6_exp16*J102)*(_C7_exp16+_C8_exp16*I102))/
(1+(d1_exp16+d2_exp16*G102)*(d3_exp16+d4_exp16*H102)*(d5_exp16+d6_exp16*J102)*(d7_exp16+d8_exp16*I102))
)</f>
        <v>2115.3542406996198</v>
      </c>
      <c r="N102">
        <f t="shared" si="18"/>
        <v>7.6615270813585168</v>
      </c>
      <c r="O102">
        <f t="shared" si="19"/>
        <v>7.6569775671480373</v>
      </c>
      <c r="P102">
        <f t="shared" si="20"/>
        <v>2.06980795513544E-5</v>
      </c>
      <c r="S102">
        <f t="shared" si="21"/>
        <v>4.5598789624899877E-3</v>
      </c>
    </row>
    <row r="103" spans="1:19" x14ac:dyDescent="0.25">
      <c r="A103" s="1">
        <v>81</v>
      </c>
      <c r="B103" s="1">
        <v>225</v>
      </c>
      <c r="C103" s="8">
        <v>30</v>
      </c>
      <c r="D103" s="1">
        <v>0.65</v>
      </c>
      <c r="E103" s="1">
        <v>628</v>
      </c>
      <c r="F103" s="1">
        <v>2100</v>
      </c>
      <c r="G103">
        <f t="shared" si="14"/>
        <v>5.4161004022044201</v>
      </c>
      <c r="H103">
        <f t="shared" si="15"/>
        <v>3.4011973816621555</v>
      </c>
      <c r="I103">
        <f t="shared" si="16"/>
        <v>-0.43078291609245423</v>
      </c>
      <c r="J103">
        <f t="shared" si="17"/>
        <v>6.4425401664681985</v>
      </c>
      <c r="L103">
        <f>EXP(
((_C1_exp16+_C2_exp16*G103)*(_C3_exp16+_C4_exp16*H103)*(_C5_exp16+_C6_exp16*J103)*(_C7_exp16+_C8_exp16*I103))/
(1+(d1_exp16+d2_exp16*G103)*(d3_exp16+d4_exp16*H103)*(d5_exp16+d6_exp16*J103)*(d7_exp16+d8_exp16*I103))
)</f>
        <v>2098.5287026282381</v>
      </c>
      <c r="N103">
        <f t="shared" si="18"/>
        <v>7.6496926237115144</v>
      </c>
      <c r="O103">
        <f t="shared" si="19"/>
        <v>7.6489917603680926</v>
      </c>
      <c r="P103">
        <f t="shared" si="20"/>
        <v>4.9120942615236582E-7</v>
      </c>
      <c r="S103">
        <f t="shared" si="21"/>
        <v>7.0110900552336464E-4</v>
      </c>
    </row>
    <row r="104" spans="1:19" x14ac:dyDescent="0.25">
      <c r="A104" s="1">
        <v>82</v>
      </c>
      <c r="B104" s="1">
        <v>228</v>
      </c>
      <c r="C104" s="8">
        <v>30</v>
      </c>
      <c r="D104" s="1">
        <v>0.9</v>
      </c>
      <c r="E104" s="1">
        <v>762</v>
      </c>
      <c r="F104" s="1">
        <v>2455</v>
      </c>
      <c r="G104">
        <f t="shared" si="14"/>
        <v>5.4293456289544411</v>
      </c>
      <c r="H104">
        <f t="shared" si="15"/>
        <v>3.4011973816621555</v>
      </c>
      <c r="I104">
        <f t="shared" si="16"/>
        <v>-0.10536051565782628</v>
      </c>
      <c r="J104">
        <f t="shared" si="17"/>
        <v>6.6359465556866466</v>
      </c>
      <c r="L104">
        <f>EXP(
((_C1_exp16+_C2_exp16*G104)*(_C3_exp16+_C4_exp16*H104)*(_C5_exp16+_C6_exp16*J104)*(_C7_exp16+_C8_exp16*I104))/
(1+(d1_exp16+d2_exp16*G104)*(d3_exp16+d4_exp16*H104)*(d5_exp16+d6_exp16*J104)*(d7_exp16+d8_exp16*I104))
)</f>
        <v>2317.9112808422237</v>
      </c>
      <c r="N104">
        <f t="shared" si="18"/>
        <v>7.8058820402286209</v>
      </c>
      <c r="O104">
        <f t="shared" si="19"/>
        <v>7.7484217491561083</v>
      </c>
      <c r="P104">
        <f t="shared" si="20"/>
        <v>3.3016850501378717E-3</v>
      </c>
      <c r="S104">
        <f t="shared" si="21"/>
        <v>5.9143212378674155E-2</v>
      </c>
    </row>
    <row r="105" spans="1:19" x14ac:dyDescent="0.25">
      <c r="A105" s="1">
        <v>83</v>
      </c>
      <c r="B105" s="1">
        <v>228</v>
      </c>
      <c r="C105" s="8">
        <v>30</v>
      </c>
      <c r="D105" s="1">
        <v>0.9</v>
      </c>
      <c r="E105" s="1">
        <v>757</v>
      </c>
      <c r="F105" s="1">
        <v>2440</v>
      </c>
      <c r="G105">
        <f t="shared" si="14"/>
        <v>5.4293456289544411</v>
      </c>
      <c r="H105">
        <f t="shared" si="15"/>
        <v>3.4011973816621555</v>
      </c>
      <c r="I105">
        <f t="shared" si="16"/>
        <v>-0.10536051565782628</v>
      </c>
      <c r="J105">
        <f t="shared" si="17"/>
        <v>6.6293632534374485</v>
      </c>
      <c r="L105">
        <f>EXP(
((_C1_exp16+_C2_exp16*G105)*(_C3_exp16+_C4_exp16*H105)*(_C5_exp16+_C6_exp16*J105)*(_C7_exp16+_C8_exp16*I105))/
(1+(d1_exp16+d2_exp16*G105)*(d3_exp16+d4_exp16*H105)*(d5_exp16+d6_exp16*J105)*(d7_exp16+d8_exp16*I105))
)</f>
        <v>2308.178402573817</v>
      </c>
      <c r="N105">
        <f t="shared" si="18"/>
        <v>7.7997533182872472</v>
      </c>
      <c r="O105">
        <f t="shared" si="19"/>
        <v>7.7442139221163515</v>
      </c>
      <c r="P105">
        <f t="shared" si="20"/>
        <v>3.0846245270276982E-3</v>
      </c>
      <c r="S105">
        <f t="shared" si="21"/>
        <v>5.7110662364395479E-2</v>
      </c>
    </row>
    <row r="106" spans="1:19" x14ac:dyDescent="0.25">
      <c r="A106" s="1">
        <v>84</v>
      </c>
      <c r="B106" s="1">
        <v>228</v>
      </c>
      <c r="C106" s="8">
        <v>30</v>
      </c>
      <c r="D106" s="1">
        <v>0.65</v>
      </c>
      <c r="E106" s="1">
        <v>764</v>
      </c>
      <c r="F106" s="1">
        <v>2459</v>
      </c>
      <c r="G106">
        <f t="shared" si="14"/>
        <v>5.4293456289544411</v>
      </c>
      <c r="H106">
        <f t="shared" si="15"/>
        <v>3.4011973816621555</v>
      </c>
      <c r="I106">
        <f t="shared" si="16"/>
        <v>-0.43078291609245423</v>
      </c>
      <c r="J106">
        <f t="shared" si="17"/>
        <v>6.6385677891665207</v>
      </c>
      <c r="L106">
        <f>EXP(
((_C1_exp16+_C2_exp16*G106)*(_C3_exp16+_C4_exp16*H106)*(_C5_exp16+_C6_exp16*J106)*(_C7_exp16+_C8_exp16*I106))/
(1+(d1_exp16+d2_exp16*G106)*(d3_exp16+d4_exp16*H106)*(d5_exp16+d6_exp16*J106)*(d7_exp16+d8_exp16*I106))
)</f>
        <v>2307.7308962211937</v>
      </c>
      <c r="N106">
        <f t="shared" si="18"/>
        <v>7.8075100422161929</v>
      </c>
      <c r="O106">
        <f t="shared" si="19"/>
        <v>7.7440200247388002</v>
      </c>
      <c r="P106">
        <f t="shared" si="20"/>
        <v>4.0309823192796294E-3</v>
      </c>
      <c r="S106">
        <f t="shared" si="21"/>
        <v>6.5548848882901689E-2</v>
      </c>
    </row>
    <row r="107" spans="1:19" x14ac:dyDescent="0.25">
      <c r="A107" s="1">
        <v>85</v>
      </c>
      <c r="B107" s="1">
        <v>221</v>
      </c>
      <c r="C107" s="1">
        <v>42.5</v>
      </c>
      <c r="D107" s="1">
        <v>0.9</v>
      </c>
      <c r="E107" s="1">
        <v>513</v>
      </c>
      <c r="F107" s="1">
        <v>1764</v>
      </c>
      <c r="G107">
        <f t="shared" si="14"/>
        <v>5.3981627015177525</v>
      </c>
      <c r="H107">
        <f t="shared" si="15"/>
        <v>3.7495040759303713</v>
      </c>
      <c r="I107">
        <f t="shared" si="16"/>
        <v>-0.10536051565782628</v>
      </c>
      <c r="J107">
        <f t="shared" si="17"/>
        <v>6.2402758451707694</v>
      </c>
      <c r="L107">
        <f>EXP(
((_C1_exp16+_C2_exp16*G107)*(_C3_exp16+_C4_exp16*H107)*(_C5_exp16+_C6_exp16*J107)*(_C7_exp16+_C8_exp16*I107))/
(1+(d1_exp16+d2_exp16*G107)*(d3_exp16+d4_exp16*H107)*(d5_exp16+d6_exp16*J107)*(d7_exp16+d8_exp16*I107))
)</f>
        <v>1970.7203959481117</v>
      </c>
      <c r="N107">
        <f t="shared" si="18"/>
        <v>7.4753392365667368</v>
      </c>
      <c r="O107">
        <f t="shared" si="19"/>
        <v>7.5861544381086121</v>
      </c>
      <c r="P107">
        <f t="shared" si="20"/>
        <v>1.2280008892766441E-2</v>
      </c>
      <c r="S107">
        <f t="shared" si="21"/>
        <v>0.10489585248782017</v>
      </c>
    </row>
    <row r="108" spans="1:19" x14ac:dyDescent="0.25">
      <c r="A108" s="1">
        <v>86</v>
      </c>
      <c r="B108" s="1">
        <v>225</v>
      </c>
      <c r="C108" s="1">
        <v>34.6</v>
      </c>
      <c r="D108" s="1">
        <v>0.99399999999999999</v>
      </c>
      <c r="E108" s="1">
        <v>275</v>
      </c>
      <c r="F108" s="1">
        <v>1370</v>
      </c>
      <c r="G108">
        <f t="shared" si="14"/>
        <v>5.4161004022044201</v>
      </c>
      <c r="H108">
        <f t="shared" si="15"/>
        <v>3.5438536820636788</v>
      </c>
      <c r="I108">
        <f t="shared" si="16"/>
        <v>-6.0180723255630212E-3</v>
      </c>
      <c r="J108">
        <f t="shared" si="17"/>
        <v>5.6167710976665717</v>
      </c>
      <c r="L108">
        <f>EXP(
((_C1_exp16+_C2_exp16*G108)*(_C3_exp16+_C4_exp16*H108)*(_C5_exp16+_C6_exp16*J108)*(_C7_exp16+_C8_exp16*I108))/
(1+(d1_exp16+d2_exp16*G108)*(d3_exp16+d4_exp16*H108)*(d5_exp16+d6_exp16*J108)*(d7_exp16+d8_exp16*I108))
)</f>
        <v>1159.3545885736676</v>
      </c>
      <c r="N108">
        <f t="shared" si="18"/>
        <v>7.222566018822171</v>
      </c>
      <c r="O108">
        <f t="shared" si="19"/>
        <v>7.0556187400978922</v>
      </c>
      <c r="P108">
        <f t="shared" si="20"/>
        <v>2.7871393873442007E-2</v>
      </c>
      <c r="S108">
        <f t="shared" si="21"/>
        <v>0.18169196335823845</v>
      </c>
    </row>
    <row r="109" spans="1:19" x14ac:dyDescent="0.25">
      <c r="A109" s="1">
        <v>87</v>
      </c>
      <c r="B109" s="1">
        <v>205</v>
      </c>
      <c r="C109" s="1">
        <v>49.9</v>
      </c>
      <c r="D109" s="1">
        <v>0.754</v>
      </c>
      <c r="E109" s="1">
        <v>4889</v>
      </c>
      <c r="F109" s="1">
        <v>5070</v>
      </c>
      <c r="G109">
        <f t="shared" si="14"/>
        <v>5.3230099791384085</v>
      </c>
      <c r="H109">
        <f t="shared" si="15"/>
        <v>3.9100210027574729</v>
      </c>
      <c r="I109">
        <f t="shared" si="16"/>
        <v>-0.28236291097418098</v>
      </c>
      <c r="J109">
        <f t="shared" si="17"/>
        <v>8.494743062578646</v>
      </c>
      <c r="L109">
        <f>EXP(
((_C1_exp16+_C2_exp16*G109)*(_C3_exp16+_C4_exp16*H109)*(_C5_exp16+_C6_exp16*J109)*(_C7_exp16+_C8_exp16*I109))/
(1+(d1_exp16+d2_exp16*G109)*(d3_exp16+d4_exp16*H109)*(d5_exp16+d6_exp16*J109)*(d7_exp16+d8_exp16*I109))
)</f>
        <v>5085.1257732444174</v>
      </c>
      <c r="N109">
        <f t="shared" si="18"/>
        <v>8.5310960965852285</v>
      </c>
      <c r="O109">
        <f t="shared" si="19"/>
        <v>8.5340750423448029</v>
      </c>
      <c r="P109">
        <f t="shared" si="20"/>
        <v>8.8741178384860512E-6</v>
      </c>
      <c r="S109">
        <f t="shared" si="21"/>
        <v>2.9745131032947484E-3</v>
      </c>
    </row>
    <row r="110" spans="1:19" x14ac:dyDescent="0.25">
      <c r="A110" s="1">
        <v>88</v>
      </c>
      <c r="B110" s="1">
        <v>210</v>
      </c>
      <c r="C110" s="1">
        <v>81.900000000000006</v>
      </c>
      <c r="D110" s="1">
        <v>0.72299999999999998</v>
      </c>
      <c r="E110" s="1">
        <v>38878</v>
      </c>
      <c r="F110" s="1">
        <v>2429</v>
      </c>
      <c r="G110">
        <f t="shared" si="14"/>
        <v>5.3471075307174685</v>
      </c>
      <c r="H110">
        <f t="shared" si="15"/>
        <v>4.4054989908590239</v>
      </c>
      <c r="I110">
        <f t="shared" si="16"/>
        <v>-0.32434605682337242</v>
      </c>
      <c r="J110">
        <f t="shared" si="17"/>
        <v>10.568183816922058</v>
      </c>
      <c r="L110">
        <f>EXP(
((_C1_exp16+_C2_exp16*G110)*(_C3_exp16+_C4_exp16*H110)*(_C5_exp16+_C6_exp16*J110)*(_C7_exp16+_C8_exp16*I110))/
(1+(d1_exp16+d2_exp16*G110)*(d3_exp16+d4_exp16*H110)*(d5_exp16+d6_exp16*J110)*(d7_exp16+d8_exp16*I110))
)</f>
        <v>3481.3122562925773</v>
      </c>
      <c r="N110">
        <f t="shared" si="18"/>
        <v>7.7952349290021727</v>
      </c>
      <c r="O110">
        <f t="shared" si="19"/>
        <v>8.1551645868313312</v>
      </c>
      <c r="P110">
        <f t="shared" si="20"/>
        <v>0.12954935858501507</v>
      </c>
      <c r="S110">
        <f t="shared" si="21"/>
        <v>0.30227459613554947</v>
      </c>
    </row>
    <row r="111" spans="1:19" x14ac:dyDescent="0.25">
      <c r="A111" s="1">
        <v>89</v>
      </c>
      <c r="B111" s="1">
        <v>235</v>
      </c>
      <c r="C111" s="1">
        <v>61.83</v>
      </c>
      <c r="D111" s="1">
        <v>0.79600000000000004</v>
      </c>
      <c r="E111" s="1">
        <v>4912</v>
      </c>
      <c r="F111" s="1">
        <v>3998</v>
      </c>
      <c r="G111">
        <f t="shared" si="14"/>
        <v>5.4595855141441589</v>
      </c>
      <c r="H111">
        <f t="shared" si="15"/>
        <v>4.1243886835704773</v>
      </c>
      <c r="I111">
        <f t="shared" si="16"/>
        <v>-0.22815609313775398</v>
      </c>
      <c r="J111">
        <f t="shared" si="17"/>
        <v>8.4994364698269784</v>
      </c>
      <c r="L111">
        <f>EXP(
((_C1_exp16+_C2_exp16*G111)*(_C3_exp16+_C4_exp16*H111)*(_C5_exp16+_C6_exp16*J111)*(_C7_exp16+_C8_exp16*I111))/
(1+(d1_exp16+d2_exp16*G111)*(d3_exp16+d4_exp16*H111)*(d5_exp16+d6_exp16*J111)*(d7_exp16+d8_exp16*I111))
)</f>
        <v>4334.7685408530588</v>
      </c>
      <c r="N111">
        <f t="shared" si="18"/>
        <v>8.2935495150603451</v>
      </c>
      <c r="O111">
        <f t="shared" si="19"/>
        <v>8.3744234946756979</v>
      </c>
      <c r="P111">
        <f t="shared" si="20"/>
        <v>6.5406005788245019E-3</v>
      </c>
      <c r="S111">
        <f t="shared" si="21"/>
        <v>7.7690086028626704E-2</v>
      </c>
    </row>
    <row r="112" spans="1:19" x14ac:dyDescent="0.25">
      <c r="A112" s="1">
        <v>90</v>
      </c>
      <c r="B112" s="1">
        <v>233</v>
      </c>
      <c r="C112" s="1">
        <v>55.73</v>
      </c>
      <c r="D112" s="1">
        <v>0.81599999999999995</v>
      </c>
      <c r="E112" s="1">
        <v>3912</v>
      </c>
      <c r="F112" s="1">
        <v>4298</v>
      </c>
      <c r="G112">
        <f t="shared" si="14"/>
        <v>5.4510384535657002</v>
      </c>
      <c r="H112">
        <f t="shared" si="15"/>
        <v>4.0205186015814451</v>
      </c>
      <c r="I112">
        <f t="shared" si="16"/>
        <v>-0.20334092401803011</v>
      </c>
      <c r="J112">
        <f t="shared" si="17"/>
        <v>8.2718040311547085</v>
      </c>
      <c r="L112">
        <f>EXP(
((_C1_exp16+_C2_exp16*G112)*(_C3_exp16+_C4_exp16*H112)*(_C5_exp16+_C6_exp16*J112)*(_C7_exp16+_C8_exp16*I112))/
(1+(d1_exp16+d2_exp16*G112)*(d3_exp16+d4_exp16*H112)*(d5_exp16+d6_exp16*J112)*(d7_exp16+d8_exp16*I112))
)</f>
        <v>4349.9254641283796</v>
      </c>
      <c r="N112">
        <f t="shared" si="18"/>
        <v>8.3659050772024557</v>
      </c>
      <c r="O112">
        <f t="shared" si="19"/>
        <v>8.3779139892527983</v>
      </c>
      <c r="P112">
        <f t="shared" si="20"/>
        <v>1.4421396863286375E-4</v>
      </c>
      <c r="S112">
        <f t="shared" si="21"/>
        <v>1.1937092843678014E-2</v>
      </c>
    </row>
    <row r="113" spans="1:19" x14ac:dyDescent="0.25">
      <c r="A113" s="1">
        <v>91</v>
      </c>
      <c r="B113" s="1">
        <v>230</v>
      </c>
      <c r="C113" s="1">
        <v>64.78</v>
      </c>
      <c r="D113" s="1">
        <v>0.79</v>
      </c>
      <c r="E113" s="1">
        <v>9809</v>
      </c>
      <c r="F113" s="1">
        <v>3918</v>
      </c>
      <c r="G113">
        <f t="shared" si="14"/>
        <v>5.4380793089231956</v>
      </c>
      <c r="H113">
        <f t="shared" si="15"/>
        <v>4.170996913743183</v>
      </c>
      <c r="I113">
        <f t="shared" si="16"/>
        <v>-0.23572233352106983</v>
      </c>
      <c r="J113">
        <f t="shared" si="17"/>
        <v>9.191055610564316</v>
      </c>
      <c r="L113">
        <f>EXP(
((_C1_exp16+_C2_exp16*G113)*(_C3_exp16+_C4_exp16*H113)*(_C5_exp16+_C6_exp16*J113)*(_C7_exp16+_C8_exp16*I113))/
(1+(d1_exp16+d2_exp16*G113)*(d3_exp16+d4_exp16*H113)*(d5_exp16+d6_exp16*J113)*(d7_exp16+d8_exp16*I113))
)</f>
        <v>4536.7245486647753</v>
      </c>
      <c r="N113">
        <f t="shared" si="18"/>
        <v>8.2733365985044856</v>
      </c>
      <c r="O113">
        <f t="shared" si="19"/>
        <v>8.4199605656024268</v>
      </c>
      <c r="P113">
        <f t="shared" si="20"/>
        <v>2.1498587727538154E-2</v>
      </c>
      <c r="S113">
        <f t="shared" si="21"/>
        <v>0.13638133460116617</v>
      </c>
    </row>
    <row r="114" spans="1:19" x14ac:dyDescent="0.25">
      <c r="A114" s="1">
        <v>92</v>
      </c>
      <c r="B114" s="1">
        <v>220</v>
      </c>
      <c r="C114" s="1">
        <v>73.47</v>
      </c>
      <c r="D114" s="1">
        <v>0.73599999999999999</v>
      </c>
      <c r="E114" s="1">
        <v>17933</v>
      </c>
      <c r="F114" s="1">
        <v>3129</v>
      </c>
      <c r="G114">
        <f t="shared" si="14"/>
        <v>5.393627546352362</v>
      </c>
      <c r="H114">
        <f t="shared" si="15"/>
        <v>4.296877159632186</v>
      </c>
      <c r="I114">
        <f t="shared" si="16"/>
        <v>-0.30652516025326082</v>
      </c>
      <c r="J114">
        <f t="shared" si="17"/>
        <v>9.7943978699484244</v>
      </c>
      <c r="L114">
        <f>EXP(
((_C1_exp16+_C2_exp16*G114)*(_C3_exp16+_C4_exp16*H114)*(_C5_exp16+_C6_exp16*J114)*(_C7_exp16+_C8_exp16*I114))/
(1+(d1_exp16+d2_exp16*G114)*(d3_exp16+d4_exp16*H114)*(d5_exp16+d6_exp16*J114)*(d7_exp16+d8_exp16*I114))
)</f>
        <v>4119.1935007978145</v>
      </c>
      <c r="N114">
        <f t="shared" si="18"/>
        <v>8.0484687436688827</v>
      </c>
      <c r="O114">
        <f t="shared" si="19"/>
        <v>8.3234126709480627</v>
      </c>
      <c r="P114">
        <f t="shared" si="20"/>
        <v>7.5594163147699039E-2</v>
      </c>
      <c r="S114">
        <f t="shared" si="21"/>
        <v>0.24038528430529707</v>
      </c>
    </row>
    <row r="115" spans="1:19" x14ac:dyDescent="0.25">
      <c r="A115" s="1">
        <v>93</v>
      </c>
      <c r="B115" s="1">
        <v>220</v>
      </c>
      <c r="C115" s="1">
        <v>64.59</v>
      </c>
      <c r="D115" s="1">
        <v>0.79600000000000004</v>
      </c>
      <c r="E115" s="1">
        <v>6097</v>
      </c>
      <c r="F115" s="1">
        <v>4395</v>
      </c>
      <c r="G115">
        <f t="shared" si="14"/>
        <v>5.393627546352362</v>
      </c>
      <c r="H115">
        <f t="shared" si="15"/>
        <v>4.1680596000443817</v>
      </c>
      <c r="I115">
        <f t="shared" si="16"/>
        <v>-0.22815609313775398</v>
      </c>
      <c r="J115">
        <f t="shared" si="17"/>
        <v>8.7155521259078164</v>
      </c>
      <c r="L115">
        <f>EXP(
((_C1_exp16+_C2_exp16*G115)*(_C3_exp16+_C4_exp16*H115)*(_C5_exp16+_C6_exp16*J115)*(_C7_exp16+_C8_exp16*I115))/
(1+(d1_exp16+d2_exp16*G115)*(d3_exp16+d4_exp16*H115)*(d5_exp16+d6_exp16*J115)*(d7_exp16+d8_exp16*I115))
)</f>
        <v>4393.2089410626668</v>
      </c>
      <c r="N115">
        <f t="shared" si="18"/>
        <v>8.3882228101192773</v>
      </c>
      <c r="O115">
        <f t="shared" si="19"/>
        <v>8.3878152051171337</v>
      </c>
      <c r="P115">
        <f t="shared" si="20"/>
        <v>1.6614183777243579E-7</v>
      </c>
      <c r="S115">
        <f t="shared" si="21"/>
        <v>4.0768808435047524E-4</v>
      </c>
    </row>
    <row r="116" spans="1:19" x14ac:dyDescent="0.25">
      <c r="A116" s="1">
        <v>94</v>
      </c>
      <c r="B116" s="1">
        <v>218</v>
      </c>
      <c r="C116" s="1">
        <v>88.88</v>
      </c>
      <c r="D116" s="1">
        <v>0.77500000000000002</v>
      </c>
      <c r="E116" s="1">
        <v>19602</v>
      </c>
      <c r="F116" s="1">
        <v>3188</v>
      </c>
      <c r="G116">
        <f t="shared" si="14"/>
        <v>5.3844950627890888</v>
      </c>
      <c r="H116">
        <f t="shared" si="15"/>
        <v>4.4872871453313747</v>
      </c>
      <c r="I116">
        <f t="shared" si="16"/>
        <v>-0.25489224962879004</v>
      </c>
      <c r="J116">
        <f t="shared" si="17"/>
        <v>9.883386880829125</v>
      </c>
      <c r="L116">
        <f>EXP(
((_C1_exp16+_C2_exp16*G116)*(_C3_exp16+_C4_exp16*H116)*(_C5_exp16+_C6_exp16*J116)*(_C7_exp16+_C8_exp16*I116))/
(1+(d1_exp16+d2_exp16*G116)*(d3_exp16+d4_exp16*H116)*(d5_exp16+d6_exp16*J116)*(d7_exp16+d8_exp16*I116))
)</f>
        <v>3216.4697782460562</v>
      </c>
      <c r="N116">
        <f t="shared" si="18"/>
        <v>8.067149039910106</v>
      </c>
      <c r="O116">
        <f t="shared" si="19"/>
        <v>8.0760396949561617</v>
      </c>
      <c r="P116">
        <f t="shared" si="20"/>
        <v>7.9043747147955397E-5</v>
      </c>
      <c r="S116">
        <f t="shared" si="21"/>
        <v>8.8512500377294981E-3</v>
      </c>
    </row>
    <row r="117" spans="1:19" x14ac:dyDescent="0.25">
      <c r="A117" s="1">
        <v>95</v>
      </c>
      <c r="B117" s="1">
        <v>247</v>
      </c>
      <c r="C117" s="1">
        <v>74.5</v>
      </c>
      <c r="D117" s="1">
        <v>0.70099999999999996</v>
      </c>
      <c r="E117" s="1">
        <v>85802</v>
      </c>
      <c r="F117" s="1">
        <v>2577</v>
      </c>
      <c r="G117">
        <f t="shared" si="14"/>
        <v>5.5093883366279774</v>
      </c>
      <c r="H117">
        <f t="shared" si="15"/>
        <v>4.3107991253855138</v>
      </c>
      <c r="I117">
        <f t="shared" si="16"/>
        <v>-0.35524739194754701</v>
      </c>
      <c r="J117">
        <f t="shared" si="17"/>
        <v>11.35979759522769</v>
      </c>
      <c r="L117">
        <f>EXP(
((_C1_exp16+_C2_exp16*G117)*(_C3_exp16+_C4_exp16*H117)*(_C5_exp16+_C6_exp16*J117)*(_C7_exp16+_C8_exp16*I117))/
(1+(d1_exp16+d2_exp16*G117)*(d3_exp16+d4_exp16*H117)*(d5_exp16+d6_exp16*J117)*(d7_exp16+d8_exp16*I117))
)</f>
        <v>3407.2195714012096</v>
      </c>
      <c r="N117">
        <f t="shared" si="18"/>
        <v>7.8543812106523649</v>
      </c>
      <c r="O117">
        <f t="shared" si="19"/>
        <v>8.1336518627229388</v>
      </c>
      <c r="P117">
        <f t="shared" si="20"/>
        <v>7.7992097107923541E-2</v>
      </c>
      <c r="S117">
        <f t="shared" si="21"/>
        <v>0.24366482816949309</v>
      </c>
    </row>
    <row r="118" spans="1:19" x14ac:dyDescent="0.25">
      <c r="A118" s="1">
        <v>96</v>
      </c>
      <c r="B118" s="1">
        <v>151</v>
      </c>
      <c r="C118" s="1">
        <v>40.5</v>
      </c>
      <c r="D118" s="1">
        <v>0.91800000000000004</v>
      </c>
      <c r="E118" s="1">
        <v>550</v>
      </c>
      <c r="F118" s="1">
        <v>1991</v>
      </c>
      <c r="G118">
        <f t="shared" si="14"/>
        <v>5.0172798368149243</v>
      </c>
      <c r="H118">
        <f t="shared" si="15"/>
        <v>3.7013019741124933</v>
      </c>
      <c r="I118">
        <f t="shared" si="16"/>
        <v>-8.5557888361646545E-2</v>
      </c>
      <c r="J118">
        <f t="shared" si="17"/>
        <v>6.3099182782265162</v>
      </c>
      <c r="L118">
        <f>EXP(
((_C1_exp16+_C2_exp16*G118)*(_C3_exp16+_C4_exp16*H118)*(_C5_exp16+_C6_exp16*J118)*(_C7_exp16+_C8_exp16*I118))/
(1+(d1_exp16+d2_exp16*G118)*(d3_exp16+d4_exp16*H118)*(d5_exp16+d6_exp16*J118)*(d7_exp16+d8_exp16*I118))
)</f>
        <v>2150.1962458378234</v>
      </c>
      <c r="N118">
        <f t="shared" si="18"/>
        <v>7.5963923040641959</v>
      </c>
      <c r="O118">
        <f t="shared" si="19"/>
        <v>7.6733143940900757</v>
      </c>
      <c r="P118">
        <f t="shared" si="20"/>
        <v>5.9170079339495559E-3</v>
      </c>
      <c r="S118">
        <f t="shared" si="21"/>
        <v>7.40380075288396E-2</v>
      </c>
    </row>
    <row r="119" spans="1:19" x14ac:dyDescent="0.25">
      <c r="A119" s="1">
        <v>97</v>
      </c>
      <c r="B119" s="1">
        <v>159</v>
      </c>
      <c r="C119" s="1">
        <v>37.799999999999997</v>
      </c>
      <c r="D119" s="1">
        <v>0.86399999999999999</v>
      </c>
      <c r="E119" s="1">
        <v>575</v>
      </c>
      <c r="F119" s="1">
        <v>2388</v>
      </c>
      <c r="G119">
        <f t="shared" ref="G119:G150" si="22">LN(B119)</f>
        <v>5.0689042022202315</v>
      </c>
      <c r="H119">
        <f t="shared" ref="H119:H150" si="23">LN(C119)</f>
        <v>3.6323091026255421</v>
      </c>
      <c r="I119">
        <f t="shared" ref="I119:I150" si="24">LN(D119)</f>
        <v>-0.14618251017808145</v>
      </c>
      <c r="J119">
        <f t="shared" ref="J119:J150" si="25">LN(E119)</f>
        <v>6.3543700407973507</v>
      </c>
      <c r="L119">
        <f>EXP(
((_C1_exp16+_C2_exp16*G119)*(_C3_exp16+_C4_exp16*H119)*(_C5_exp16+_C6_exp16*J119)*(_C7_exp16+_C8_exp16*I119))/
(1+(d1_exp16+d2_exp16*G119)*(d3_exp16+d4_exp16*H119)*(d5_exp16+d6_exp16*J119)*(d7_exp16+d8_exp16*I119))
)</f>
        <v>2242.1074020305982</v>
      </c>
      <c r="N119">
        <f t="shared" ref="N119:N150" si="26">LN(F119)</f>
        <v>7.7782114745124931</v>
      </c>
      <c r="O119">
        <f t="shared" ref="O119:O150" si="27">LN(L119)</f>
        <v>7.7151715070478755</v>
      </c>
      <c r="P119">
        <f t="shared" si="20"/>
        <v>3.9740374979400448E-3</v>
      </c>
      <c r="S119">
        <f t="shared" si="21"/>
        <v>6.5069406504466271E-2</v>
      </c>
    </row>
    <row r="120" spans="1:19" x14ac:dyDescent="0.25">
      <c r="A120" s="1">
        <v>98</v>
      </c>
      <c r="B120" s="1">
        <v>164</v>
      </c>
      <c r="C120" s="1">
        <v>39.1</v>
      </c>
      <c r="D120" s="1">
        <v>0.82199999999999995</v>
      </c>
      <c r="E120" s="1">
        <v>825</v>
      </c>
      <c r="F120" s="1">
        <v>3044</v>
      </c>
      <c r="G120">
        <f t="shared" si="22"/>
        <v>5.0998664278241987</v>
      </c>
      <c r="H120">
        <f t="shared" si="23"/>
        <v>3.6661224669913199</v>
      </c>
      <c r="I120">
        <f t="shared" si="24"/>
        <v>-0.1960148839259572</v>
      </c>
      <c r="J120">
        <f t="shared" si="25"/>
        <v>6.7153833863346808</v>
      </c>
      <c r="L120">
        <f>EXP(
((_C1_exp16+_C2_exp16*G120)*(_C3_exp16+_C4_exp16*H120)*(_C5_exp16+_C6_exp16*J120)*(_C7_exp16+_C8_exp16*I120))/
(1+(d1_exp16+d2_exp16*G120)*(d3_exp16+d4_exp16*H120)*(d5_exp16+d6_exp16*J120)*(d7_exp16+d8_exp16*I120))
)</f>
        <v>2793.3587577346793</v>
      </c>
      <c r="N120">
        <f t="shared" si="26"/>
        <v>8.0209277189815769</v>
      </c>
      <c r="O120">
        <f t="shared" si="27"/>
        <v>7.9350000065809221</v>
      </c>
      <c r="P120">
        <f t="shared" si="20"/>
        <v>7.3835717584096409E-3</v>
      </c>
      <c r="S120">
        <f t="shared" si="21"/>
        <v>8.9727551669225025E-2</v>
      </c>
    </row>
    <row r="121" spans="1:19" x14ac:dyDescent="0.25">
      <c r="A121" s="1">
        <v>99</v>
      </c>
      <c r="B121" s="1">
        <v>166</v>
      </c>
      <c r="C121" s="1">
        <v>38.1</v>
      </c>
      <c r="D121" s="1">
        <v>0.875</v>
      </c>
      <c r="E121" s="1">
        <v>875</v>
      </c>
      <c r="F121" s="1">
        <v>3297</v>
      </c>
      <c r="G121">
        <f t="shared" si="22"/>
        <v>5.1119877883565437</v>
      </c>
      <c r="H121">
        <f t="shared" si="23"/>
        <v>3.6402142821326553</v>
      </c>
      <c r="I121">
        <f t="shared" si="24"/>
        <v>-0.13353139262452263</v>
      </c>
      <c r="J121">
        <f t="shared" si="25"/>
        <v>6.7742238863576141</v>
      </c>
      <c r="L121">
        <f>EXP(
((_C1_exp16+_C2_exp16*G121)*(_C3_exp16+_C4_exp16*H121)*(_C5_exp16+_C6_exp16*J121)*(_C7_exp16+_C8_exp16*I121))/
(1+(d1_exp16+d2_exp16*G121)*(d3_exp16+d4_exp16*H121)*(d5_exp16+d6_exp16*J121)*(d7_exp16+d8_exp16*I121))
)</f>
        <v>2856.6241543090105</v>
      </c>
      <c r="N121">
        <f t="shared" si="26"/>
        <v>8.1007682430717303</v>
      </c>
      <c r="O121">
        <f t="shared" si="27"/>
        <v>7.9573958410075001</v>
      </c>
      <c r="P121">
        <f t="shared" si="20"/>
        <v>2.0555645673667276E-2</v>
      </c>
      <c r="S121">
        <f t="shared" si="21"/>
        <v>0.15415953303717414</v>
      </c>
    </row>
    <row r="122" spans="1:19" x14ac:dyDescent="0.25">
      <c r="A122" s="1">
        <v>100</v>
      </c>
      <c r="B122" s="1">
        <v>166</v>
      </c>
      <c r="C122" s="1">
        <v>40.4</v>
      </c>
      <c r="D122" s="1">
        <v>0.99299999999999999</v>
      </c>
      <c r="E122" s="1">
        <v>735</v>
      </c>
      <c r="F122" s="1">
        <v>2588</v>
      </c>
      <c r="G122">
        <f t="shared" si="22"/>
        <v>5.1119877883565437</v>
      </c>
      <c r="H122">
        <f t="shared" si="23"/>
        <v>3.6988297849671046</v>
      </c>
      <c r="I122">
        <f t="shared" si="24"/>
        <v>-7.0246149369644663E-3</v>
      </c>
      <c r="J122">
        <f t="shared" si="25"/>
        <v>6.5998704992128365</v>
      </c>
      <c r="L122">
        <f>EXP(
((_C1_exp16+_C2_exp16*G122)*(_C3_exp16+_C4_exp16*H122)*(_C5_exp16+_C6_exp16*J122)*(_C7_exp16+_C8_exp16*I122))/
(1+(d1_exp16+d2_exp16*G122)*(d3_exp16+d4_exp16*H122)*(d5_exp16+d6_exp16*J122)*(d7_exp16+d8_exp16*I122))
)</f>
        <v>2462.27669851364</v>
      </c>
      <c r="N122">
        <f t="shared" si="26"/>
        <v>7.8586406556207908</v>
      </c>
      <c r="O122">
        <f t="shared" si="27"/>
        <v>7.8088416881278473</v>
      </c>
      <c r="P122">
        <f t="shared" si="20"/>
        <v>2.479937163363248E-3</v>
      </c>
      <c r="S122">
        <f t="shared" si="21"/>
        <v>5.1059777953571681E-2</v>
      </c>
    </row>
    <row r="123" spans="1:19" x14ac:dyDescent="0.25">
      <c r="A123" s="1">
        <v>101</v>
      </c>
      <c r="B123" s="1">
        <v>171</v>
      </c>
      <c r="C123" s="1">
        <v>44.7</v>
      </c>
      <c r="D123" s="1">
        <v>0.80400000000000005</v>
      </c>
      <c r="E123" s="1">
        <v>912</v>
      </c>
      <c r="F123" s="1">
        <v>3000</v>
      </c>
      <c r="G123">
        <f t="shared" si="22"/>
        <v>5.1416635565026603</v>
      </c>
      <c r="H123">
        <f t="shared" si="23"/>
        <v>3.7999735016195233</v>
      </c>
      <c r="I123">
        <f t="shared" si="24"/>
        <v>-0.21815600980317063</v>
      </c>
      <c r="J123">
        <f t="shared" si="25"/>
        <v>6.815639990074331</v>
      </c>
      <c r="L123">
        <f>EXP(
((_C1_exp16+_C2_exp16*G123)*(_C3_exp16+_C4_exp16*H123)*(_C5_exp16+_C6_exp16*J123)*(_C7_exp16+_C8_exp16*I123))/
(1+(d1_exp16+d2_exp16*G123)*(d3_exp16+d4_exp16*H123)*(d5_exp16+d6_exp16*J123)*(d7_exp16+d8_exp16*I123))
)</f>
        <v>2958.1366722409657</v>
      </c>
      <c r="N123">
        <f t="shared" si="26"/>
        <v>8.0063675676502459</v>
      </c>
      <c r="O123">
        <f t="shared" si="27"/>
        <v>7.9923148464768445</v>
      </c>
      <c r="P123">
        <f t="shared" si="20"/>
        <v>1.9747897237736386E-4</v>
      </c>
      <c r="S123">
        <f t="shared" si="21"/>
        <v>1.4151924808572254E-2</v>
      </c>
    </row>
    <row r="124" spans="1:19" x14ac:dyDescent="0.25">
      <c r="A124" s="1">
        <v>102</v>
      </c>
      <c r="B124" s="1">
        <v>175</v>
      </c>
      <c r="C124" s="1">
        <v>44.8</v>
      </c>
      <c r="D124" s="1">
        <v>0.90100000000000002</v>
      </c>
      <c r="E124" s="1">
        <v>1400</v>
      </c>
      <c r="F124" s="1">
        <v>3200</v>
      </c>
      <c r="G124">
        <f t="shared" si="22"/>
        <v>5.1647859739235145</v>
      </c>
      <c r="H124">
        <f t="shared" si="23"/>
        <v>3.8022081394209395</v>
      </c>
      <c r="I124">
        <f t="shared" si="24"/>
        <v>-0.10425002137379911</v>
      </c>
      <c r="J124">
        <f t="shared" si="25"/>
        <v>7.2442275156033498</v>
      </c>
      <c r="L124">
        <f>EXP(
((_C1_exp16+_C2_exp16*G124)*(_C3_exp16+_C4_exp16*H124)*(_C5_exp16+_C6_exp16*J124)*(_C7_exp16+_C8_exp16*I124))/
(1+(d1_exp16+d2_exp16*G124)*(d3_exp16+d4_exp16*H124)*(d5_exp16+d6_exp16*J124)*(d7_exp16+d8_exp16*I124))
)</f>
        <v>3460.7054709896324</v>
      </c>
      <c r="N124">
        <f t="shared" si="26"/>
        <v>8.0709060887878188</v>
      </c>
      <c r="O124">
        <f t="shared" si="27"/>
        <v>8.1492277406179507</v>
      </c>
      <c r="P124">
        <f t="shared" si="20"/>
        <v>6.1342811454004123E-3</v>
      </c>
      <c r="S124">
        <f t="shared" si="21"/>
        <v>7.5333042113832474E-2</v>
      </c>
    </row>
    <row r="125" spans="1:19" x14ac:dyDescent="0.25">
      <c r="A125" s="1">
        <v>103</v>
      </c>
      <c r="B125" s="1">
        <v>159</v>
      </c>
      <c r="C125" s="1">
        <v>40.799999999999997</v>
      </c>
      <c r="D125" s="1">
        <v>0.89700000000000002</v>
      </c>
      <c r="E125" s="1">
        <v>745</v>
      </c>
      <c r="F125" s="1">
        <v>2568</v>
      </c>
      <c r="G125">
        <f t="shared" si="22"/>
        <v>5.0689042022202315</v>
      </c>
      <c r="H125">
        <f t="shared" si="23"/>
        <v>3.708682081410116</v>
      </c>
      <c r="I125">
        <f t="shared" si="24"/>
        <v>-0.10869941692334091</v>
      </c>
      <c r="J125">
        <f t="shared" si="25"/>
        <v>6.6133842183795597</v>
      </c>
      <c r="L125">
        <f>EXP(
((_C1_exp16+_C2_exp16*G125)*(_C3_exp16+_C4_exp16*H125)*(_C5_exp16+_C6_exp16*J125)*(_C7_exp16+_C8_exp16*I125))/
(1+(d1_exp16+d2_exp16*G125)*(d3_exp16+d4_exp16*H125)*(d5_exp16+d6_exp16*J125)*(d7_exp16+d8_exp16*I125))
)</f>
        <v>2584.0866174409816</v>
      </c>
      <c r="N125">
        <f t="shared" si="26"/>
        <v>7.850882664809852</v>
      </c>
      <c r="O125">
        <f t="shared" si="27"/>
        <v>7.8571273850221814</v>
      </c>
      <c r="P125">
        <f t="shared" si="20"/>
        <v>3.8996530530276202E-5</v>
      </c>
      <c r="S125">
        <f t="shared" si="21"/>
        <v>6.2252624708502178E-3</v>
      </c>
    </row>
    <row r="126" spans="1:19" x14ac:dyDescent="0.25">
      <c r="A126" s="1">
        <v>104</v>
      </c>
      <c r="B126" s="1">
        <v>175</v>
      </c>
      <c r="C126" s="1">
        <v>44.8</v>
      </c>
      <c r="D126" s="1">
        <v>0.90100000000000002</v>
      </c>
      <c r="E126" s="1">
        <v>1200</v>
      </c>
      <c r="F126" s="1">
        <v>3200</v>
      </c>
      <c r="G126">
        <f t="shared" si="22"/>
        <v>5.1647859739235145</v>
      </c>
      <c r="H126">
        <f t="shared" si="23"/>
        <v>3.8022081394209395</v>
      </c>
      <c r="I126">
        <f t="shared" si="24"/>
        <v>-0.10425002137379911</v>
      </c>
      <c r="J126">
        <f t="shared" si="25"/>
        <v>7.0900768357760917</v>
      </c>
      <c r="L126">
        <f>EXP(
((_C1_exp16+_C2_exp16*G126)*(_C3_exp16+_C4_exp16*H126)*(_C5_exp16+_C6_exp16*J126)*(_C7_exp16+_C8_exp16*I126))/
(1+(d1_exp16+d2_exp16*G126)*(d3_exp16+d4_exp16*H126)*(d5_exp16+d6_exp16*J126)*(d7_exp16+d8_exp16*I126))
)</f>
        <v>3204.5332869049553</v>
      </c>
      <c r="N126">
        <f t="shared" si="26"/>
        <v>8.0709060887878188</v>
      </c>
      <c r="O126">
        <f t="shared" si="27"/>
        <v>8.0723217384406372</v>
      </c>
      <c r="P126">
        <f t="shared" si="20"/>
        <v>2.004063939524782E-6</v>
      </c>
      <c r="S126">
        <f t="shared" si="21"/>
        <v>1.4146480935243069E-3</v>
      </c>
    </row>
    <row r="127" spans="1:19" x14ac:dyDescent="0.25">
      <c r="A127" s="1">
        <v>105</v>
      </c>
      <c r="B127" s="1">
        <v>290</v>
      </c>
      <c r="C127" s="1">
        <v>78.8</v>
      </c>
      <c r="D127" s="1">
        <v>0.746</v>
      </c>
      <c r="E127" s="1">
        <v>9177</v>
      </c>
      <c r="F127" s="1">
        <v>3906</v>
      </c>
      <c r="G127">
        <f t="shared" si="22"/>
        <v>5.6698809229805196</v>
      </c>
      <c r="H127">
        <f t="shared" si="23"/>
        <v>4.3669129968638334</v>
      </c>
      <c r="I127">
        <f t="shared" si="24"/>
        <v>-0.29302967877837621</v>
      </c>
      <c r="J127">
        <f t="shared" si="25"/>
        <v>9.1244556328190125</v>
      </c>
      <c r="L127">
        <f>EXP(
((_C1_exp16+_C2_exp16*G127)*(_C3_exp16+_C4_exp16*H127)*(_C5_exp16+_C6_exp16*J127)*(_C7_exp16+_C8_exp16*I127))/
(1+(d1_exp16+d2_exp16*G127)*(d3_exp16+d4_exp16*H127)*(d5_exp16+d6_exp16*J127)*(d7_exp16+d8_exp16*I127))
)</f>
        <v>3762.1867149149693</v>
      </c>
      <c r="N127">
        <f t="shared" si="26"/>
        <v>8.2702691114366242</v>
      </c>
      <c r="O127">
        <f t="shared" si="27"/>
        <v>8.2327556404515185</v>
      </c>
      <c r="P127">
        <f t="shared" si="20"/>
        <v>1.4072605053503681E-3</v>
      </c>
      <c r="S127">
        <f t="shared" si="21"/>
        <v>3.8225982914375643E-2</v>
      </c>
    </row>
    <row r="128" spans="1:19" x14ac:dyDescent="0.25">
      <c r="A128" s="1">
        <v>106</v>
      </c>
      <c r="B128" s="1">
        <v>290</v>
      </c>
      <c r="C128" s="1">
        <v>52.6</v>
      </c>
      <c r="D128" s="1">
        <v>0.72899999999999998</v>
      </c>
      <c r="E128" s="1">
        <v>2901</v>
      </c>
      <c r="F128" s="1">
        <v>4343</v>
      </c>
      <c r="G128">
        <f t="shared" si="22"/>
        <v>5.6698809229805196</v>
      </c>
      <c r="H128">
        <f t="shared" si="23"/>
        <v>3.9627161197436642</v>
      </c>
      <c r="I128">
        <f t="shared" si="24"/>
        <v>-0.31608154697347896</v>
      </c>
      <c r="J128">
        <f t="shared" si="25"/>
        <v>7.9728107841214042</v>
      </c>
      <c r="L128">
        <f>EXP(
((_C1_exp16+_C2_exp16*G128)*(_C3_exp16+_C4_exp16*H128)*(_C5_exp16+_C6_exp16*J128)*(_C7_exp16+_C8_exp16*I128))/
(1+(d1_exp16+d2_exp16*G128)*(d3_exp16+d4_exp16*H128)*(d5_exp16+d6_exp16*J128)*(d7_exp16+d8_exp16*I128))
)</f>
        <v>4328.1333196016849</v>
      </c>
      <c r="N128">
        <f t="shared" si="26"/>
        <v>8.3763206325348225</v>
      </c>
      <c r="O128">
        <f t="shared" si="27"/>
        <v>8.372891624026396</v>
      </c>
      <c r="P128">
        <f t="shared" si="20"/>
        <v>1.1758099350861566E-5</v>
      </c>
      <c r="S128">
        <f t="shared" si="21"/>
        <v>3.43489428363618E-3</v>
      </c>
    </row>
    <row r="129" spans="1:19" x14ac:dyDescent="0.25">
      <c r="A129" s="1">
        <v>107</v>
      </c>
      <c r="B129" s="1">
        <v>330</v>
      </c>
      <c r="C129" s="1">
        <v>66.88</v>
      </c>
      <c r="D129" s="1">
        <v>0.74</v>
      </c>
      <c r="E129" s="1">
        <v>2329</v>
      </c>
      <c r="F129" s="1">
        <v>3969</v>
      </c>
      <c r="G129">
        <f t="shared" si="22"/>
        <v>5.7990926544605257</v>
      </c>
      <c r="H129">
        <f t="shared" si="23"/>
        <v>4.2028999687764461</v>
      </c>
      <c r="I129">
        <f t="shared" si="24"/>
        <v>-0.30110509278392161</v>
      </c>
      <c r="J129">
        <f t="shared" si="25"/>
        <v>7.7531942698843412</v>
      </c>
      <c r="L129">
        <f>EXP(
((_C1_exp16+_C2_exp16*G129)*(_C3_exp16+_C4_exp16*H129)*(_C5_exp16+_C6_exp16*J129)*(_C7_exp16+_C8_exp16*I129))/
(1+(d1_exp16+d2_exp16*G129)*(d3_exp16+d4_exp16*H129)*(d5_exp16+d6_exp16*J129)*(d7_exp16+d8_exp16*I129))
)</f>
        <v>4719.5282636939537</v>
      </c>
      <c r="N129">
        <f t="shared" si="26"/>
        <v>8.2862694527830651</v>
      </c>
      <c r="O129">
        <f t="shared" si="27"/>
        <v>8.4594641294522166</v>
      </c>
      <c r="P129">
        <f t="shared" si="20"/>
        <v>2.9996396026531914E-2</v>
      </c>
      <c r="S129">
        <f t="shared" si="21"/>
        <v>0.15902611908642722</v>
      </c>
    </row>
    <row r="130" spans="1:19" x14ac:dyDescent="0.25">
      <c r="A130" s="1">
        <v>108</v>
      </c>
      <c r="B130" s="1">
        <v>326</v>
      </c>
      <c r="C130" s="1">
        <v>53.7</v>
      </c>
      <c r="D130" s="1">
        <v>0.71799999999999997</v>
      </c>
      <c r="E130" s="1">
        <v>3187</v>
      </c>
      <c r="F130" s="1">
        <v>4122</v>
      </c>
      <c r="G130">
        <f t="shared" si="22"/>
        <v>5.7868973813667077</v>
      </c>
      <c r="H130">
        <f t="shared" si="23"/>
        <v>3.983413001514819</v>
      </c>
      <c r="I130">
        <f t="shared" si="24"/>
        <v>-0.33128570993391293</v>
      </c>
      <c r="J130">
        <f t="shared" si="25"/>
        <v>8.0668353144173359</v>
      </c>
      <c r="L130">
        <f>EXP(
((_C1_exp16+_C2_exp16*G130)*(_C3_exp16+_C4_exp16*H130)*(_C5_exp16+_C6_exp16*J130)*(_C7_exp16+_C8_exp16*I130))/
(1+(d1_exp16+d2_exp16*G130)*(d3_exp16+d4_exp16*H130)*(d5_exp16+d6_exp16*J130)*(d7_exp16+d8_exp16*I130))
)</f>
        <v>4387.8569226995387</v>
      </c>
      <c r="N130">
        <f t="shared" si="26"/>
        <v>8.3240937614504045</v>
      </c>
      <c r="O130">
        <f t="shared" si="27"/>
        <v>8.3865962143684261</v>
      </c>
      <c r="P130">
        <f t="shared" si="20"/>
        <v>3.9065566207695055E-3</v>
      </c>
      <c r="S130">
        <f t="shared" si="21"/>
        <v>6.0589241486929728E-2</v>
      </c>
    </row>
    <row r="131" spans="1:19" x14ac:dyDescent="0.25">
      <c r="A131" s="1">
        <v>109</v>
      </c>
      <c r="B131" s="1">
        <v>327</v>
      </c>
      <c r="C131" s="1">
        <v>57.7</v>
      </c>
      <c r="D131" s="1">
        <v>0.72799999999999998</v>
      </c>
      <c r="E131" s="1">
        <v>6979</v>
      </c>
      <c r="F131" s="1">
        <v>4848</v>
      </c>
      <c r="G131">
        <f t="shared" si="22"/>
        <v>5.7899601708972535</v>
      </c>
      <c r="H131">
        <f t="shared" si="23"/>
        <v>4.0552571735140539</v>
      </c>
      <c r="I131">
        <f t="shared" si="24"/>
        <v>-0.3174542307854511</v>
      </c>
      <c r="J131">
        <f t="shared" si="25"/>
        <v>8.8506609190171517</v>
      </c>
      <c r="L131">
        <f>EXP(
((_C1_exp16+_C2_exp16*G131)*(_C3_exp16+_C4_exp16*H131)*(_C5_exp16+_C6_exp16*J131)*(_C7_exp16+_C8_exp16*I131))/
(1+(d1_exp16+d2_exp16*G131)*(d3_exp16+d4_exp16*H131)*(d5_exp16+d6_exp16*J131)*(d7_exp16+d8_exp16*I131))
)</f>
        <v>4355.7954152235898</v>
      </c>
      <c r="N131">
        <f t="shared" si="26"/>
        <v>8.4863215277491495</v>
      </c>
      <c r="O131">
        <f t="shared" si="27"/>
        <v>8.3792625167477901</v>
      </c>
      <c r="P131">
        <f t="shared" si="20"/>
        <v>1.1461631836589192E-2</v>
      </c>
      <c r="S131">
        <f t="shared" si="21"/>
        <v>0.11299993178195322</v>
      </c>
    </row>
    <row r="132" spans="1:19" x14ac:dyDescent="0.25">
      <c r="A132" s="1">
        <v>110</v>
      </c>
      <c r="B132" s="1">
        <v>330</v>
      </c>
      <c r="C132" s="1">
        <v>59</v>
      </c>
      <c r="D132" s="1">
        <v>0.72399999999999998</v>
      </c>
      <c r="E132" s="1">
        <v>5771</v>
      </c>
      <c r="F132" s="1">
        <v>3946</v>
      </c>
      <c r="G132">
        <f t="shared" si="22"/>
        <v>5.7990926544605257</v>
      </c>
      <c r="H132">
        <f t="shared" si="23"/>
        <v>4.0775374439057197</v>
      </c>
      <c r="I132">
        <f t="shared" si="24"/>
        <v>-0.32296388659642072</v>
      </c>
      <c r="J132">
        <f t="shared" si="25"/>
        <v>8.6606006547109669</v>
      </c>
      <c r="L132">
        <f>EXP(
((_C1_exp16+_C2_exp16*G132)*(_C3_exp16+_C4_exp16*H132)*(_C5_exp16+_C6_exp16*J132)*(_C7_exp16+_C8_exp16*I132))/
(1+(d1_exp16+d2_exp16*G132)*(d3_exp16+d4_exp16*H132)*(d5_exp16+d6_exp16*J132)*(d7_exp16+d8_exp16*I132))
)</f>
        <v>4371.6890812579995</v>
      </c>
      <c r="N132">
        <f t="shared" si="26"/>
        <v>8.2804576865825599</v>
      </c>
      <c r="O132">
        <f t="shared" si="27"/>
        <v>8.3829047308613518</v>
      </c>
      <c r="P132">
        <f t="shared" si="20"/>
        <v>1.0495396881460752E-2</v>
      </c>
      <c r="S132">
        <f t="shared" si="21"/>
        <v>9.737405230463074E-2</v>
      </c>
    </row>
    <row r="133" spans="1:19" x14ac:dyDescent="0.25">
      <c r="A133" s="1">
        <v>111</v>
      </c>
      <c r="B133" s="1">
        <v>326</v>
      </c>
      <c r="C133" s="1">
        <v>55.6</v>
      </c>
      <c r="D133" s="1">
        <v>0.71799999999999997</v>
      </c>
      <c r="E133" s="1">
        <v>3568</v>
      </c>
      <c r="F133" s="1">
        <v>4391</v>
      </c>
      <c r="G133">
        <f t="shared" si="22"/>
        <v>5.7868973813667077</v>
      </c>
      <c r="H133">
        <f t="shared" si="23"/>
        <v>4.0181832012565364</v>
      </c>
      <c r="I133">
        <f t="shared" si="24"/>
        <v>-0.33128570993391293</v>
      </c>
      <c r="J133">
        <f t="shared" si="25"/>
        <v>8.1797604936999004</v>
      </c>
      <c r="L133">
        <f>EXP(
((_C1_exp16+_C2_exp16*G133)*(_C3_exp16+_C4_exp16*H133)*(_C5_exp16+_C6_exp16*J133)*(_C7_exp16+_C8_exp16*I133))/
(1+(d1_exp16+d2_exp16*G133)*(d3_exp16+d4_exp16*H133)*(d5_exp16+d6_exp16*J133)*(d7_exp16+d8_exp16*I133))
)</f>
        <v>4440.0623432179691</v>
      </c>
      <c r="N133">
        <f t="shared" si="26"/>
        <v>8.3873122705617167</v>
      </c>
      <c r="O133">
        <f t="shared" si="27"/>
        <v>8.3984236965930013</v>
      </c>
      <c r="P133">
        <f t="shared" si="20"/>
        <v>1.2346378844870827E-4</v>
      </c>
      <c r="S133">
        <f t="shared" si="21"/>
        <v>1.1049922146455896E-2</v>
      </c>
    </row>
    <row r="134" spans="1:19" x14ac:dyDescent="0.25">
      <c r="A134" s="1">
        <v>112</v>
      </c>
      <c r="B134" s="1">
        <v>320</v>
      </c>
      <c r="C134" s="1">
        <v>52.9</v>
      </c>
      <c r="D134" s="1">
        <v>0.72199999999999998</v>
      </c>
      <c r="E134" s="1">
        <v>2449</v>
      </c>
      <c r="F134" s="1">
        <v>4276</v>
      </c>
      <c r="G134">
        <f t="shared" si="22"/>
        <v>5.768320995793772</v>
      </c>
      <c r="H134">
        <f t="shared" si="23"/>
        <v>3.9684033388642534</v>
      </c>
      <c r="I134">
        <f t="shared" si="24"/>
        <v>-0.32573014008931084</v>
      </c>
      <c r="J134">
        <f t="shared" si="25"/>
        <v>7.8034350569521678</v>
      </c>
      <c r="L134">
        <f>EXP(
((_C1_exp16+_C2_exp16*G134)*(_C3_exp16+_C4_exp16*H134)*(_C5_exp16+_C6_exp16*J134)*(_C7_exp16+_C8_exp16*I134))/
(1+(d1_exp16+d2_exp16*G134)*(d3_exp16+d4_exp16*H134)*(d5_exp16+d6_exp16*J134)*(d7_exp16+d8_exp16*I134))
)</f>
        <v>4299.9287040994232</v>
      </c>
      <c r="N134">
        <f t="shared" si="26"/>
        <v>8.3607732721449359</v>
      </c>
      <c r="O134">
        <f t="shared" si="27"/>
        <v>8.3663537211022021</v>
      </c>
      <c r="P134">
        <f t="shared" si="20"/>
        <v>3.1141410564653095E-5</v>
      </c>
      <c r="S134">
        <f t="shared" si="21"/>
        <v>5.564907175463223E-3</v>
      </c>
    </row>
    <row r="135" spans="1:19" x14ac:dyDescent="0.25">
      <c r="A135" s="1">
        <v>113</v>
      </c>
      <c r="B135" s="1">
        <v>319</v>
      </c>
      <c r="C135" s="1">
        <v>55</v>
      </c>
      <c r="D135" s="1">
        <v>0.73499999999999999</v>
      </c>
      <c r="E135" s="1">
        <v>3262</v>
      </c>
      <c r="F135" s="1">
        <v>4379</v>
      </c>
      <c r="G135">
        <f t="shared" si="22"/>
        <v>5.7651911027848444</v>
      </c>
      <c r="H135">
        <f t="shared" si="23"/>
        <v>4.0073331852324712</v>
      </c>
      <c r="I135">
        <f t="shared" si="24"/>
        <v>-0.3078847797693004</v>
      </c>
      <c r="J135">
        <f t="shared" si="25"/>
        <v>8.0900957831809599</v>
      </c>
      <c r="L135">
        <f>EXP(
((_C1_exp16+_C2_exp16*G135)*(_C3_exp16+_C4_exp16*H135)*(_C5_exp16+_C6_exp16*J135)*(_C7_exp16+_C8_exp16*I135))/
(1+(d1_exp16+d2_exp16*G135)*(d3_exp16+d4_exp16*H135)*(d5_exp16+d6_exp16*J135)*(d7_exp16+d8_exp16*I135))
)</f>
        <v>4322.815506472969</v>
      </c>
      <c r="N135">
        <f t="shared" si="26"/>
        <v>8.384575666801398</v>
      </c>
      <c r="O135">
        <f t="shared" si="27"/>
        <v>8.3716622065589164</v>
      </c>
      <c r="P135">
        <f t="shared" si="20"/>
        <v>1.6675745543415381E-4</v>
      </c>
      <c r="S135">
        <f t="shared" si="21"/>
        <v>1.2997199034495121E-2</v>
      </c>
    </row>
    <row r="136" spans="1:19" x14ac:dyDescent="0.25">
      <c r="A136" s="1">
        <v>114</v>
      </c>
      <c r="B136" s="1">
        <v>250</v>
      </c>
      <c r="C136" s="1">
        <v>77.209999999999994</v>
      </c>
      <c r="D136" s="1">
        <v>0.74099999999999999</v>
      </c>
      <c r="E136" s="1">
        <v>28130</v>
      </c>
      <c r="F136" s="1">
        <v>2814</v>
      </c>
      <c r="G136">
        <f t="shared" si="22"/>
        <v>5.521460917862246</v>
      </c>
      <c r="H136">
        <f t="shared" si="23"/>
        <v>4.3465289823207245</v>
      </c>
      <c r="I136">
        <f t="shared" si="24"/>
        <v>-0.2997546536860502</v>
      </c>
      <c r="J136">
        <f t="shared" si="25"/>
        <v>10.244591901483902</v>
      </c>
      <c r="L136">
        <f>EXP(
((_C1_exp16+_C2_exp16*G136)*(_C3_exp16+_C4_exp16*H136)*(_C5_exp16+_C6_exp16*J136)*(_C7_exp16+_C8_exp16*I136))/
(1+(d1_exp16+d2_exp16*G136)*(d3_exp16+d4_exp16*H136)*(d5_exp16+d6_exp16*J136)*(d7_exp16+d8_exp16*I136))
)</f>
        <v>3591.2240189939657</v>
      </c>
      <c r="N136">
        <f t="shared" si="26"/>
        <v>7.9423622376743346</v>
      </c>
      <c r="O136">
        <f t="shared" si="27"/>
        <v>8.1862483757372821</v>
      </c>
      <c r="P136">
        <f t="shared" si="20"/>
        <v>5.9480448339259119E-2</v>
      </c>
      <c r="S136">
        <f t="shared" si="21"/>
        <v>0.21642315123847239</v>
      </c>
    </row>
    <row r="137" spans="1:19" x14ac:dyDescent="0.25">
      <c r="A137" s="1">
        <v>115</v>
      </c>
      <c r="B137" s="1">
        <v>291</v>
      </c>
      <c r="C137" s="1">
        <v>82.2</v>
      </c>
      <c r="D137" s="1">
        <v>0.76400000000000001</v>
      </c>
      <c r="E137" s="1">
        <v>9308</v>
      </c>
      <c r="F137" s="1">
        <v>3910</v>
      </c>
      <c r="G137">
        <f t="shared" si="22"/>
        <v>5.6733232671714928</v>
      </c>
      <c r="H137">
        <f t="shared" si="23"/>
        <v>4.4091553020621346</v>
      </c>
      <c r="I137">
        <f t="shared" si="24"/>
        <v>-0.26918748981561652</v>
      </c>
      <c r="J137">
        <f t="shared" si="25"/>
        <v>9.138629524422182</v>
      </c>
      <c r="L137">
        <f>EXP(
((_C1_exp16+_C2_exp16*G137)*(_C3_exp16+_C4_exp16*H137)*(_C5_exp16+_C6_exp16*J137)*(_C7_exp16+_C8_exp16*I137))/
(1+(d1_exp16+d2_exp16*G137)*(d3_exp16+d4_exp16*H137)*(d5_exp16+d6_exp16*J137)*(d7_exp16+d8_exp16*I137))
)</f>
        <v>3566.0693063269682</v>
      </c>
      <c r="N137">
        <f t="shared" si="26"/>
        <v>8.2712926529794117</v>
      </c>
      <c r="O137">
        <f t="shared" si="27"/>
        <v>8.1792192335474496</v>
      </c>
      <c r="P137">
        <f t="shared" si="20"/>
        <v>8.4775145658940194E-3</v>
      </c>
      <c r="S137">
        <f t="shared" si="21"/>
        <v>9.6445319518278935E-2</v>
      </c>
    </row>
    <row r="138" spans="1:19" x14ac:dyDescent="0.25">
      <c r="A138" s="1">
        <v>116</v>
      </c>
      <c r="B138" s="1">
        <v>323</v>
      </c>
      <c r="C138" s="1">
        <v>56.7</v>
      </c>
      <c r="D138" s="1">
        <v>0.72899999999999998</v>
      </c>
      <c r="E138" s="1">
        <v>4573</v>
      </c>
      <c r="F138" s="1">
        <v>4373</v>
      </c>
      <c r="G138">
        <f t="shared" si="22"/>
        <v>5.7776523232226564</v>
      </c>
      <c r="H138">
        <f t="shared" si="23"/>
        <v>4.0377742107337067</v>
      </c>
      <c r="I138">
        <f t="shared" si="24"/>
        <v>-0.31608154697347896</v>
      </c>
      <c r="J138">
        <f t="shared" si="25"/>
        <v>8.4279247236580552</v>
      </c>
      <c r="L138">
        <f>EXP(
((_C1_exp16+_C2_exp16*G138)*(_C3_exp16+_C4_exp16*H138)*(_C5_exp16+_C6_exp16*J138)*(_C7_exp16+_C8_exp16*I138))/
(1+(d1_exp16+d2_exp16*G138)*(d3_exp16+d4_exp16*H138)*(d5_exp16+d6_exp16*J138)*(d7_exp16+d8_exp16*I138))
)</f>
        <v>4390.6739672216336</v>
      </c>
      <c r="N138">
        <f t="shared" si="26"/>
        <v>8.3832045514129199</v>
      </c>
      <c r="O138">
        <f t="shared" si="27"/>
        <v>8.3872380175708336</v>
      </c>
      <c r="P138">
        <f t="shared" si="20"/>
        <v>1.6268849247035739E-5</v>
      </c>
      <c r="S138">
        <f t="shared" si="21"/>
        <v>4.0253426589124432E-3</v>
      </c>
    </row>
    <row r="139" spans="1:19" x14ac:dyDescent="0.25">
      <c r="A139" s="1">
        <v>117</v>
      </c>
      <c r="B139" s="1">
        <v>302</v>
      </c>
      <c r="C139" s="1">
        <v>49.8</v>
      </c>
      <c r="D139" s="1">
        <v>0.71099999999999997</v>
      </c>
      <c r="E139" s="1">
        <v>1142</v>
      </c>
      <c r="F139" s="1">
        <v>3866</v>
      </c>
      <c r="G139">
        <f t="shared" si="22"/>
        <v>5.7104270173748697</v>
      </c>
      <c r="H139">
        <f t="shared" si="23"/>
        <v>3.9080149840306073</v>
      </c>
      <c r="I139">
        <f t="shared" si="24"/>
        <v>-0.3410828491788962</v>
      </c>
      <c r="J139">
        <f t="shared" si="25"/>
        <v>7.0405363902159559</v>
      </c>
      <c r="L139">
        <f>EXP(
((_C1_exp16+_C2_exp16*G139)*(_C3_exp16+_C4_exp16*H139)*(_C5_exp16+_C6_exp16*J139)*(_C7_exp16+_C8_exp16*I139))/
(1+(d1_exp16+d2_exp16*G139)*(d3_exp16+d4_exp16*H139)*(d5_exp16+d6_exp16*J139)*(d7_exp16+d8_exp16*I139))
)</f>
        <v>3932.6420363271573</v>
      </c>
      <c r="N139">
        <f t="shared" si="26"/>
        <v>8.2599756597682763</v>
      </c>
      <c r="O139">
        <f t="shared" si="27"/>
        <v>8.2770667528630479</v>
      </c>
      <c r="P139">
        <f t="shared" si="20"/>
        <v>2.9210546317415069E-4</v>
      </c>
      <c r="S139">
        <f t="shared" si="21"/>
        <v>1.6945868887013365E-2</v>
      </c>
    </row>
    <row r="140" spans="1:19" x14ac:dyDescent="0.25">
      <c r="A140" s="1">
        <v>118</v>
      </c>
      <c r="B140" s="1">
        <v>304</v>
      </c>
      <c r="C140" s="1">
        <v>48.9</v>
      </c>
      <c r="D140" s="1">
        <v>0.72399999999999998</v>
      </c>
      <c r="E140" s="1">
        <v>1224</v>
      </c>
      <c r="F140" s="1">
        <v>3721</v>
      </c>
      <c r="G140">
        <f t="shared" si="22"/>
        <v>5.7170277014062219</v>
      </c>
      <c r="H140">
        <f t="shared" si="23"/>
        <v>3.8897773964808264</v>
      </c>
      <c r="I140">
        <f t="shared" si="24"/>
        <v>-0.32296388659642072</v>
      </c>
      <c r="J140">
        <f t="shared" si="25"/>
        <v>7.1098794630722715</v>
      </c>
      <c r="L140">
        <f>EXP(
((_C1_exp16+_C2_exp16*G140)*(_C3_exp16+_C4_exp16*H140)*(_C5_exp16+_C6_exp16*J140)*(_C7_exp16+_C8_exp16*I140))/
(1+(d1_exp16+d2_exp16*G140)*(d3_exp16+d4_exp16*H140)*(d5_exp16+d6_exp16*J140)*(d7_exp16+d8_exp16*I140))
)</f>
        <v>3788.323309180988</v>
      </c>
      <c r="N140">
        <f t="shared" si="26"/>
        <v>8.2217477283466227</v>
      </c>
      <c r="O140">
        <f t="shared" si="27"/>
        <v>8.2396788015563409</v>
      </c>
      <c r="P140">
        <f t="shared" si="20"/>
        <v>3.2152338645227398E-4</v>
      </c>
      <c r="S140">
        <f t="shared" si="21"/>
        <v>1.7771268101069982E-2</v>
      </c>
    </row>
    <row r="141" spans="1:19" x14ac:dyDescent="0.25">
      <c r="A141" s="1">
        <v>119</v>
      </c>
      <c r="B141" s="1">
        <v>308</v>
      </c>
      <c r="C141" s="1">
        <v>51.1</v>
      </c>
      <c r="D141" s="1">
        <v>0.72899999999999998</v>
      </c>
      <c r="E141" s="1">
        <v>1464</v>
      </c>
      <c r="F141" s="1">
        <v>3859</v>
      </c>
      <c r="G141">
        <f t="shared" si="22"/>
        <v>5.730099782973574</v>
      </c>
      <c r="H141">
        <f t="shared" si="23"/>
        <v>3.9337844972096589</v>
      </c>
      <c r="I141">
        <f t="shared" si="24"/>
        <v>-0.31608154697347896</v>
      </c>
      <c r="J141">
        <f t="shared" si="25"/>
        <v>7.2889276945212567</v>
      </c>
      <c r="L141">
        <f>EXP(
((_C1_exp16+_C2_exp16*G141)*(_C3_exp16+_C4_exp16*H141)*(_C5_exp16+_C6_exp16*J141)*(_C7_exp16+_C8_exp16*I141))/
(1+(d1_exp16+d2_exp16*G141)*(d3_exp16+d4_exp16*H141)*(d5_exp16+d6_exp16*J141)*(d7_exp16+d8_exp16*I141))
)</f>
        <v>3985.6866884841252</v>
      </c>
      <c r="N141">
        <f t="shared" si="26"/>
        <v>8.2581633615376191</v>
      </c>
      <c r="O141">
        <f t="shared" si="27"/>
        <v>8.2904648946939314</v>
      </c>
      <c r="P141">
        <f t="shared" si="20"/>
        <v>1.0433890442483457E-3</v>
      </c>
      <c r="S141">
        <f t="shared" si="21"/>
        <v>3.1785410742435419E-2</v>
      </c>
    </row>
    <row r="142" spans="1:19" x14ac:dyDescent="0.25">
      <c r="A142" s="1">
        <v>120</v>
      </c>
      <c r="B142" s="1">
        <v>313</v>
      </c>
      <c r="C142" s="1">
        <v>51.5</v>
      </c>
      <c r="D142" s="1">
        <v>0.71499999999999997</v>
      </c>
      <c r="E142" s="1">
        <v>1944</v>
      </c>
      <c r="F142" s="1">
        <v>4176</v>
      </c>
      <c r="G142">
        <f t="shared" si="22"/>
        <v>5.7462031905401529</v>
      </c>
      <c r="H142">
        <f t="shared" si="23"/>
        <v>3.9415818076696905</v>
      </c>
      <c r="I142">
        <f t="shared" si="24"/>
        <v>-0.33547273628812946</v>
      </c>
      <c r="J142">
        <f t="shared" si="25"/>
        <v>7.5725029850203844</v>
      </c>
      <c r="L142">
        <f>EXP(
((_C1_exp16+_C2_exp16*G142)*(_C3_exp16+_C4_exp16*H142)*(_C5_exp16+_C6_exp16*J142)*(_C7_exp16+_C8_exp16*I142))/
(1+(d1_exp16+d2_exp16*G142)*(d3_exp16+d4_exp16*H142)*(d5_exp16+d6_exp16*J142)*(d7_exp16+d8_exp16*I142))
)</f>
        <v>4230.4894557058569</v>
      </c>
      <c r="N142">
        <f t="shared" si="26"/>
        <v>8.3371091295624744</v>
      </c>
      <c r="O142">
        <f t="shared" si="27"/>
        <v>8.3500729759151326</v>
      </c>
      <c r="P142">
        <f t="shared" si="20"/>
        <v>1.6806131225533026E-4</v>
      </c>
      <c r="S142">
        <f t="shared" si="21"/>
        <v>1.2880177642888218E-2</v>
      </c>
    </row>
    <row r="143" spans="1:19" x14ac:dyDescent="0.25">
      <c r="A143" s="1">
        <v>121</v>
      </c>
      <c r="B143" s="1">
        <v>315</v>
      </c>
      <c r="C143" s="1">
        <v>53.3</v>
      </c>
      <c r="D143" s="1">
        <v>0.73099999999999998</v>
      </c>
      <c r="E143" s="1">
        <v>2492</v>
      </c>
      <c r="F143" s="1">
        <v>4317</v>
      </c>
      <c r="G143">
        <f t="shared" si="22"/>
        <v>5.7525726388256331</v>
      </c>
      <c r="H143">
        <f t="shared" si="23"/>
        <v>3.9759363311717988</v>
      </c>
      <c r="I143">
        <f t="shared" si="24"/>
        <v>-0.3133418192323586</v>
      </c>
      <c r="J143">
        <f t="shared" si="25"/>
        <v>7.8208408799073439</v>
      </c>
      <c r="L143">
        <f>EXP(
((_C1_exp16+_C2_exp16*G143)*(_C3_exp16+_C4_exp16*H143)*(_C5_exp16+_C6_exp16*J143)*(_C7_exp16+_C8_exp16*I143))/
(1+(d1_exp16+d2_exp16*G143)*(d3_exp16+d4_exp16*H143)*(d5_exp16+d6_exp16*J143)*(d7_exp16+d8_exp16*I143))
)</f>
        <v>4256.5354013271062</v>
      </c>
      <c r="N143">
        <f t="shared" si="26"/>
        <v>8.3703159955554778</v>
      </c>
      <c r="O143">
        <f t="shared" si="27"/>
        <v>8.356210822293427</v>
      </c>
      <c r="P143">
        <f t="shared" si="20"/>
        <v>1.9895591275247113E-4</v>
      </c>
      <c r="S143">
        <f t="shared" si="21"/>
        <v>1.4205120590337876E-2</v>
      </c>
    </row>
    <row r="144" spans="1:19" x14ac:dyDescent="0.25">
      <c r="A144" s="1">
        <v>122</v>
      </c>
      <c r="B144" s="1">
        <v>312</v>
      </c>
      <c r="C144" s="1">
        <v>52</v>
      </c>
      <c r="D144" s="1">
        <v>0.72799999999999998</v>
      </c>
      <c r="E144" s="1">
        <v>2711</v>
      </c>
      <c r="F144" s="1">
        <v>4792</v>
      </c>
      <c r="G144">
        <f t="shared" si="22"/>
        <v>5.7430031878094825</v>
      </c>
      <c r="H144">
        <f t="shared" si="23"/>
        <v>3.9512437185814275</v>
      </c>
      <c r="I144">
        <f t="shared" si="24"/>
        <v>-0.3174542307854511</v>
      </c>
      <c r="J144">
        <f t="shared" si="25"/>
        <v>7.9050728494986657</v>
      </c>
      <c r="L144">
        <f>EXP(
((_C1_exp16+_C2_exp16*G144)*(_C3_exp16+_C4_exp16*H144)*(_C5_exp16+_C6_exp16*J144)*(_C7_exp16+_C8_exp16*I144))/
(1+(d1_exp16+d2_exp16*G144)*(d3_exp16+d4_exp16*H144)*(d5_exp16+d6_exp16*J144)*(d7_exp16+d8_exp16*I144))
)</f>
        <v>4260.9024967927671</v>
      </c>
      <c r="N144">
        <f t="shared" si="26"/>
        <v>8.4747031397952846</v>
      </c>
      <c r="O144">
        <f t="shared" si="27"/>
        <v>8.3572362705328107</v>
      </c>
      <c r="P144">
        <f t="shared" si="20"/>
        <v>1.3798465374327124E-2</v>
      </c>
      <c r="S144">
        <f t="shared" si="21"/>
        <v>0.12464436902909569</v>
      </c>
    </row>
    <row r="145" spans="1:19" x14ac:dyDescent="0.25">
      <c r="A145" s="1">
        <v>123</v>
      </c>
      <c r="B145" s="1">
        <v>316</v>
      </c>
      <c r="C145" s="1">
        <v>50.6</v>
      </c>
      <c r="D145" s="1">
        <v>0.72499999999999998</v>
      </c>
      <c r="E145" s="1">
        <v>2504</v>
      </c>
      <c r="F145" s="1">
        <v>4421</v>
      </c>
      <c r="G145">
        <f t="shared" si="22"/>
        <v>5.7557422135869123</v>
      </c>
      <c r="H145">
        <f t="shared" si="23"/>
        <v>3.9239515762934198</v>
      </c>
      <c r="I145">
        <f t="shared" si="24"/>
        <v>-0.32158362412746233</v>
      </c>
      <c r="J145">
        <f t="shared" si="25"/>
        <v>7.8256447322199891</v>
      </c>
      <c r="L145">
        <f>EXP(
((_C1_exp16+_C2_exp16*G145)*(_C3_exp16+_C4_exp16*H145)*(_C5_exp16+_C6_exp16*J145)*(_C7_exp16+_C8_exp16*I145))/
(1+(d1_exp16+d2_exp16*G145)*(d3_exp16+d4_exp16*H145)*(d5_exp16+d6_exp16*J145)*(d7_exp16+d8_exp16*I145))
)</f>
        <v>4199.8202206018077</v>
      </c>
      <c r="N145">
        <f t="shared" si="26"/>
        <v>8.3941211938262423</v>
      </c>
      <c r="O145">
        <f t="shared" si="27"/>
        <v>8.3427969987366986</v>
      </c>
      <c r="P145">
        <f t="shared" si="20"/>
        <v>2.6341730015895497E-3</v>
      </c>
      <c r="S145">
        <f t="shared" si="21"/>
        <v>5.2664106504658581E-2</v>
      </c>
    </row>
    <row r="146" spans="1:19" x14ac:dyDescent="0.25">
      <c r="A146" s="1">
        <v>124</v>
      </c>
      <c r="B146" s="1">
        <v>309</v>
      </c>
      <c r="C146" s="1">
        <v>51.1</v>
      </c>
      <c r="D146" s="1">
        <v>0.73</v>
      </c>
      <c r="E146" s="1">
        <v>2102</v>
      </c>
      <c r="F146" s="1">
        <v>4034</v>
      </c>
      <c r="G146">
        <f t="shared" si="22"/>
        <v>5.7333412768977459</v>
      </c>
      <c r="H146">
        <f t="shared" si="23"/>
        <v>3.9337844972096589</v>
      </c>
      <c r="I146">
        <f t="shared" si="24"/>
        <v>-0.31471074483970024</v>
      </c>
      <c r="J146">
        <f t="shared" si="25"/>
        <v>7.6506445514368968</v>
      </c>
      <c r="L146">
        <f>EXP(
((_C1_exp16+_C2_exp16*G146)*(_C3_exp16+_C4_exp16*H146)*(_C5_exp16+_C6_exp16*J146)*(_C7_exp16+_C8_exp16*I146))/
(1+(d1_exp16+d2_exp16*G146)*(d3_exp16+d4_exp16*H146)*(d5_exp16+d6_exp16*J146)*(d7_exp16+d8_exp16*I146))
)</f>
        <v>4127.0128328406272</v>
      </c>
      <c r="N146">
        <f t="shared" si="26"/>
        <v>8.3025137185141578</v>
      </c>
      <c r="O146">
        <f t="shared" si="27"/>
        <v>8.3253091392317859</v>
      </c>
      <c r="P146">
        <f t="shared" si="20"/>
        <v>5.1963120569367249E-4</v>
      </c>
      <c r="S146">
        <f t="shared" si="21"/>
        <v>2.2537568117181349E-2</v>
      </c>
    </row>
    <row r="147" spans="1:19" x14ac:dyDescent="0.25">
      <c r="A147" s="1">
        <v>125</v>
      </c>
      <c r="B147" s="1">
        <v>307</v>
      </c>
      <c r="C147" s="1">
        <v>49.8</v>
      </c>
      <c r="D147" s="1">
        <v>0.74199999999999999</v>
      </c>
      <c r="E147" s="1">
        <v>1701</v>
      </c>
      <c r="F147" s="1">
        <v>4292</v>
      </c>
      <c r="G147">
        <f t="shared" si="22"/>
        <v>5.7268477475871968</v>
      </c>
      <c r="H147">
        <f t="shared" si="23"/>
        <v>3.9080149840306073</v>
      </c>
      <c r="I147">
        <f t="shared" si="24"/>
        <v>-0.29840603581475661</v>
      </c>
      <c r="J147">
        <f t="shared" si="25"/>
        <v>7.4389715923958617</v>
      </c>
      <c r="L147">
        <f>EXP(
((_C1_exp16+_C2_exp16*G147)*(_C3_exp16+_C4_exp16*H147)*(_C5_exp16+_C6_exp16*J147)*(_C7_exp16+_C8_exp16*I147))/
(1+(d1_exp16+d2_exp16*G147)*(d3_exp16+d4_exp16*H147)*(d5_exp16+d6_exp16*J147)*(d7_exp16+d8_exp16*I147))
)</f>
        <v>3888.126011956912</v>
      </c>
      <c r="N147">
        <f t="shared" si="26"/>
        <v>8.3645081037505893</v>
      </c>
      <c r="O147">
        <f t="shared" si="27"/>
        <v>8.2656825755378662</v>
      </c>
      <c r="P147">
        <f t="shared" si="20"/>
        <v>9.7664850265237208E-3</v>
      </c>
      <c r="S147">
        <f t="shared" si="21"/>
        <v>0.10387368794146062</v>
      </c>
    </row>
    <row r="148" spans="1:19" x14ac:dyDescent="0.25">
      <c r="A148" s="1">
        <v>126</v>
      </c>
      <c r="B148" s="1">
        <v>150</v>
      </c>
      <c r="C148" s="1">
        <v>39.799999999999997</v>
      </c>
      <c r="D148" s="1">
        <v>0.77100000000000002</v>
      </c>
      <c r="E148" s="1">
        <v>1175</v>
      </c>
      <c r="F148" s="1">
        <v>3452</v>
      </c>
      <c r="G148">
        <f t="shared" si="22"/>
        <v>5.0106352940962555</v>
      </c>
      <c r="H148">
        <f t="shared" si="23"/>
        <v>3.6838669122903918</v>
      </c>
      <c r="I148">
        <f t="shared" si="24"/>
        <v>-0.26006690541880756</v>
      </c>
      <c r="J148">
        <f t="shared" si="25"/>
        <v>7.0690234265782594</v>
      </c>
      <c r="L148">
        <f>EXP(
((_C1_exp16+_C2_exp16*G148)*(_C3_exp16+_C4_exp16*H148)*(_C5_exp16+_C6_exp16*J148)*(_C7_exp16+_C8_exp16*I148))/
(1+(d1_exp16+d2_exp16*G148)*(d3_exp16+d4_exp16*H148)*(d5_exp16+d6_exp16*J148)*(d7_exp16+d8_exp16*I148))
)</f>
        <v>3446.5884364520512</v>
      </c>
      <c r="N148">
        <f t="shared" si="26"/>
        <v>8.1467090522033185</v>
      </c>
      <c r="O148">
        <f t="shared" si="27"/>
        <v>8.1451401617823844</v>
      </c>
      <c r="P148">
        <f t="shared" si="20"/>
        <v>2.4614171528988098E-6</v>
      </c>
      <c r="S148">
        <f t="shared" si="21"/>
        <v>1.5701217733787665E-3</v>
      </c>
    </row>
    <row r="149" spans="1:19" x14ac:dyDescent="0.25">
      <c r="A149" s="1">
        <v>127</v>
      </c>
      <c r="B149" s="1">
        <v>150</v>
      </c>
      <c r="C149" s="1">
        <v>33.700000000000003</v>
      </c>
      <c r="D149" s="1">
        <v>0.79500000000000004</v>
      </c>
      <c r="E149" s="1">
        <v>540</v>
      </c>
      <c r="F149" s="1">
        <v>2172</v>
      </c>
      <c r="G149">
        <f t="shared" si="22"/>
        <v>5.0106352940962555</v>
      </c>
      <c r="H149">
        <f t="shared" si="23"/>
        <v>3.5174978373583161</v>
      </c>
      <c r="I149">
        <f t="shared" si="24"/>
        <v>-0.22941316432780509</v>
      </c>
      <c r="J149">
        <f t="shared" si="25"/>
        <v>6.2915691395583204</v>
      </c>
      <c r="L149">
        <f>EXP(
((_C1_exp16+_C2_exp16*G149)*(_C3_exp16+_C4_exp16*H149)*(_C5_exp16+_C6_exp16*J149)*(_C7_exp16+_C8_exp16*I149))/
(1+(d1_exp16+d2_exp16*G149)*(d3_exp16+d4_exp16*H149)*(d5_exp16+d6_exp16*J149)*(d7_exp16+d8_exp16*I149))
)</f>
        <v>2180.0989640994735</v>
      </c>
      <c r="N149">
        <f t="shared" si="26"/>
        <v>7.683403681053826</v>
      </c>
      <c r="O149">
        <f t="shared" si="27"/>
        <v>7.6871255511286556</v>
      </c>
      <c r="P149">
        <f t="shared" si="20"/>
        <v>1.3852316853912115E-5</v>
      </c>
      <c r="S149">
        <f t="shared" si="21"/>
        <v>3.7149525011672662E-3</v>
      </c>
    </row>
    <row r="150" spans="1:19" x14ac:dyDescent="0.25">
      <c r="A150" s="1">
        <v>128</v>
      </c>
      <c r="B150" s="1">
        <v>161</v>
      </c>
      <c r="C150" s="1">
        <v>47.2</v>
      </c>
      <c r="D150" s="1">
        <v>0.75900000000000001</v>
      </c>
      <c r="E150" s="1">
        <v>6007</v>
      </c>
      <c r="F150" s="1">
        <v>5675</v>
      </c>
      <c r="G150">
        <f t="shared" si="22"/>
        <v>5.0814043649844631</v>
      </c>
      <c r="H150">
        <f t="shared" si="23"/>
        <v>3.8543938925915096</v>
      </c>
      <c r="I150">
        <f t="shared" si="24"/>
        <v>-0.27575350158650713</v>
      </c>
      <c r="J150">
        <f t="shared" si="25"/>
        <v>8.7006807348501614</v>
      </c>
      <c r="L150">
        <f>EXP(
((_C1_exp16+_C2_exp16*G150)*(_C3_exp16+_C4_exp16*H150)*(_C5_exp16+_C6_exp16*J150)*(_C7_exp16+_C8_exp16*I150))/
(1+(d1_exp16+d2_exp16*G150)*(d3_exp16+d4_exp16*H150)*(d5_exp16+d6_exp16*J150)*(d7_exp16+d8_exp16*I150))
)</f>
        <v>6110.2243365879567</v>
      </c>
      <c r="N150">
        <f t="shared" si="26"/>
        <v>8.6438258423496031</v>
      </c>
      <c r="O150">
        <f t="shared" si="27"/>
        <v>8.7177187677907888</v>
      </c>
      <c r="P150">
        <f t="shared" si="20"/>
        <v>5.4601644302566367E-3</v>
      </c>
      <c r="S150">
        <f t="shared" si="21"/>
        <v>7.1228863723028654E-2</v>
      </c>
    </row>
    <row r="151" spans="1:19" x14ac:dyDescent="0.25">
      <c r="A151" s="1">
        <v>129</v>
      </c>
      <c r="B151" s="1">
        <v>161</v>
      </c>
      <c r="C151" s="1">
        <v>41.4</v>
      </c>
      <c r="D151" s="1">
        <v>0.76700000000000002</v>
      </c>
      <c r="E151" s="1">
        <v>3220</v>
      </c>
      <c r="F151" s="1">
        <v>5120</v>
      </c>
      <c r="G151">
        <f t="shared" ref="G151:G160" si="28">LN(B151)</f>
        <v>5.0814043649844631</v>
      </c>
      <c r="H151">
        <f t="shared" ref="H151:H160" si="29">LN(C151)</f>
        <v>3.7232808808312687</v>
      </c>
      <c r="I151">
        <f t="shared" ref="I151:I160" si="30">LN(D151)</f>
        <v>-0.26526847761488087</v>
      </c>
      <c r="J151">
        <f t="shared" ref="J151:J160" si="31">LN(E151)</f>
        <v>8.0771366385384535</v>
      </c>
      <c r="L151">
        <f>EXP(
((_C1_exp16+_C2_exp16*G151)*(_C3_exp16+_C4_exp16*H151)*(_C5_exp16+_C6_exp16*J151)*(_C7_exp16+_C8_exp16*I151))/
(1+(d1_exp16+d2_exp16*G151)*(d3_exp16+d4_exp16*H151)*(d5_exp16+d6_exp16*J151)*(d7_exp16+d8_exp16*I151))
)</f>
        <v>5304.8148412753317</v>
      </c>
      <c r="N151">
        <f t="shared" ref="N151:N160" si="32">LN(F151)</f>
        <v>8.5409097180335536</v>
      </c>
      <c r="O151">
        <f t="shared" ref="O151:O160" si="33">LN(L151)</f>
        <v>8.5763701477576006</v>
      </c>
      <c r="P151">
        <f t="shared" si="20"/>
        <v>1.2574420762140803E-3</v>
      </c>
      <c r="S151">
        <f t="shared" si="21"/>
        <v>3.4839074841469926E-2</v>
      </c>
    </row>
    <row r="152" spans="1:19" x14ac:dyDescent="0.25">
      <c r="A152" s="1">
        <v>130</v>
      </c>
      <c r="B152" s="1">
        <v>297</v>
      </c>
      <c r="C152" s="1">
        <v>81.41</v>
      </c>
      <c r="D152" s="1">
        <v>0.73199999999999998</v>
      </c>
      <c r="E152" s="1">
        <v>2574</v>
      </c>
      <c r="F152" s="1">
        <v>4431</v>
      </c>
      <c r="G152">
        <f t="shared" si="28"/>
        <v>5.6937321388026998</v>
      </c>
      <c r="H152">
        <f t="shared" si="29"/>
        <v>4.3994981155858861</v>
      </c>
      <c r="I152">
        <f t="shared" si="30"/>
        <v>-0.3119747650208255</v>
      </c>
      <c r="J152">
        <f t="shared" si="31"/>
        <v>7.8532163881560724</v>
      </c>
      <c r="L152">
        <f>EXP(
((_C1_exp16+_C2_exp16*G152)*(_C3_exp16+_C4_exp16*H152)*(_C5_exp16+_C6_exp16*J152)*(_C7_exp16+_C8_exp16*I152))/
(1+(d1_exp16+d2_exp16*G152)*(d3_exp16+d4_exp16*H152)*(d5_exp16+d6_exp16*J152)*(d7_exp16+d8_exp16*I152))
)</f>
        <v>5060.2710121104174</v>
      </c>
      <c r="N152">
        <f t="shared" si="32"/>
        <v>8.3963805711994901</v>
      </c>
      <c r="O152">
        <f t="shared" si="33"/>
        <v>8.5291753205528575</v>
      </c>
      <c r="P152">
        <f t="shared" ref="P152:P160" si="34">(N152-O152)^2</f>
        <v>1.7634445455823679E-2</v>
      </c>
      <c r="S152">
        <f t="shared" ref="S152:S160" si="35">ABS((F152-L152)/L152)</f>
        <v>0.12435519967298668</v>
      </c>
    </row>
    <row r="153" spans="1:19" x14ac:dyDescent="0.25">
      <c r="A153" s="1">
        <v>131</v>
      </c>
      <c r="B153" s="1">
        <v>298</v>
      </c>
      <c r="C153" s="1">
        <v>83.82</v>
      </c>
      <c r="D153" s="1">
        <v>0.79700000000000004</v>
      </c>
      <c r="E153" s="1">
        <v>3094</v>
      </c>
      <c r="F153" s="1">
        <v>4550</v>
      </c>
      <c r="G153">
        <f t="shared" si="28"/>
        <v>5.6970934865054046</v>
      </c>
      <c r="H153">
        <f t="shared" si="29"/>
        <v>4.4286716424969255</v>
      </c>
      <c r="I153">
        <f t="shared" si="30"/>
        <v>-0.22690060019192196</v>
      </c>
      <c r="J153">
        <f t="shared" si="31"/>
        <v>8.0372200311330122</v>
      </c>
      <c r="L153">
        <f>EXP(
((_C1_exp16+_C2_exp16*G153)*(_C3_exp16+_C4_exp16*H153)*(_C5_exp16+_C6_exp16*J153)*(_C7_exp16+_C8_exp16*I153))/
(1+(d1_exp16+d2_exp16*G153)*(d3_exp16+d4_exp16*H153)*(d5_exp16+d6_exp16*J153)*(d7_exp16+d8_exp16*I153))
)</f>
        <v>3956.5093943496759</v>
      </c>
      <c r="N153">
        <f t="shared" si="32"/>
        <v>8.4228825119449962</v>
      </c>
      <c r="O153">
        <f t="shared" si="33"/>
        <v>8.2831174494555473</v>
      </c>
      <c r="P153">
        <f t="shared" si="34"/>
        <v>1.9534272692679547E-2</v>
      </c>
      <c r="S153">
        <f t="shared" si="35"/>
        <v>0.15000358813703135</v>
      </c>
    </row>
    <row r="154" spans="1:19" x14ac:dyDescent="0.25">
      <c r="A154" s="1">
        <v>132</v>
      </c>
      <c r="B154" s="1">
        <v>310</v>
      </c>
      <c r="C154" s="1">
        <v>78.459999999999994</v>
      </c>
      <c r="D154" s="1">
        <v>0.752</v>
      </c>
      <c r="E154" s="1">
        <v>7436</v>
      </c>
      <c r="F154" s="1">
        <v>5160</v>
      </c>
      <c r="G154">
        <f t="shared" si="28"/>
        <v>5.7365722974791922</v>
      </c>
      <c r="H154">
        <f t="shared" si="29"/>
        <v>4.3625889407814062</v>
      </c>
      <c r="I154">
        <f t="shared" si="30"/>
        <v>-0.28501895503229724</v>
      </c>
      <c r="J154">
        <f t="shared" si="31"/>
        <v>8.9140883488413341</v>
      </c>
      <c r="L154">
        <f>EXP(
((_C1_exp16+_C2_exp16*G154)*(_C3_exp16+_C4_exp16*H154)*(_C5_exp16+_C6_exp16*J154)*(_C7_exp16+_C8_exp16*I154))/
(1+(d1_exp16+d2_exp16*G154)*(d3_exp16+d4_exp16*H154)*(d5_exp16+d6_exp16*J154)*(d7_exp16+d8_exp16*I154))
)</f>
        <v>3838.7896955195224</v>
      </c>
      <c r="N154">
        <f t="shared" si="32"/>
        <v>8.5486918584756086</v>
      </c>
      <c r="O154">
        <f t="shared" si="33"/>
        <v>8.2529124124425692</v>
      </c>
      <c r="P154">
        <f t="shared" si="34"/>
        <v>8.748548069561167E-2</v>
      </c>
      <c r="S154">
        <f t="shared" si="35"/>
        <v>0.34417366130333732</v>
      </c>
    </row>
    <row r="155" spans="1:19" x14ac:dyDescent="0.25">
      <c r="A155" s="1">
        <v>133</v>
      </c>
      <c r="B155" s="1">
        <v>310</v>
      </c>
      <c r="C155" s="1">
        <v>80.31</v>
      </c>
      <c r="D155" s="1">
        <v>0.747</v>
      </c>
      <c r="E155" s="1">
        <v>6560</v>
      </c>
      <c r="F155" s="1">
        <v>4520</v>
      </c>
      <c r="G155">
        <f t="shared" si="28"/>
        <v>5.7365722974791922</v>
      </c>
      <c r="H155">
        <f t="shared" si="29"/>
        <v>4.3858941462003704</v>
      </c>
      <c r="I155">
        <f t="shared" si="30"/>
        <v>-0.29169009384931976</v>
      </c>
      <c r="J155">
        <f t="shared" si="31"/>
        <v>8.7887458819381354</v>
      </c>
      <c r="L155">
        <f>EXP(
((_C1_exp16+_C2_exp16*G155)*(_C3_exp16+_C4_exp16*H155)*(_C5_exp16+_C6_exp16*J155)*(_C7_exp16+_C8_exp16*I155))/
(1+(d1_exp16+d2_exp16*G155)*(d3_exp16+d4_exp16*H155)*(d5_exp16+d6_exp16*J155)*(d7_exp16+d8_exp16*I155))
)</f>
        <v>3925.3045590951806</v>
      </c>
      <c r="N155">
        <f t="shared" si="32"/>
        <v>8.4162672728262766</v>
      </c>
      <c r="O155">
        <f t="shared" si="33"/>
        <v>8.2751992218801291</v>
      </c>
      <c r="P155">
        <f t="shared" si="34"/>
        <v>1.9900194997744865E-2</v>
      </c>
      <c r="S155">
        <f t="shared" si="35"/>
        <v>0.15150300618760199</v>
      </c>
    </row>
    <row r="156" spans="1:19" x14ac:dyDescent="0.25">
      <c r="A156" s="1">
        <v>134</v>
      </c>
      <c r="B156" s="1">
        <v>298</v>
      </c>
      <c r="C156" s="1">
        <v>76.959999999999994</v>
      </c>
      <c r="D156" s="1">
        <v>0.79800000000000004</v>
      </c>
      <c r="E156" s="1">
        <v>2529</v>
      </c>
      <c r="F156" s="1">
        <v>4355</v>
      </c>
      <c r="G156">
        <f t="shared" si="28"/>
        <v>5.6970934865054046</v>
      </c>
      <c r="H156">
        <f t="shared" si="29"/>
        <v>4.3432858063574509</v>
      </c>
      <c r="I156">
        <f t="shared" si="30"/>
        <v>-0.22564668153232822</v>
      </c>
      <c r="J156">
        <f t="shared" si="31"/>
        <v>7.8355792466699654</v>
      </c>
      <c r="L156">
        <f>EXP(
((_C1_exp16+_C2_exp16*G156)*(_C3_exp16+_C4_exp16*H156)*(_C5_exp16+_C6_exp16*J156)*(_C7_exp16+_C8_exp16*I156))/
(1+(d1_exp16+d2_exp16*G156)*(d3_exp16+d4_exp16*H156)*(d5_exp16+d6_exp16*J156)*(d7_exp16+d8_exp16*I156))
)</f>
        <v>4043.6736621807745</v>
      </c>
      <c r="N156">
        <f t="shared" si="32"/>
        <v>8.3790798892866025</v>
      </c>
      <c r="O156">
        <f t="shared" si="33"/>
        <v>8.3049088800940858</v>
      </c>
      <c r="P156">
        <f t="shared" si="34"/>
        <v>5.5013386046364023E-3</v>
      </c>
      <c r="S156">
        <f t="shared" si="35"/>
        <v>7.6990965104569181E-2</v>
      </c>
    </row>
    <row r="157" spans="1:19" x14ac:dyDescent="0.25">
      <c r="A157" s="1">
        <v>135</v>
      </c>
      <c r="B157" s="1">
        <v>285</v>
      </c>
      <c r="C157" s="1">
        <v>74.56</v>
      </c>
      <c r="D157" s="1">
        <v>0.79300000000000004</v>
      </c>
      <c r="E157" s="1">
        <v>1567</v>
      </c>
      <c r="F157" s="1">
        <v>4148</v>
      </c>
      <c r="G157">
        <f t="shared" si="28"/>
        <v>5.6524891802686508</v>
      </c>
      <c r="H157">
        <f t="shared" si="29"/>
        <v>4.3116041703773353</v>
      </c>
      <c r="I157">
        <f t="shared" si="30"/>
        <v>-0.23193205734728903</v>
      </c>
      <c r="J157">
        <f t="shared" si="31"/>
        <v>7.3569182423560209</v>
      </c>
      <c r="L157">
        <f>EXP(
((_C1_exp16+_C2_exp16*G157)*(_C3_exp16+_C4_exp16*H157)*(_C5_exp16+_C6_exp16*J157)*(_C7_exp16+_C8_exp16*I157))/
(1+(d1_exp16+d2_exp16*G157)*(d3_exp16+d4_exp16*H157)*(d5_exp16+d6_exp16*J157)*(d7_exp16+d8_exp16*I157))
)</f>
        <v>4188.2888617612534</v>
      </c>
      <c r="N157">
        <f t="shared" si="32"/>
        <v>8.3303815693494183</v>
      </c>
      <c r="O157">
        <f t="shared" si="33"/>
        <v>8.3400475432893248</v>
      </c>
      <c r="P157">
        <f t="shared" si="34"/>
        <v>9.3431052206952283E-5</v>
      </c>
      <c r="S157">
        <f t="shared" si="35"/>
        <v>9.619408567801413E-3</v>
      </c>
    </row>
    <row r="158" spans="1:19" x14ac:dyDescent="0.25">
      <c r="A158" s="1">
        <v>136</v>
      </c>
      <c r="B158" s="1">
        <v>305</v>
      </c>
      <c r="C158" s="1">
        <v>76.540000000000006</v>
      </c>
      <c r="D158" s="1">
        <v>0.81</v>
      </c>
      <c r="E158" s="1">
        <v>2285</v>
      </c>
      <c r="F158" s="1">
        <v>4213</v>
      </c>
      <c r="G158">
        <f t="shared" si="28"/>
        <v>5.7203117766074119</v>
      </c>
      <c r="H158">
        <f t="shared" si="29"/>
        <v>4.3378134799975561</v>
      </c>
      <c r="I158">
        <f t="shared" si="30"/>
        <v>-0.21072103131565253</v>
      </c>
      <c r="J158">
        <f t="shared" si="31"/>
        <v>7.7341213033283047</v>
      </c>
      <c r="L158">
        <f>EXP(
((_C1_exp16+_C2_exp16*G158)*(_C3_exp16+_C4_exp16*H158)*(_C5_exp16+_C6_exp16*J158)*(_C7_exp16+_C8_exp16*I158))/
(1+(d1_exp16+d2_exp16*G158)*(d3_exp16+d4_exp16*H158)*(d5_exp16+d6_exp16*J158)*(d7_exp16+d8_exp16*I158))
)</f>
        <v>3968.5022801476116</v>
      </c>
      <c r="N158">
        <f t="shared" si="32"/>
        <v>8.3459302619790172</v>
      </c>
      <c r="O158">
        <f t="shared" si="33"/>
        <v>8.2861440430923405</v>
      </c>
      <c r="P158">
        <f t="shared" si="34"/>
        <v>3.5743919687656152E-3</v>
      </c>
      <c r="S158">
        <f t="shared" si="35"/>
        <v>6.1609570208762517E-2</v>
      </c>
    </row>
    <row r="159" spans="1:19" x14ac:dyDescent="0.25">
      <c r="A159" s="1">
        <v>137</v>
      </c>
      <c r="B159" s="1">
        <v>220</v>
      </c>
      <c r="C159" s="1">
        <v>53.1</v>
      </c>
      <c r="D159" s="1">
        <v>0.73</v>
      </c>
      <c r="E159" s="1">
        <v>7493</v>
      </c>
      <c r="F159" s="1">
        <v>4385</v>
      </c>
      <c r="G159">
        <f t="shared" si="28"/>
        <v>5.393627546352362</v>
      </c>
      <c r="H159">
        <f t="shared" si="29"/>
        <v>3.9721769282478934</v>
      </c>
      <c r="I159">
        <f t="shared" si="30"/>
        <v>-0.31471074483970024</v>
      </c>
      <c r="J159">
        <f t="shared" si="31"/>
        <v>8.92172453036431</v>
      </c>
      <c r="L159">
        <f>EXP(
((_C1_exp16+_C2_exp16*G159)*(_C3_exp16+_C4_exp16*H159)*(_C5_exp16+_C6_exp16*J159)*(_C7_exp16+_C8_exp16*I159))/
(1+(d1_exp16+d2_exp16*G159)*(d3_exp16+d4_exp16*H159)*(d5_exp16+d6_exp16*J159)*(d7_exp16+d8_exp16*I159))
)</f>
        <v>5192.0761406440488</v>
      </c>
      <c r="N159">
        <f t="shared" si="32"/>
        <v>8.3859449048062835</v>
      </c>
      <c r="O159">
        <f t="shared" si="33"/>
        <v>8.5548889232694716</v>
      </c>
      <c r="P159">
        <f t="shared" si="34"/>
        <v>2.8542081374490033E-2</v>
      </c>
      <c r="S159">
        <f t="shared" si="35"/>
        <v>0.15544381838436125</v>
      </c>
    </row>
    <row r="160" spans="1:19" x14ac:dyDescent="0.25">
      <c r="A160" s="1">
        <v>138</v>
      </c>
      <c r="B160" s="1">
        <v>293</v>
      </c>
      <c r="C160" s="1">
        <v>74.680000000000007</v>
      </c>
      <c r="D160" s="1">
        <v>0.73699999999999999</v>
      </c>
      <c r="E160" s="1">
        <v>2533</v>
      </c>
      <c r="F160" s="1">
        <v>4149</v>
      </c>
      <c r="G160">
        <f t="shared" si="28"/>
        <v>5.6801726090170677</v>
      </c>
      <c r="H160">
        <f t="shared" si="29"/>
        <v>4.3132123186735223</v>
      </c>
      <c r="I160">
        <f t="shared" si="30"/>
        <v>-0.30516738679280048</v>
      </c>
      <c r="J160">
        <f t="shared" si="31"/>
        <v>7.8371596500016754</v>
      </c>
      <c r="L160">
        <f>EXP(
((_C1_exp16+_C2_exp16*G160)*(_C3_exp16+_C4_exp16*H160)*(_C5_exp16+_C6_exp16*J160)*(_C7_exp16+_C8_exp16*I160))/
(1+(d1_exp16+d2_exp16*G160)*(d3_exp16+d4_exp16*H160)*(d5_exp16+d6_exp16*J160)*(d7_exp16+d8_exp16*I160))
)</f>
        <v>4777.9734582014307</v>
      </c>
      <c r="N160">
        <f t="shared" si="32"/>
        <v>8.3306226203328677</v>
      </c>
      <c r="O160">
        <f t="shared" si="33"/>
        <v>8.4717717728685322</v>
      </c>
      <c r="P160">
        <f t="shared" si="34"/>
        <v>1.9923083261536287E-2</v>
      </c>
      <c r="S160">
        <f t="shared" si="35"/>
        <v>0.13164021602543494</v>
      </c>
    </row>
  </sheetData>
  <autoFilter ref="A22:T160" xr:uid="{0D00DD8A-3908-4134-B21D-0D2EE84828E5}"/>
  <mergeCells count="3">
    <mergeCell ref="N21:Q21"/>
    <mergeCell ref="A1:B1"/>
    <mergeCell ref="S21:T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eq24</vt:lpstr>
      <vt:lpstr>eq25</vt:lpstr>
      <vt:lpstr>_C1_exp16</vt:lpstr>
      <vt:lpstr>_C1_exp8</vt:lpstr>
      <vt:lpstr>_C2_exp16</vt:lpstr>
      <vt:lpstr>_C2_exp8</vt:lpstr>
      <vt:lpstr>_C3_exp16</vt:lpstr>
      <vt:lpstr>_C3_exp8</vt:lpstr>
      <vt:lpstr>_C4_exp16</vt:lpstr>
      <vt:lpstr>_C4_exp8</vt:lpstr>
      <vt:lpstr>_C5_exp16</vt:lpstr>
      <vt:lpstr>_C5_exp8</vt:lpstr>
      <vt:lpstr>_C6_exp16</vt:lpstr>
      <vt:lpstr>_C6_exp8</vt:lpstr>
      <vt:lpstr>_C7_exp16</vt:lpstr>
      <vt:lpstr>_C7_exp8</vt:lpstr>
      <vt:lpstr>_C8_exp16</vt:lpstr>
      <vt:lpstr>_C8_exp8</vt:lpstr>
      <vt:lpstr>d1_exp16</vt:lpstr>
      <vt:lpstr>d2_exp16</vt:lpstr>
      <vt:lpstr>d3_exp16</vt:lpstr>
      <vt:lpstr>d4_exp16</vt:lpstr>
      <vt:lpstr>d5_exp16</vt:lpstr>
      <vt:lpstr>d6_exp16</vt:lpstr>
      <vt:lpstr>d7_exp16</vt:lpstr>
      <vt:lpstr>d8_exp16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DallAqua, Marcelo J</dc:creator>
  <cp:lastModifiedBy>DallAqua, Marcelo J</cp:lastModifiedBy>
  <dcterms:created xsi:type="dcterms:W3CDTF">2023-05-08T17:34:46Z</dcterms:created>
  <dcterms:modified xsi:type="dcterms:W3CDTF">2023-05-19T15:52:02Z</dcterms:modified>
</cp:coreProperties>
</file>