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trlProps/ctrlProp3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\\172.16.10.208\Noc_Storage\MAF\"/>
    </mc:Choice>
  </mc:AlternateContent>
  <xr:revisionPtr revIDLastSave="0" documentId="13_ncr:1_{026F116D-E4C3-4287-AD0F-361FF291800E}" xr6:coauthVersionLast="43" xr6:coauthVersionMax="43" xr10:uidLastSave="{00000000-0000-0000-0000-000000000000}"/>
  <bookViews>
    <workbookView xWindow="-120" yWindow="-120" windowWidth="29040" windowHeight="15840" tabRatio="911" firstSheet="2" activeTab="9" xr2:uid="{00000000-000D-0000-FFFF-FFFF00000000}"/>
  </bookViews>
  <sheets>
    <sheet name="Image Overlay Charts" sheetId="4" r:id="rId1"/>
    <sheet name="Binary Date Ranges" sheetId="35" r:id="rId2"/>
    <sheet name="Automatic Chart Updates" sheetId="26" r:id="rId3"/>
    <sheet name="Scroll &amp; Zoom Charts" sheetId="7" r:id="rId4"/>
    <sheet name="Animating Changes Over Time" sheetId="33" r:id="rId5"/>
    <sheet name="Dynamic Dashboard" sheetId="1" r:id="rId6"/>
    <sheet name="Value-Based Formatting" sheetId="30" r:id="rId7"/>
    <sheet name="Dynamic Series Selection" sheetId="32" r:id="rId8"/>
    <sheet name="Custom Pacing Chart" sheetId="27" r:id="rId9"/>
    <sheet name="Gauge Chart" sheetId="28" r:id="rId10"/>
    <sheet name="Array Percentage Grid" sheetId="34" r:id="rId11"/>
  </sheets>
  <definedNames>
    <definedName name="arr_x" localSheetId="10">MOD(ROW('Array Percentage Grid'!$1:$100)-1,10)</definedName>
    <definedName name="arr_xx" localSheetId="10">IF(ROW('Array Percentage Grid'!$1:$100)-1&lt;INT('Array Percentage Grid'!$B$2*100),1,0)*'Array Percentage Grid'!arr_x</definedName>
    <definedName name="arr_y" localSheetId="10">INT((ROW('Array Percentage Grid'!$1:$100)-1)/10)</definedName>
    <definedName name="arr_yy" localSheetId="10">IF(ROW('Array Percentage Grid'!$1:$100)-1&lt;INT('Array Percentage Grid'!$B$2*100),1,0)*'Array Percentage Grid'!arr_y</definedName>
    <definedName name="Date">OFFSET('Automatic Chart Updates'!$A$2,0,0,COUNTA('Automatic Chart Updates'!$A:$A)-1, 1)</definedName>
    <definedName name="Metric1">OFFSET('Dynamic Dashboard'!$S$5,0,MATCH('Dynamic Dashboard'!$Z$17,'Dynamic Dashboard'!$S$4:$AF$4,0)-1,6,1)</definedName>
    <definedName name="Metric2">OFFSET('Dynamic Dashboard'!$S$5,0,MATCH('Dynamic Dashboard'!$AD$17,'Dynamic Dashboard'!$S$4:$AF$4,0)-1,6,1)</definedName>
    <definedName name="scrollx">OFFSET('Scroll &amp; Zoom Charts'!$B$3,'Scroll &amp; Zoom Charts'!$D$18,0,'Scroll &amp; Zoom Charts'!$D$17,1)</definedName>
    <definedName name="scrolly1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 l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2" i="27"/>
  <c r="H3" i="27"/>
  <c r="I3" i="27"/>
  <c r="K3" i="27"/>
  <c r="H4" i="27"/>
  <c r="I4" i="27"/>
  <c r="K4" i="27"/>
  <c r="H5" i="27"/>
  <c r="I5" i="27"/>
  <c r="K5" i="27"/>
  <c r="H6" i="27"/>
  <c r="I6" i="27"/>
  <c r="K6" i="27"/>
  <c r="H7" i="27"/>
  <c r="I7" i="27"/>
  <c r="K7" i="27"/>
  <c r="H8" i="27"/>
  <c r="I8" i="27"/>
  <c r="K8" i="27"/>
  <c r="H9" i="27"/>
  <c r="I9" i="27"/>
  <c r="K9" i="27"/>
  <c r="H10" i="27"/>
  <c r="I10" i="27"/>
  <c r="K10" i="27"/>
  <c r="H11" i="27"/>
  <c r="I11" i="27"/>
  <c r="K11" i="27"/>
  <c r="H12" i="27"/>
  <c r="I12" i="27"/>
  <c r="K12" i="27"/>
  <c r="H13" i="27"/>
  <c r="I13" i="27"/>
  <c r="K13" i="27"/>
  <c r="H14" i="27"/>
  <c r="I14" i="27"/>
  <c r="K14" i="27"/>
  <c r="H15" i="27"/>
  <c r="I15" i="27"/>
  <c r="K15" i="27"/>
  <c r="H16" i="27"/>
  <c r="I16" i="27"/>
  <c r="K16" i="27"/>
  <c r="H17" i="27"/>
  <c r="I17" i="27"/>
  <c r="K17" i="27"/>
  <c r="H18" i="27"/>
  <c r="I18" i="27"/>
  <c r="K18" i="27"/>
  <c r="H19" i="27"/>
  <c r="I19" i="27"/>
  <c r="K19" i="27"/>
  <c r="H20" i="27"/>
  <c r="I20" i="27"/>
  <c r="K20" i="27"/>
  <c r="H21" i="27"/>
  <c r="I21" i="27"/>
  <c r="K21" i="27"/>
  <c r="H22" i="27"/>
  <c r="I22" i="27"/>
  <c r="K22" i="27"/>
  <c r="H23" i="27"/>
  <c r="I23" i="27"/>
  <c r="K23" i="27"/>
  <c r="H24" i="27"/>
  <c r="I24" i="27"/>
  <c r="K24" i="27"/>
  <c r="H25" i="27"/>
  <c r="I25" i="27"/>
  <c r="K25" i="27"/>
  <c r="H26" i="27"/>
  <c r="I26" i="27"/>
  <c r="K26" i="27"/>
  <c r="H27" i="27"/>
  <c r="I27" i="27"/>
  <c r="K27" i="27"/>
  <c r="H28" i="27"/>
  <c r="I28" i="27"/>
  <c r="K28" i="27"/>
  <c r="H29" i="27"/>
  <c r="I29" i="27"/>
  <c r="K29" i="27"/>
  <c r="H30" i="27"/>
  <c r="I30" i="27"/>
  <c r="K30" i="27"/>
  <c r="H31" i="27"/>
  <c r="I31" i="27"/>
  <c r="K31" i="27"/>
  <c r="K2" i="27"/>
  <c r="I2" i="27"/>
  <c r="H2" i="27"/>
  <c r="C35" i="32"/>
  <c r="D35" i="32"/>
  <c r="E35" i="32"/>
  <c r="F35" i="32"/>
  <c r="G35" i="32"/>
  <c r="H35" i="32"/>
  <c r="I35" i="32"/>
  <c r="J35" i="32"/>
  <c r="K35" i="32"/>
  <c r="L35" i="32"/>
  <c r="M35" i="32"/>
  <c r="B35" i="32"/>
  <c r="C33" i="32"/>
  <c r="D33" i="32"/>
  <c r="E33" i="32"/>
  <c r="F33" i="32"/>
  <c r="G33" i="32"/>
  <c r="H33" i="32"/>
  <c r="I33" i="32"/>
  <c r="J33" i="32"/>
  <c r="K33" i="32"/>
  <c r="L33" i="32"/>
  <c r="M33" i="32"/>
  <c r="B33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2" i="32"/>
  <c r="D32" i="32"/>
  <c r="E32" i="32"/>
  <c r="F32" i="32"/>
  <c r="G32" i="32"/>
  <c r="H32" i="32"/>
  <c r="I32" i="32"/>
  <c r="J32" i="32"/>
  <c r="K32" i="32"/>
  <c r="L32" i="32"/>
  <c r="M32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B30" i="32"/>
  <c r="B28" i="32"/>
  <c r="B29" i="32"/>
  <c r="C29" i="32"/>
  <c r="D29" i="32"/>
  <c r="E29" i="32"/>
  <c r="F29" i="32"/>
  <c r="G29" i="32"/>
  <c r="H29" i="32"/>
  <c r="I29" i="32"/>
  <c r="J29" i="32"/>
  <c r="K29" i="32"/>
  <c r="L29" i="32"/>
  <c r="M29" i="32"/>
  <c r="C28" i="32"/>
  <c r="D28" i="32"/>
  <c r="E28" i="32"/>
  <c r="F28" i="32"/>
  <c r="G28" i="32"/>
  <c r="H28" i="32"/>
  <c r="I28" i="32"/>
  <c r="J28" i="32"/>
  <c r="K28" i="32"/>
  <c r="L28" i="32"/>
  <c r="M28" i="32"/>
  <c r="C3" i="30" l="1"/>
  <c r="G3" i="30" s="1"/>
  <c r="C4" i="30"/>
  <c r="F4" i="30" s="1"/>
  <c r="C5" i="30"/>
  <c r="F5" i="30" s="1"/>
  <c r="C6" i="30"/>
  <c r="F6" i="30" s="1"/>
  <c r="C7" i="30"/>
  <c r="G7" i="30" s="1"/>
  <c r="C8" i="30"/>
  <c r="F8" i="30" s="1"/>
  <c r="C9" i="30"/>
  <c r="F9" i="30" s="1"/>
  <c r="C10" i="30"/>
  <c r="F10" i="30" s="1"/>
  <c r="C11" i="30"/>
  <c r="G11" i="30" s="1"/>
  <c r="C12" i="30"/>
  <c r="F12" i="30" s="1"/>
  <c r="C13" i="30"/>
  <c r="F13" i="30" s="1"/>
  <c r="C14" i="30"/>
  <c r="F14" i="30" s="1"/>
  <c r="C15" i="30"/>
  <c r="G15" i="30" s="1"/>
  <c r="C16" i="30"/>
  <c r="F16" i="30" s="1"/>
  <c r="C17" i="30"/>
  <c r="F17" i="30" s="1"/>
  <c r="C18" i="30"/>
  <c r="F18" i="30" s="1"/>
  <c r="C19" i="30"/>
  <c r="G19" i="30" s="1"/>
  <c r="C20" i="30"/>
  <c r="F20" i="30" s="1"/>
  <c r="C21" i="30"/>
  <c r="F21" i="30" s="1"/>
  <c r="C22" i="30"/>
  <c r="F22" i="30" s="1"/>
  <c r="C23" i="30"/>
  <c r="G23" i="30" s="1"/>
  <c r="C24" i="30"/>
  <c r="F24" i="30" s="1"/>
  <c r="C25" i="30"/>
  <c r="F25" i="30" s="1"/>
  <c r="C26" i="30"/>
  <c r="F26" i="30" s="1"/>
  <c r="C27" i="30"/>
  <c r="G27" i="30" s="1"/>
  <c r="C28" i="30"/>
  <c r="F28" i="30" s="1"/>
  <c r="C29" i="30"/>
  <c r="F29" i="30" s="1"/>
  <c r="C30" i="30"/>
  <c r="F30" i="30" s="1"/>
  <c r="C31" i="30"/>
  <c r="G31" i="30" s="1"/>
  <c r="C32" i="30"/>
  <c r="F32" i="30" s="1"/>
  <c r="C33" i="30"/>
  <c r="F33" i="30" s="1"/>
  <c r="C34" i="30"/>
  <c r="F34" i="30" s="1"/>
  <c r="C35" i="30"/>
  <c r="G35" i="30" s="1"/>
  <c r="C36" i="30"/>
  <c r="F36" i="30" s="1"/>
  <c r="C37" i="30"/>
  <c r="F37" i="30" s="1"/>
  <c r="C38" i="30"/>
  <c r="F38" i="30" s="1"/>
  <c r="C39" i="30"/>
  <c r="G39" i="30" s="1"/>
  <c r="C40" i="30"/>
  <c r="F40" i="30" s="1"/>
  <c r="C41" i="30"/>
  <c r="F41" i="30" s="1"/>
  <c r="C42" i="30"/>
  <c r="F42" i="30" s="1"/>
  <c r="C43" i="30"/>
  <c r="G43" i="30" s="1"/>
  <c r="C44" i="30"/>
  <c r="F44" i="30" s="1"/>
  <c r="C45" i="30"/>
  <c r="F45" i="30" s="1"/>
  <c r="C46" i="30"/>
  <c r="F46" i="30" s="1"/>
  <c r="C47" i="30"/>
  <c r="G47" i="30" s="1"/>
  <c r="C48" i="30"/>
  <c r="F48" i="30" s="1"/>
  <c r="C49" i="30"/>
  <c r="F49" i="30" s="1"/>
  <c r="C50" i="30"/>
  <c r="F50" i="30" s="1"/>
  <c r="C51" i="30"/>
  <c r="G51" i="30" s="1"/>
  <c r="C52" i="30"/>
  <c r="F52" i="30" s="1"/>
  <c r="C53" i="30"/>
  <c r="F53" i="30" s="1"/>
  <c r="C54" i="30"/>
  <c r="F54" i="30" s="1"/>
  <c r="C55" i="30"/>
  <c r="G55" i="30" s="1"/>
  <c r="C56" i="30"/>
  <c r="F56" i="30" s="1"/>
  <c r="C57" i="30"/>
  <c r="F57" i="30" s="1"/>
  <c r="C58" i="30"/>
  <c r="F58" i="30" s="1"/>
  <c r="C59" i="30"/>
  <c r="G59" i="30" s="1"/>
  <c r="C60" i="30"/>
  <c r="F60" i="30" s="1"/>
  <c r="C61" i="30"/>
  <c r="F61" i="30" s="1"/>
  <c r="C2" i="30"/>
  <c r="F2" i="30" s="1"/>
  <c r="D2" i="30" l="1"/>
  <c r="D58" i="30"/>
  <c r="D54" i="30"/>
  <c r="D50" i="30"/>
  <c r="D46" i="30"/>
  <c r="D42" i="30"/>
  <c r="D38" i="30"/>
  <c r="D34" i="30"/>
  <c r="D30" i="30"/>
  <c r="D26" i="30"/>
  <c r="D22" i="30"/>
  <c r="D18" i="30"/>
  <c r="D14" i="30"/>
  <c r="D10" i="30"/>
  <c r="D6" i="30"/>
  <c r="E2" i="30"/>
  <c r="E58" i="30"/>
  <c r="E54" i="30"/>
  <c r="E50" i="30"/>
  <c r="E46" i="30"/>
  <c r="E42" i="30"/>
  <c r="E38" i="30"/>
  <c r="E34" i="30"/>
  <c r="E30" i="30"/>
  <c r="E26" i="30"/>
  <c r="E22" i="30"/>
  <c r="E18" i="30"/>
  <c r="E14" i="30"/>
  <c r="E10" i="30"/>
  <c r="E6" i="30"/>
  <c r="G2" i="30"/>
  <c r="F59" i="30"/>
  <c r="F55" i="30"/>
  <c r="F51" i="30"/>
  <c r="F47" i="30"/>
  <c r="F43" i="30"/>
  <c r="F39" i="30"/>
  <c r="F35" i="30"/>
  <c r="F31" i="30"/>
  <c r="F27" i="30"/>
  <c r="F23" i="30"/>
  <c r="F19" i="30"/>
  <c r="F15" i="30"/>
  <c r="F11" i="30"/>
  <c r="F7" i="30"/>
  <c r="F3" i="30"/>
  <c r="G58" i="30"/>
  <c r="G54" i="30"/>
  <c r="G50" i="30"/>
  <c r="G46" i="30"/>
  <c r="G42" i="30"/>
  <c r="G38" i="30"/>
  <c r="G34" i="30"/>
  <c r="G30" i="30"/>
  <c r="G26" i="30"/>
  <c r="G22" i="30"/>
  <c r="G18" i="30"/>
  <c r="G14" i="30"/>
  <c r="G10" i="30"/>
  <c r="G6" i="30"/>
  <c r="D61" i="30"/>
  <c r="D57" i="30"/>
  <c r="D53" i="30"/>
  <c r="D49" i="30"/>
  <c r="D45" i="30"/>
  <c r="D41" i="30"/>
  <c r="D37" i="30"/>
  <c r="D33" i="30"/>
  <c r="D29" i="30"/>
  <c r="D25" i="30"/>
  <c r="D21" i="30"/>
  <c r="D17" i="30"/>
  <c r="D13" i="30"/>
  <c r="D9" i="30"/>
  <c r="D5" i="30"/>
  <c r="E61" i="30"/>
  <c r="E57" i="30"/>
  <c r="E53" i="30"/>
  <c r="E49" i="30"/>
  <c r="E45" i="30"/>
  <c r="E41" i="30"/>
  <c r="E37" i="30"/>
  <c r="E33" i="30"/>
  <c r="E29" i="30"/>
  <c r="E25" i="30"/>
  <c r="E21" i="30"/>
  <c r="E17" i="30"/>
  <c r="E13" i="30"/>
  <c r="E9" i="30"/>
  <c r="E5" i="30"/>
  <c r="G61" i="30"/>
  <c r="G57" i="30"/>
  <c r="G53" i="30"/>
  <c r="G49" i="30"/>
  <c r="G45" i="30"/>
  <c r="G41" i="30"/>
  <c r="G37" i="30"/>
  <c r="G33" i="30"/>
  <c r="G29" i="30"/>
  <c r="G25" i="30"/>
  <c r="G21" i="30"/>
  <c r="G17" i="30"/>
  <c r="G13" i="30"/>
  <c r="G9" i="30"/>
  <c r="G5" i="30"/>
  <c r="D60" i="30"/>
  <c r="D56" i="30"/>
  <c r="D52" i="30"/>
  <c r="D48" i="30"/>
  <c r="D44" i="30"/>
  <c r="D40" i="30"/>
  <c r="D36" i="30"/>
  <c r="D32" i="30"/>
  <c r="D28" i="30"/>
  <c r="D24" i="30"/>
  <c r="D20" i="30"/>
  <c r="D16" i="30"/>
  <c r="D12" i="30"/>
  <c r="D8" i="30"/>
  <c r="D4" i="30"/>
  <c r="E60" i="30"/>
  <c r="E56" i="30"/>
  <c r="E52" i="30"/>
  <c r="E48" i="30"/>
  <c r="E44" i="30"/>
  <c r="E40" i="30"/>
  <c r="E36" i="30"/>
  <c r="E32" i="30"/>
  <c r="E28" i="30"/>
  <c r="E24" i="30"/>
  <c r="E20" i="30"/>
  <c r="E16" i="30"/>
  <c r="E12" i="30"/>
  <c r="E8" i="30"/>
  <c r="E4" i="30"/>
  <c r="G60" i="30"/>
  <c r="G56" i="30"/>
  <c r="G52" i="30"/>
  <c r="G48" i="30"/>
  <c r="G44" i="30"/>
  <c r="G40" i="30"/>
  <c r="G36" i="30"/>
  <c r="G32" i="30"/>
  <c r="G28" i="30"/>
  <c r="G24" i="30"/>
  <c r="G20" i="30"/>
  <c r="G16" i="30"/>
  <c r="G12" i="30"/>
  <c r="G8" i="30"/>
  <c r="G4" i="30"/>
  <c r="D59" i="30"/>
  <c r="D55" i="30"/>
  <c r="D51" i="30"/>
  <c r="D47" i="30"/>
  <c r="D43" i="30"/>
  <c r="D39" i="30"/>
  <c r="D35" i="30"/>
  <c r="D31" i="30"/>
  <c r="D27" i="30"/>
  <c r="D23" i="30"/>
  <c r="D19" i="30"/>
  <c r="D15" i="30"/>
  <c r="D11" i="30"/>
  <c r="D7" i="30"/>
  <c r="D3" i="30"/>
  <c r="E59" i="30"/>
  <c r="E55" i="30"/>
  <c r="E51" i="30"/>
  <c r="E47" i="30"/>
  <c r="E43" i="30"/>
  <c r="E39" i="30"/>
  <c r="E35" i="30"/>
  <c r="E31" i="30"/>
  <c r="E27" i="30"/>
  <c r="E23" i="30"/>
  <c r="E19" i="30"/>
  <c r="E15" i="30"/>
  <c r="E11" i="30"/>
  <c r="E7" i="30"/>
  <c r="E3" i="30"/>
  <c r="AD6" i="1"/>
  <c r="AE6" i="1"/>
  <c r="AD7" i="1"/>
  <c r="AE7" i="1"/>
  <c r="AD8" i="1"/>
  <c r="AE8" i="1"/>
  <c r="AD9" i="1"/>
  <c r="AE9" i="1"/>
  <c r="AD10" i="1"/>
  <c r="AE10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T6" i="1"/>
  <c r="T7" i="1"/>
  <c r="T8" i="1"/>
  <c r="T9" i="1"/>
  <c r="T10" i="1"/>
  <c r="AE5" i="1"/>
  <c r="AD5" i="1"/>
  <c r="AB5" i="1"/>
  <c r="AA5" i="1"/>
  <c r="Z5" i="1"/>
  <c r="Y5" i="1"/>
  <c r="X5" i="1"/>
  <c r="W5" i="1"/>
  <c r="V5" i="1"/>
  <c r="T5" i="1"/>
  <c r="S6" i="1"/>
  <c r="S7" i="1"/>
  <c r="S8" i="1"/>
  <c r="S9" i="1"/>
  <c r="S10" i="1"/>
  <c r="S5" i="1"/>
  <c r="F27" i="33"/>
  <c r="I27" i="33" s="1"/>
  <c r="F28" i="33"/>
  <c r="H28" i="33" s="1"/>
  <c r="F29" i="33"/>
  <c r="I29" i="33" s="1"/>
  <c r="F30" i="33"/>
  <c r="H30" i="33" s="1"/>
  <c r="F31" i="33"/>
  <c r="I31" i="33" s="1"/>
  <c r="F32" i="33"/>
  <c r="H32" i="33" s="1"/>
  <c r="F33" i="33"/>
  <c r="I33" i="33" s="1"/>
  <c r="F34" i="33"/>
  <c r="H34" i="33" s="1"/>
  <c r="F35" i="33"/>
  <c r="I35" i="33" s="1"/>
  <c r="F36" i="33"/>
  <c r="H36" i="33" s="1"/>
  <c r="F37" i="33"/>
  <c r="I37" i="33" s="1"/>
  <c r="F38" i="33"/>
  <c r="H38" i="33" s="1"/>
  <c r="F39" i="33"/>
  <c r="I39" i="33" s="1"/>
  <c r="F40" i="33"/>
  <c r="H40" i="33" s="1"/>
  <c r="F41" i="33"/>
  <c r="H41" i="33" s="1"/>
  <c r="F42" i="33"/>
  <c r="H42" i="33" s="1"/>
  <c r="F43" i="33"/>
  <c r="I43" i="33" s="1"/>
  <c r="F44" i="33"/>
  <c r="H44" i="33" s="1"/>
  <c r="F45" i="33"/>
  <c r="I45" i="33" s="1"/>
  <c r="F46" i="33"/>
  <c r="H46" i="33" s="1"/>
  <c r="F26" i="33"/>
  <c r="I26" i="33" s="1"/>
  <c r="AB12" i="1" l="1"/>
  <c r="AC10" i="1"/>
  <c r="AC9" i="1"/>
  <c r="AC8" i="1"/>
  <c r="AC6" i="1"/>
  <c r="U7" i="1"/>
  <c r="AC7" i="1"/>
  <c r="AF6" i="1"/>
  <c r="X12" i="1"/>
  <c r="U9" i="1"/>
  <c r="Y12" i="1"/>
  <c r="AF9" i="1"/>
  <c r="T12" i="1"/>
  <c r="AD12" i="1"/>
  <c r="U8" i="1"/>
  <c r="V12" i="1"/>
  <c r="Z12" i="1"/>
  <c r="AE12" i="1"/>
  <c r="S12" i="1"/>
  <c r="W12" i="1"/>
  <c r="AC5" i="1"/>
  <c r="U10" i="1"/>
  <c r="U6" i="1"/>
  <c r="AF10" i="1"/>
  <c r="AF8" i="1"/>
  <c r="AF12" i="1"/>
  <c r="U5" i="1"/>
  <c r="AF7" i="1"/>
  <c r="AA12" i="1"/>
  <c r="AC12" i="1" s="1"/>
  <c r="AF5" i="1"/>
  <c r="H33" i="33"/>
  <c r="I42" i="33"/>
  <c r="I34" i="33"/>
  <c r="H45" i="33"/>
  <c r="H29" i="33"/>
  <c r="I41" i="33"/>
  <c r="I46" i="33"/>
  <c r="I38" i="33"/>
  <c r="I30" i="33"/>
  <c r="H37" i="33"/>
  <c r="H26" i="33"/>
  <c r="H43" i="33"/>
  <c r="H39" i="33"/>
  <c r="H35" i="33"/>
  <c r="H31" i="33"/>
  <c r="H27" i="33"/>
  <c r="I44" i="33"/>
  <c r="I40" i="33"/>
  <c r="I36" i="33"/>
  <c r="I32" i="33"/>
  <c r="I28" i="33"/>
  <c r="D18" i="7"/>
  <c r="U12" i="1" l="1"/>
  <c r="J3" i="34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E28" i="27" l="1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C15" i="27" l="1"/>
  <c r="E14" i="27"/>
  <c r="C16" i="27" l="1"/>
  <c r="E15" i="27"/>
  <c r="C17" i="27" l="1"/>
  <c r="E16" i="27"/>
  <c r="C18" i="27" l="1"/>
  <c r="E17" i="27"/>
  <c r="C19" i="27" l="1"/>
  <c r="E18" i="27"/>
  <c r="C20" i="27" l="1"/>
  <c r="E19" i="27"/>
  <c r="C21" i="27" l="1"/>
  <c r="E20" i="27"/>
  <c r="E21" i="27" l="1"/>
</calcChain>
</file>

<file path=xl/sharedStrings.xml><?xml version="1.0" encoding="utf-8"?>
<sst xmlns="http://schemas.openxmlformats.org/spreadsheetml/2006/main" count="8334" uniqueCount="979">
  <si>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</si>
  <si>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</si>
  <si>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</si>
  <si>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</si>
  <si>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</si>
  <si>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</si>
  <si>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</si>
  <si>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</si>
  <si>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</si>
  <si>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</si>
  <si>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</si>
  <si>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</si>
  <si>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</si>
  <si>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</si>
  <si>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</si>
  <si>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</si>
  <si>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</si>
  <si>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</si>
  <si>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</si>
  <si>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</si>
  <si>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</si>
  <si>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</si>
  <si>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</si>
  <si>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</si>
  <si>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</si>
  <si>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</si>
  <si>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</si>
  <si>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</si>
  <si>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</si>
  <si>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</si>
  <si>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</si>
  <si>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</si>
  <si>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</si>
  <si>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</si>
  <si>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</si>
  <si>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</si>
  <si>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Date</t>
  </si>
  <si>
    <t>Year</t>
  </si>
  <si>
    <t>HR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</si>
  <si>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</si>
  <si>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</si>
  <si>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</si>
  <si>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</si>
  <si>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</si>
  <si>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</si>
  <si>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</si>
  <si>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</si>
  <si>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</si>
  <si>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</si>
  <si>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R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</si>
  <si>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</si>
  <si>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</si>
  <si>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</si>
  <si>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</si>
  <si>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</si>
  <si>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</si>
  <si>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</si>
  <si>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</si>
  <si>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</si>
  <si>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</si>
  <si>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</si>
  <si>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</si>
  <si>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</si>
  <si>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</si>
  <si>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</si>
  <si>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</si>
  <si>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</si>
  <si>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</si>
  <si>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</si>
  <si>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</si>
  <si>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</si>
  <si>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</si>
  <si>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</si>
  <si>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</si>
  <si>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</si>
  <si>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</si>
  <si>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</si>
  <si>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</si>
  <si>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</si>
  <si>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</si>
  <si>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</si>
  <si>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</si>
  <si>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</si>
  <si>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Revenue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</si>
  <si>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</si>
  <si>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</si>
  <si>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</si>
  <si>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</si>
  <si>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</si>
  <si>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</si>
  <si>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</si>
  <si>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</si>
  <si>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</si>
  <si>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</si>
  <si>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</si>
  <si>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</si>
  <si>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</si>
  <si>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</si>
  <si>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</si>
  <si>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</si>
  <si>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</si>
  <si>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</si>
  <si>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</si>
  <si>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</si>
  <si>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</si>
  <si>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</si>
  <si>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</si>
  <si>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</si>
  <si>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</si>
  <si>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</si>
  <si>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</si>
  <si>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</si>
  <si>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</si>
  <si>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</si>
  <si>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</si>
  <si>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</si>
  <si>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</si>
  <si>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</si>
  <si>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</si>
  <si>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</si>
  <si>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</si>
  <si>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</si>
  <si>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</si>
  <si>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</si>
  <si>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</si>
  <si>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</si>
  <si>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</si>
  <si>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</si>
  <si>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</si>
  <si>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</si>
  <si>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</si>
  <si>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</si>
  <si>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</si>
  <si>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</si>
  <si>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</si>
  <si>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</si>
  <si>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</si>
  <si>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</si>
  <si>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</si>
  <si>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</si>
  <si>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</si>
  <si>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</si>
  <si>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</si>
  <si>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</si>
  <si>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</si>
  <si>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</si>
  <si>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</si>
  <si>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</si>
  <si>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</si>
  <si>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</si>
  <si>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</si>
  <si>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</si>
  <si>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</si>
  <si>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</si>
  <si>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</si>
  <si>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</si>
  <si>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</si>
  <si>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</si>
  <si>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</si>
  <si>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</si>
  <si>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</si>
  <si>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</si>
  <si>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</si>
  <si>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</si>
  <si>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</si>
  <si>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</si>
  <si>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</si>
  <si>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</si>
  <si>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</si>
  <si>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</si>
  <si>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</si>
  <si>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</si>
  <si>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</si>
  <si>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</si>
  <si>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</si>
  <si>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</si>
  <si>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</si>
  <si>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</si>
  <si>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</si>
  <si>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</si>
  <si>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</si>
  <si>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</si>
  <si>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</si>
  <si>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</si>
  <si>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</si>
  <si>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</si>
  <si>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</si>
  <si>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</si>
  <si>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</si>
  <si>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</si>
  <si>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</si>
  <si>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</si>
  <si>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</si>
  <si>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</si>
  <si>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</si>
  <si>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</si>
  <si>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</si>
  <si>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</si>
  <si>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</si>
  <si>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</si>
  <si>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</si>
  <si>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</si>
  <si>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</si>
  <si>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</si>
  <si>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</si>
  <si>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</si>
  <si>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</si>
  <si>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</si>
  <si>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</si>
  <si>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</si>
  <si>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</si>
  <si>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</si>
  <si>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</si>
  <si>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</si>
  <si>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</si>
  <si>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</si>
  <si>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</si>
  <si>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</si>
  <si>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</si>
  <si>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</si>
  <si>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</si>
  <si>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</si>
  <si>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</si>
  <si>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</si>
  <si>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</si>
  <si>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</si>
  <si>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</si>
  <si>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</si>
  <si>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</si>
  <si>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</si>
  <si>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</si>
  <si>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</si>
  <si>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</si>
  <si>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</si>
  <si>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</si>
  <si>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</si>
  <si>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</si>
  <si>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</si>
  <si>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</si>
  <si>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</si>
  <si>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</si>
  <si>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</si>
  <si>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</si>
  <si>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</si>
  <si>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</si>
  <si>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</si>
  <si>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</si>
  <si>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</si>
  <si>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</si>
  <si>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</si>
  <si>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</si>
  <si>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</si>
  <si>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</si>
  <si>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</si>
  <si>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</si>
  <si>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</si>
  <si>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</si>
  <si>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</si>
  <si>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</si>
  <si>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</si>
  <si>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</si>
  <si>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</si>
  <si>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</si>
  <si>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</si>
  <si>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</si>
  <si>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</si>
  <si>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</si>
  <si>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</si>
  <si>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</si>
  <si>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</si>
  <si>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</si>
  <si>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</si>
  <si>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</si>
  <si>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</si>
  <si>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</si>
  <si>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</si>
  <si>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</si>
  <si>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</si>
  <si>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</si>
  <si>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</si>
  <si>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</si>
  <si>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</si>
  <si>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</si>
  <si>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</si>
  <si>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</si>
  <si>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</si>
  <si>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</si>
  <si>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</si>
  <si>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</si>
  <si>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</si>
  <si>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</si>
  <si>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</si>
  <si>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</si>
  <si>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</si>
  <si>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</si>
  <si>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</si>
  <si>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</si>
  <si>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</si>
  <si>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</si>
  <si>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</si>
  <si>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</si>
  <si>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</si>
  <si>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</si>
  <si>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</si>
  <si>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</si>
  <si>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</si>
  <si>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</si>
  <si>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</si>
  <si>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</si>
  <si>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</si>
  <si>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</si>
  <si>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</si>
  <si>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</si>
  <si>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</si>
  <si>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</si>
  <si>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</si>
  <si>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</si>
  <si>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</si>
  <si>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</si>
  <si>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</si>
  <si>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</si>
  <si>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</si>
  <si>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</si>
  <si>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</si>
  <si>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</si>
  <si>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</si>
  <si>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</si>
  <si>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</si>
  <si>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</si>
  <si>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</si>
  <si>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</si>
  <si>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</si>
  <si>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</si>
  <si>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</si>
  <si>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</si>
  <si>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</si>
  <si>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</si>
  <si>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</si>
  <si>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</si>
  <si>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</si>
  <si>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</si>
  <si>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</si>
  <si>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</si>
  <si>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</si>
  <si>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</si>
  <si>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</si>
  <si>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</si>
  <si>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</si>
  <si>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</si>
  <si>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</si>
  <si>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</si>
  <si>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</si>
  <si>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</si>
  <si>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</si>
  <si>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</si>
  <si>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</si>
  <si>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</si>
  <si>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</si>
  <si>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</si>
  <si>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</si>
  <si>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</si>
  <si>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</si>
  <si>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</si>
  <si>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</si>
  <si>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</si>
  <si>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</si>
  <si>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</si>
  <si>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</si>
  <si>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</si>
  <si>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</si>
  <si>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</si>
  <si>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</si>
  <si>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</si>
  <si>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</si>
  <si>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</si>
  <si>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</si>
  <si>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</si>
  <si>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</si>
  <si>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</si>
  <si>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</si>
  <si>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</si>
  <si>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</si>
  <si>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</si>
  <si>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</si>
  <si>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</si>
  <si>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</si>
  <si>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</si>
  <si>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</si>
  <si>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</si>
  <si>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</si>
  <si>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</si>
  <si>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</si>
  <si>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</si>
  <si>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</si>
  <si>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</si>
  <si>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</si>
  <si>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</si>
  <si>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</si>
  <si>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</si>
  <si>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</si>
  <si>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</si>
  <si>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</si>
  <si>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</si>
  <si>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</si>
  <si>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</si>
  <si>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</si>
  <si>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</si>
  <si>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</si>
  <si>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</si>
  <si>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</si>
  <si>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</si>
  <si>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</si>
  <si>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</si>
  <si>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</si>
  <si>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</si>
  <si>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</si>
  <si>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</si>
  <si>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</si>
  <si>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</si>
  <si>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</si>
  <si>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</si>
  <si>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</si>
  <si>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</si>
  <si>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</si>
  <si>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</si>
  <si>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</si>
  <si>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</si>
  <si>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</si>
  <si>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</si>
  <si>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</si>
  <si>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</si>
  <si>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</si>
  <si>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</si>
  <si>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</si>
  <si>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</si>
  <si>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</si>
  <si>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</si>
  <si>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</si>
  <si>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</si>
  <si>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</si>
  <si>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</si>
  <si>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</si>
  <si>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</si>
  <si>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</si>
  <si>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</si>
  <si>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</si>
  <si>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</si>
  <si>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</si>
  <si>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</si>
  <si>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</si>
  <si>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</si>
  <si>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</si>
  <si>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</si>
  <si>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</si>
  <si>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</si>
  <si>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</si>
  <si>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</si>
  <si>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</si>
  <si>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</si>
  <si>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</si>
  <si>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</si>
  <si>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</si>
  <si>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</si>
  <si>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</si>
  <si>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</si>
  <si>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</si>
  <si>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</si>
  <si>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</si>
  <si>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</si>
  <si>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</si>
  <si>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</si>
  <si>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</si>
  <si>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</si>
  <si>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</si>
  <si>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</si>
  <si>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</si>
  <si>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</si>
  <si>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</si>
  <si>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</si>
  <si>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</si>
  <si>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</si>
  <si>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</si>
  <si>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</si>
  <si>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</si>
  <si>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</si>
  <si>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</si>
  <si>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</si>
  <si>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</si>
  <si>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</si>
  <si>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</si>
  <si>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</si>
  <si>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</si>
  <si>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</si>
  <si>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</si>
  <si>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</si>
  <si>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</si>
  <si>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</si>
  <si>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</si>
  <si>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</si>
  <si>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</si>
  <si>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</si>
  <si>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</si>
  <si>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</si>
  <si>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</si>
  <si>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</si>
  <si>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</si>
  <si>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</si>
  <si>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</si>
  <si>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</si>
  <si>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</si>
  <si>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</si>
  <si>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</si>
  <si>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</si>
  <si>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</si>
  <si>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</si>
  <si>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</si>
  <si>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</si>
  <si>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</si>
  <si>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</si>
  <si>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</si>
  <si>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</si>
  <si>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</si>
  <si>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</si>
  <si>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</si>
  <si>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</si>
  <si>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</si>
  <si>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</si>
  <si>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</si>
  <si>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</si>
  <si>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</si>
  <si>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</si>
  <si>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</si>
  <si>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</si>
  <si>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</si>
  <si>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</si>
  <si>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</si>
  <si>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</si>
  <si>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</si>
  <si>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</si>
  <si>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</si>
  <si>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</si>
  <si>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</si>
  <si>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</si>
  <si>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</si>
  <si>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</si>
  <si>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</si>
  <si>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</si>
  <si>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</si>
  <si>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</si>
  <si>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</si>
  <si>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</si>
  <si>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</si>
  <si>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</si>
  <si>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</si>
  <si>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</si>
  <si>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</si>
  <si>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</si>
  <si>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</si>
  <si>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</si>
  <si>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</si>
  <si>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</si>
  <si>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</si>
  <si>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</si>
  <si>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</si>
  <si>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</si>
  <si>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</si>
  <si>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</si>
  <si>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</si>
  <si>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</si>
  <si>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</si>
  <si>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</si>
  <si>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</si>
  <si>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</si>
  <si>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</si>
  <si>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</si>
  <si>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</si>
  <si>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</si>
  <si>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</si>
  <si>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</si>
  <si>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</si>
  <si>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</si>
  <si>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</si>
  <si>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</si>
  <si>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</si>
  <si>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</si>
  <si>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</si>
  <si>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</si>
  <si>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</si>
  <si>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</si>
  <si>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</si>
  <si>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</si>
  <si>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</si>
  <si>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</si>
  <si>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</si>
  <si>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</si>
  <si>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</si>
  <si>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</si>
  <si>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</si>
  <si>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</si>
  <si>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</si>
  <si>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</si>
  <si>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</si>
  <si>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</si>
  <si>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</si>
  <si>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</si>
  <si>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</si>
  <si>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</si>
  <si>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</si>
  <si>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</si>
  <si>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</si>
  <si>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</si>
  <si>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</si>
  <si>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</si>
  <si>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</si>
  <si>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</si>
  <si>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</si>
  <si>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</si>
  <si>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</si>
  <si>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</si>
  <si>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</si>
  <si>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</si>
  <si>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</si>
  <si>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</si>
  <si>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</si>
  <si>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</si>
  <si>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</si>
  <si>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</si>
  <si>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</si>
  <si>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</si>
  <si>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</si>
  <si>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</si>
  <si>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</si>
  <si>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</si>
  <si>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</si>
  <si>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</si>
  <si>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</si>
  <si>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</si>
  <si>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</si>
  <si>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</si>
  <si>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</si>
  <si>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</si>
  <si>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</si>
  <si>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</si>
  <si>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</si>
  <si>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</si>
  <si>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</si>
  <si>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</si>
  <si>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</si>
  <si>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</si>
  <si>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</si>
  <si>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</si>
  <si>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</si>
  <si>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</si>
  <si>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</si>
  <si>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</si>
  <si>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</si>
  <si>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</si>
  <si>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</si>
  <si>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</si>
  <si>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</si>
  <si>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</si>
  <si>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</si>
  <si>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</si>
  <si>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</si>
  <si>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</si>
  <si>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</si>
  <si>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</si>
  <si>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</si>
  <si>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</si>
  <si>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</si>
  <si>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</si>
  <si>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</si>
  <si>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</si>
  <si>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</si>
  <si>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</si>
  <si>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</si>
  <si>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</si>
  <si>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</si>
  <si>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</si>
  <si>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</si>
  <si>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</si>
  <si>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</si>
  <si>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</si>
  <si>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</si>
  <si>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</si>
  <si>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</si>
  <si>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</si>
  <si>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</si>
  <si>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</si>
  <si>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</si>
  <si>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</si>
  <si>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</si>
  <si>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</si>
  <si>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</si>
  <si>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</si>
  <si>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</si>
  <si>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</si>
  <si>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</si>
  <si>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</si>
  <si>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</si>
  <si>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</si>
  <si>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</si>
  <si>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</si>
  <si>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</si>
  <si>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</si>
  <si>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</si>
  <si>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</si>
  <si>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</si>
  <si>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</si>
  <si>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</si>
  <si>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</si>
  <si>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</si>
  <si>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</si>
  <si>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</si>
  <si>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</si>
  <si>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</si>
  <si>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</si>
  <si>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</si>
  <si>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</si>
  <si>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</si>
  <si>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</si>
  <si>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</si>
  <si>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</si>
  <si>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</si>
  <si>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</si>
  <si>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</si>
  <si>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</si>
  <si>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</si>
  <si>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</si>
  <si>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</si>
  <si>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</si>
  <si>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</si>
  <si>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</si>
  <si>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</si>
  <si>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</si>
  <si>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</si>
  <si>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</si>
  <si>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</si>
  <si>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</si>
  <si>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</si>
  <si>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</si>
  <si>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</si>
  <si>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</si>
  <si>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</si>
  <si>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</si>
  <si>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</si>
  <si>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</si>
  <si>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</si>
  <si>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</si>
  <si>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</si>
  <si>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</si>
  <si>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</si>
  <si>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</si>
  <si>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</si>
  <si>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</si>
  <si>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</si>
  <si>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</si>
  <si>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</si>
  <si>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</si>
  <si>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</si>
  <si>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</si>
  <si>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</si>
  <si>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</si>
  <si>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</si>
  <si>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</si>
  <si>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</si>
  <si>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</si>
  <si>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</si>
  <si>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</si>
  <si>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</si>
  <si>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</si>
  <si>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</si>
  <si>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</si>
  <si>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</si>
  <si>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</si>
  <si>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</si>
  <si>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</si>
  <si>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</si>
  <si>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</si>
  <si>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</si>
  <si>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</si>
  <si>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</si>
  <si>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</si>
  <si>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</si>
  <si>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</si>
  <si>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</si>
  <si>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</si>
  <si>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</si>
  <si>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</si>
  <si>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</si>
  <si>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</si>
  <si>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</si>
  <si>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</si>
  <si>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</si>
  <si>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</si>
  <si>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</si>
  <si>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</si>
  <si>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</si>
  <si>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</si>
  <si>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</si>
  <si>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</si>
  <si>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</si>
  <si>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</si>
  <si>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</si>
  <si>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</si>
  <si>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</si>
  <si>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</si>
  <si>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</si>
  <si>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</si>
  <si>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</si>
  <si>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</si>
  <si>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</si>
  <si>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</si>
  <si>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</si>
  <si>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</si>
  <si>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</si>
  <si>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</si>
  <si>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</si>
  <si>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</si>
  <si>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</si>
  <si>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</si>
  <si>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</si>
  <si>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</si>
  <si>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</si>
  <si>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</si>
  <si>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</si>
  <si>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</si>
  <si>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</si>
  <si>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</si>
  <si>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</si>
  <si>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</si>
  <si>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</si>
  <si>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</si>
  <si>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</si>
  <si>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</si>
  <si>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</si>
  <si>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</si>
  <si>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</si>
  <si>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</si>
  <si>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</si>
  <si>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</si>
  <si>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</si>
  <si>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</si>
  <si>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</si>
  <si>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</si>
  <si>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</si>
  <si>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</si>
  <si>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</si>
  <si>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</si>
  <si>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</si>
  <si>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</si>
  <si>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</si>
  <si>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</si>
  <si>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</si>
  <si>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</si>
  <si>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</si>
  <si>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</si>
  <si>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</si>
  <si>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</si>
  <si>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</si>
  <si>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</si>
  <si>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</si>
  <si>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</si>
  <si>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</si>
  <si>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</si>
  <si>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</si>
  <si>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</si>
  <si>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</si>
  <si>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</si>
  <si>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</si>
  <si>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</si>
  <si>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</si>
  <si>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</si>
  <si>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</si>
  <si>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</si>
  <si>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</si>
  <si>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</si>
  <si>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</si>
  <si>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</si>
  <si>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</si>
  <si>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</si>
  <si>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</si>
  <si>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</si>
  <si>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</si>
  <si>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</si>
  <si>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</si>
  <si>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</si>
  <si>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</si>
  <si>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</si>
  <si>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</si>
  <si>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</si>
  <si>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</si>
  <si>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</si>
  <si>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</si>
  <si>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</si>
  <si>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</si>
  <si>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</si>
  <si>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</si>
  <si>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</si>
  <si>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</si>
  <si>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</si>
  <si>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</si>
  <si>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</si>
  <si>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</si>
  <si>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</si>
  <si>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</si>
  <si>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</si>
  <si>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</si>
  <si>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</si>
  <si>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</si>
  <si>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</si>
  <si>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</si>
  <si>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</si>
  <si>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</si>
  <si>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</si>
  <si>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</si>
  <si>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</si>
  <si>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</si>
  <si>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</si>
  <si>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</si>
  <si>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</si>
  <si>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</si>
  <si>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</si>
  <si>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</si>
  <si>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</si>
  <si>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</si>
  <si>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</si>
  <si>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</si>
  <si>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</si>
  <si>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</si>
  <si>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</si>
  <si>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</si>
  <si>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</si>
  <si>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</si>
  <si>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</si>
  <si>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</si>
  <si>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</si>
  <si>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</si>
  <si>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</si>
  <si>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</si>
  <si>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</si>
  <si>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</si>
  <si>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</si>
  <si>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</si>
  <si>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</si>
  <si>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</si>
  <si>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</si>
  <si>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LIBERAL</t>
  </si>
  <si>
    <t>CONSERVATIVE</t>
  </si>
  <si>
    <t>MIXED</t>
  </si>
  <si>
    <t>AVG</t>
  </si>
  <si>
    <t>SB%</t>
  </si>
  <si>
    <t>K</t>
  </si>
  <si>
    <t>K/BB</t>
  </si>
  <si>
    <t>Total:</t>
  </si>
  <si>
    <t>Temperature</t>
  </si>
  <si>
    <t>Degrees</t>
  </si>
  <si>
    <t>Empty Boxes</t>
  </si>
  <si>
    <t>Filled Boxes</t>
  </si>
  <si>
    <t>Promo</t>
  </si>
  <si>
    <t>Select Year:</t>
  </si>
  <si>
    <t>Table For Dymamic Graph Changes</t>
  </si>
  <si>
    <t>Select Any Year From Drop-Down</t>
  </si>
  <si>
    <t>Data Validation List for Drop-Down</t>
  </si>
  <si>
    <t>Used "Sumifs" function in Democrats and Republicans Column</t>
  </si>
  <si>
    <t>For Vlookup Data</t>
  </si>
  <si>
    <t>Select Year From Drop-Down</t>
  </si>
  <si>
    <t>Not Linked with Data &amp; Graph</t>
  </si>
  <si>
    <t>Hidden in Column AH, AI</t>
  </si>
  <si>
    <t>Select Metric 1:</t>
  </si>
  <si>
    <t>Select Metric 2:</t>
  </si>
  <si>
    <t>Select Any Two Metric from drowdown to see changes in the below graph</t>
  </si>
  <si>
    <t>PercentRank</t>
  </si>
  <si>
    <t>Reference</t>
  </si>
  <si>
    <t>https://www.mathsisfun.com/geometry/unit-circle.html</t>
  </si>
  <si>
    <t xml:space="preserve">The first two x and y values denotes origin's co-ordinate. </t>
  </si>
  <si>
    <t xml:space="preserve">The second two x and y value changes as we change "Chart Value" </t>
  </si>
  <si>
    <t xml:space="preserve">X value depends on cos and y values changes on sin. </t>
  </si>
  <si>
    <t xml:space="preserve">We place - before cos to change the movement direction of needle.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</si>
</sst>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8" formatCode="0.000"/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F6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1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right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2" fontId="14" fillId="7" borderId="0" xfId="0" applyNumberFormat="1" applyFont="1" applyFill="1" applyAlignment="1">
      <alignment horizontal="center"/>
    </xf>
    <xf numFmtId="0" fontId="0" fillId="0" borderId="0" xfId="0" applyFont="1"/>
    <xf numFmtId="10" fontId="15" fillId="7" borderId="0" xfId="0" applyNumberFormat="1" applyFont="1" applyFill="1" applyAlignment="1">
      <alignment horizont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6" fillId="0" borderId="0" xfId="5"/>
    <xf numFmtId="165" fontId="0" fillId="10" borderId="0" xfId="0" applyNumberFormat="1" applyFill="1" applyAlignment="1">
      <alignment horizontal="center"/>
    </xf>
    <xf numFmtId="3" fontId="17" fillId="8" borderId="7" xfId="0" applyNumberFormat="1" applyFont="1" applyFill="1" applyBorder="1" applyAlignment="1">
      <alignment horizontal="center" vertical="center"/>
    </xf>
    <xf numFmtId="9" fontId="17" fillId="8" borderId="7" xfId="4" applyFont="1" applyFill="1" applyBorder="1" applyAlignment="1">
      <alignment horizontal="center" vertical="center"/>
    </xf>
    <xf numFmtId="169" fontId="17" fillId="8" borderId="7" xfId="4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2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/>
    </xf>
    <xf numFmtId="0" fontId="1" fillId="3" borderId="0" xfId="1" applyFill="1"/>
    <xf numFmtId="0" fontId="1" fillId="14" borderId="0" xfId="1" applyFill="1"/>
    <xf numFmtId="0" fontId="0" fillId="0" borderId="0" xfId="0" applyAlignment="1"/>
    <xf numFmtId="0" fontId="10" fillId="13" borderId="0" xfId="0" applyFont="1" applyFill="1" applyAlignment="1"/>
    <xf numFmtId="0" fontId="10" fillId="14" borderId="0" xfId="0" applyFont="1" applyFill="1" applyAlignment="1"/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0" fillId="1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16" borderId="0" xfId="0" applyFill="1"/>
    <xf numFmtId="0" fontId="0" fillId="17" borderId="0" xfId="0" applyFill="1"/>
    <xf numFmtId="168" fontId="2" fillId="2" borderId="7" xfId="0" applyNumberFormat="1" applyFont="1" applyFill="1" applyBorder="1" applyAlignment="1">
      <alignment horizontal="center"/>
    </xf>
    <xf numFmtId="168" fontId="2" fillId="8" borderId="7" xfId="0" applyNumberFormat="1" applyFont="1" applyFill="1" applyBorder="1" applyAlignment="1">
      <alignment horizontal="center"/>
    </xf>
    <xf numFmtId="9" fontId="2" fillId="2" borderId="7" xfId="4" applyFont="1" applyFill="1" applyBorder="1" applyAlignment="1">
      <alignment horizontal="center"/>
    </xf>
    <xf numFmtId="169" fontId="2" fillId="2" borderId="7" xfId="4" applyNumberFormat="1" applyFont="1" applyFill="1" applyBorder="1" applyAlignment="1">
      <alignment horizontal="center"/>
    </xf>
    <xf numFmtId="0" fontId="0" fillId="18" borderId="0" xfId="0" applyFill="1"/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2" fontId="11" fillId="0" borderId="0" xfId="0" applyNumberFormat="1" applyFont="1" applyFill="1" applyAlignment="1">
      <alignment horizontal="center"/>
    </xf>
    <xf numFmtId="0" fontId="0" fillId="19" borderId="0" xfId="0" applyFill="1"/>
    <xf numFmtId="0" fontId="11" fillId="19" borderId="0" xfId="0" applyFont="1" applyFill="1"/>
    <xf numFmtId="0" fontId="11" fillId="20" borderId="0" xfId="0" applyFont="1" applyFill="1"/>
    <xf numFmtId="0" fontId="16" fillId="20" borderId="0" xfId="5" applyFill="1"/>
    <xf numFmtId="0" fontId="0" fillId="20" borderId="0" xfId="0" applyFill="1"/>
    <xf numFmtId="3" fontId="2" fillId="8" borderId="0" xfId="0" applyNumberFormat="1" applyFont="1" applyFill="1" applyAlignment="1">
      <alignment horizontal="center"/>
    </xf>
    <xf numFmtId="0" fontId="0" fillId="15" borderId="0" xfId="0" applyFill="1" applyAlignment="1">
      <alignment horizontal="center"/>
    </xf>
    <xf numFmtId="0" fontId="10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11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</cellXfs>
  <cellStyles count="6"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8AF68D"/>
      <color rgb="FFFF8181"/>
      <color rgb="FF09E6F7"/>
      <color rgb="FFFF9393"/>
      <color rgb="FFFF090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D-4D69-BEBA-C859AC92256F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D-4D69-BEBA-C859AC922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90008"/>
        <c:axId val="613590664"/>
      </c:barChart>
      <c:catAx>
        <c:axId val="613590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3590664"/>
        <c:crosses val="autoZero"/>
        <c:auto val="1"/>
        <c:lblAlgn val="ctr"/>
        <c:lblOffset val="100"/>
        <c:noMultiLvlLbl val="0"/>
      </c:catAx>
      <c:valAx>
        <c:axId val="61359066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61359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CE2-80D0-09030555B82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A-4CE2-80D0-09030555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451072"/>
        <c:axId val="724444840"/>
      </c:barChart>
      <c:catAx>
        <c:axId val="7244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44840"/>
        <c:crosses val="autoZero"/>
        <c:auto val="1"/>
        <c:lblAlgn val="ctr"/>
        <c:lblOffset val="100"/>
        <c:noMultiLvlLbl val="0"/>
      </c:catAx>
      <c:valAx>
        <c:axId val="724444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7244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4240544"/>
        <c:axId val="90602112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641312"/>
        <c:axId val="1353169520"/>
      </c:lineChart>
      <c:dateAx>
        <c:axId val="1180641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169520"/>
        <c:crosses val="autoZero"/>
        <c:auto val="1"/>
        <c:lblOffset val="100"/>
        <c:baseTimeUnit val="days"/>
        <c:majorUnit val="4"/>
        <c:majorTimeUnit val="days"/>
      </c:dateAx>
      <c:valAx>
        <c:axId val="13531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41312"/>
        <c:crosses val="autoZero"/>
        <c:crossBetween val="between"/>
      </c:valAx>
      <c:valAx>
        <c:axId val="90602112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40544"/>
        <c:crosses val="max"/>
        <c:crossBetween val="between"/>
      </c:valAx>
      <c:catAx>
        <c:axId val="158424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90602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B-406C-87B9-B76202A1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221744"/>
        <c:axId val="962353952"/>
      </c:lineChart>
      <c:dateAx>
        <c:axId val="15842217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53952"/>
        <c:crosses val="autoZero"/>
        <c:auto val="1"/>
        <c:lblOffset val="100"/>
        <c:baseTimeUnit val="days"/>
      </c:dateAx>
      <c:valAx>
        <c:axId val="9623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7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</c:strCache>
            </c:strRef>
          </c:cat>
          <c:val>
            <c:numRef>
              <c:f>[0]!scrolly1</c:f>
              <c:numCache>
                <c:formatCode>#,##0_);\(#,##0\)</c:formatCode>
                <c:ptCount val="7"/>
                <c:pt idx="0">
                  <c:v>2839283</c:v>
                </c:pt>
                <c:pt idx="1">
                  <c:v>782039</c:v>
                </c:pt>
                <c:pt idx="2">
                  <c:v>1123923</c:v>
                </c:pt>
                <c:pt idx="3">
                  <c:v>2707191</c:v>
                </c:pt>
                <c:pt idx="4">
                  <c:v>928323</c:v>
                </c:pt>
                <c:pt idx="5">
                  <c:v>3454456</c:v>
                </c:pt>
                <c:pt idx="6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2482896"/>
        <c:axId val="572489128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[0]!scrollx</c:f>
              <c:strCache>
                <c:ptCount val="7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7"/>
                <c:pt idx="0">
                  <c:v>1.4309598585276634E-2</c:v>
                </c:pt>
                <c:pt idx="1">
                  <c:v>1.2623411364394869E-2</c:v>
                </c:pt>
                <c:pt idx="2">
                  <c:v>7.1232637823053719E-3</c:v>
                </c:pt>
                <c:pt idx="3">
                  <c:v>2.6117477488658909E-2</c:v>
                </c:pt>
                <c:pt idx="4">
                  <c:v>2.4363287347184116E-2</c:v>
                </c:pt>
                <c:pt idx="5">
                  <c:v>6.4652726796925481E-3</c:v>
                </c:pt>
                <c:pt idx="6">
                  <c:v>1.0691704342139322E-2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486176"/>
        <c:axId val="572482240"/>
      </c:lineChart>
      <c:catAx>
        <c:axId val="5724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9128"/>
        <c:crosses val="autoZero"/>
        <c:auto val="1"/>
        <c:lblAlgn val="ctr"/>
        <c:lblOffset val="100"/>
        <c:noMultiLvlLbl val="0"/>
      </c:catAx>
      <c:valAx>
        <c:axId val="5724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2896"/>
        <c:crosses val="autoZero"/>
        <c:crossBetween val="between"/>
      </c:valAx>
      <c:valAx>
        <c:axId val="57248224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6176"/>
        <c:crosses val="max"/>
        <c:crossBetween val="between"/>
      </c:valAx>
      <c:catAx>
        <c:axId val="57248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48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6023068077189E-2"/>
          <c:y val="9.2592592592592587E-2"/>
          <c:w val="0.92328164219647213"/>
          <c:h val="0.73577136191309422"/>
        </c:manualLayout>
      </c:layout>
      <c:areaChart>
        <c:grouping val="standard"/>
        <c:varyColors val="0"/>
        <c:ser>
          <c:idx val="1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val>
            <c:numRef>
              <c:f>'Animating Changes Over Time'!$H$26:$H$45</c:f>
              <c:numCache>
                <c:formatCode>General</c:formatCode>
                <c:ptCount val="20"/>
                <c:pt idx="0">
                  <c:v>21</c:v>
                </c:pt>
                <c:pt idx="1">
                  <c:v>30</c:v>
                </c:pt>
                <c:pt idx="2">
                  <c:v>31</c:v>
                </c:pt>
                <c:pt idx="3">
                  <c:v>49</c:v>
                </c:pt>
                <c:pt idx="4">
                  <c:v>59</c:v>
                </c:pt>
                <c:pt idx="5">
                  <c:v>62</c:v>
                </c:pt>
                <c:pt idx="6">
                  <c:v>60</c:v>
                </c:pt>
                <c:pt idx="7">
                  <c:v>64</c:v>
                </c:pt>
                <c:pt idx="8">
                  <c:v>63</c:v>
                </c:pt>
                <c:pt idx="9">
                  <c:v>60</c:v>
                </c:pt>
                <c:pt idx="10">
                  <c:v>57</c:v>
                </c:pt>
                <c:pt idx="11">
                  <c:v>54</c:v>
                </c:pt>
                <c:pt idx="12">
                  <c:v>36</c:v>
                </c:pt>
                <c:pt idx="13">
                  <c:v>35</c:v>
                </c:pt>
                <c:pt idx="14">
                  <c:v>21</c:v>
                </c:pt>
                <c:pt idx="15">
                  <c:v>16</c:v>
                </c:pt>
                <c:pt idx="16">
                  <c:v>8</c:v>
                </c:pt>
                <c:pt idx="17">
                  <c:v>7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1-4E3B-A323-020803D80C20}"/>
            </c:ext>
          </c:extLst>
        </c:ser>
        <c:ser>
          <c:idx val="2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val>
            <c:numRef>
              <c:f>'Animating Changes Over Time'!$I$26:$I$45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9</c:v>
                </c:pt>
                <c:pt idx="5">
                  <c:v>19</c:v>
                </c:pt>
                <c:pt idx="6">
                  <c:v>21</c:v>
                </c:pt>
                <c:pt idx="7">
                  <c:v>37</c:v>
                </c:pt>
                <c:pt idx="8">
                  <c:v>42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63</c:v>
                </c:pt>
                <c:pt idx="13">
                  <c:v>64</c:v>
                </c:pt>
                <c:pt idx="14">
                  <c:v>60</c:v>
                </c:pt>
                <c:pt idx="15">
                  <c:v>59</c:v>
                </c:pt>
                <c:pt idx="16">
                  <c:v>56</c:v>
                </c:pt>
                <c:pt idx="17">
                  <c:v>56</c:v>
                </c:pt>
                <c:pt idx="18">
                  <c:v>43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1-4E3B-A323-020803D8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09368"/>
        <c:axId val="575213304"/>
      </c:areaChart>
      <c:catAx>
        <c:axId val="575209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3304"/>
        <c:crosses val="autoZero"/>
        <c:auto val="1"/>
        <c:lblAlgn val="ctr"/>
        <c:lblOffset val="100"/>
        <c:noMultiLvlLbl val="0"/>
      </c:catAx>
      <c:valAx>
        <c:axId val="575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0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189</c:v>
                </c:pt>
                <c:pt idx="1">
                  <c:v>144</c:v>
                </c:pt>
                <c:pt idx="2">
                  <c:v>194</c:v>
                </c:pt>
                <c:pt idx="3">
                  <c:v>199</c:v>
                </c:pt>
                <c:pt idx="4">
                  <c:v>178</c:v>
                </c:pt>
                <c:pt idx="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11-444F-8678-443516D8B2C9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11-444F-8678-443516D8B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Dashboard'!$U$5:$U$10</c:f>
              <c:numCache>
                <c:formatCode>0.000</c:formatCode>
                <c:ptCount val="6"/>
                <c:pt idx="0">
                  <c:v>0.32088285229202035</c:v>
                </c:pt>
                <c:pt idx="1">
                  <c:v>0.29568788501026694</c:v>
                </c:pt>
                <c:pt idx="2">
                  <c:v>0.32119205298013243</c:v>
                </c:pt>
                <c:pt idx="3">
                  <c:v>0.31537242472266241</c:v>
                </c:pt>
                <c:pt idx="4">
                  <c:v>0.32422586520947178</c:v>
                </c:pt>
                <c:pt idx="5">
                  <c:v>0.2874779541446208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589</c:v>
                </c:pt>
                <c:pt idx="1">
                  <c:v>487</c:v>
                </c:pt>
                <c:pt idx="2">
                  <c:v>604</c:v>
                </c:pt>
                <c:pt idx="3">
                  <c:v>631</c:v>
                </c:pt>
                <c:pt idx="4">
                  <c:v>549</c:v>
                </c:pt>
                <c:pt idx="5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628-407A-BF94-BC54D6032C02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28-407A-BF94-BC54D6032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Dashboard'!$Z$5:$Z$10</c:f>
              <c:numCache>
                <c:formatCode>#,##0</c:formatCode>
                <c:ptCount val="6"/>
                <c:pt idx="0">
                  <c:v>102</c:v>
                </c:pt>
                <c:pt idx="1">
                  <c:v>105</c:v>
                </c:pt>
                <c:pt idx="2">
                  <c:v>102</c:v>
                </c:pt>
                <c:pt idx="3">
                  <c:v>92</c:v>
                </c:pt>
                <c:pt idx="4">
                  <c:v>77</c:v>
                </c:pt>
                <c:pt idx="5">
                  <c:v>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589</c:v>
                </c:pt>
                <c:pt idx="1">
                  <c:v>487</c:v>
                </c:pt>
                <c:pt idx="2">
                  <c:v>604</c:v>
                </c:pt>
                <c:pt idx="3">
                  <c:v>631</c:v>
                </c:pt>
                <c:pt idx="4">
                  <c:v>549</c:v>
                </c:pt>
                <c:pt idx="5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0C-46AB-B6CB-86D180E9417B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0C-46AB-B6CB-86D180E94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[0]!Metric2</c:f>
              <c:numCache>
                <c:formatCode>#,##0</c:formatCode>
                <c:ptCount val="6"/>
                <c:pt idx="0">
                  <c:v>102</c:v>
                </c:pt>
                <c:pt idx="1">
                  <c:v>105</c:v>
                </c:pt>
                <c:pt idx="2">
                  <c:v>102</c:v>
                </c:pt>
                <c:pt idx="3">
                  <c:v>92</c:v>
                </c:pt>
                <c:pt idx="4">
                  <c:v>77</c:v>
                </c:pt>
                <c:pt idx="5">
                  <c:v>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8010</c:v>
                </c:pt>
                <c:pt idx="1">
                  <c:v>6592</c:v>
                </c:pt>
                <c:pt idx="2">
                  <c:v>7520</c:v>
                </c:pt>
                <c:pt idx="3">
                  <c:v>9765</c:v>
                </c:pt>
                <c:pt idx="4">
                  <c:v>6285</c:v>
                </c:pt>
                <c:pt idx="5">
                  <c:v>8934</c:v>
                </c:pt>
                <c:pt idx="6">
                  <c:v>9794</c:v>
                </c:pt>
                <c:pt idx="7">
                  <c:v>5953</c:v>
                </c:pt>
                <c:pt idx="8">
                  <c:v>9015</c:v>
                </c:pt>
                <c:pt idx="9">
                  <c:v>8407</c:v>
                </c:pt>
                <c:pt idx="10">
                  <c:v>5844</c:v>
                </c:pt>
                <c:pt idx="11">
                  <c:v>9488</c:v>
                </c:pt>
                <c:pt idx="12">
                  <c:v>5460</c:v>
                </c:pt>
                <c:pt idx="13">
                  <c:v>9799</c:v>
                </c:pt>
                <c:pt idx="14">
                  <c:v>9571</c:v>
                </c:pt>
                <c:pt idx="15">
                  <c:v>5360</c:v>
                </c:pt>
                <c:pt idx="16">
                  <c:v>9972</c:v>
                </c:pt>
                <c:pt idx="17">
                  <c:v>8529</c:v>
                </c:pt>
                <c:pt idx="18">
                  <c:v>5277</c:v>
                </c:pt>
                <c:pt idx="19">
                  <c:v>7900</c:v>
                </c:pt>
                <c:pt idx="20">
                  <c:v>8802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6313</c:v>
                </c:pt>
                <c:pt idx="25">
                  <c:v>6667</c:v>
                </c:pt>
                <c:pt idx="26">
                  <c:v>8141</c:v>
                </c:pt>
                <c:pt idx="27">
                  <c:v>9317</c:v>
                </c:pt>
                <c:pt idx="28">
                  <c:v>6387</c:v>
                </c:pt>
                <c:pt idx="29">
                  <c:v>5777</c:v>
                </c:pt>
                <c:pt idx="30">
                  <c:v>7281</c:v>
                </c:pt>
                <c:pt idx="31">
                  <c:v>7609</c:v>
                </c:pt>
                <c:pt idx="32">
                  <c:v>7750</c:v>
                </c:pt>
                <c:pt idx="33">
                  <c:v>9761</c:v>
                </c:pt>
                <c:pt idx="34">
                  <c:v>9439</c:v>
                </c:pt>
                <c:pt idx="35">
                  <c:v>7330</c:v>
                </c:pt>
                <c:pt idx="36">
                  <c:v>5857</c:v>
                </c:pt>
                <c:pt idx="37">
                  <c:v>6880</c:v>
                </c:pt>
                <c:pt idx="38">
                  <c:v>7639</c:v>
                </c:pt>
                <c:pt idx="39">
                  <c:v>5226</c:v>
                </c:pt>
                <c:pt idx="40">
                  <c:v>7002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7089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5574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9633</c:v>
                </c:pt>
                <c:pt idx="55">
                  <c:v>5563</c:v>
                </c:pt>
                <c:pt idx="56">
                  <c:v>9176</c:v>
                </c:pt>
                <c:pt idx="57">
                  <c:v>5029</c:v>
                </c:pt>
                <c:pt idx="58">
                  <c:v>6793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4-471E-9624-4411DD5B2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86112"/>
        <c:axId val="542090048"/>
      </c:barChart>
      <c:dateAx>
        <c:axId val="5420861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90048"/>
        <c:crosses val="autoZero"/>
        <c:auto val="1"/>
        <c:lblOffset val="100"/>
        <c:baseTimeUnit val="days"/>
      </c:dateAx>
      <c:valAx>
        <c:axId val="5420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6285</c:v>
                </c:pt>
                <c:pt idx="5">
                  <c:v>0</c:v>
                </c:pt>
                <c:pt idx="6">
                  <c:v>0</c:v>
                </c:pt>
                <c:pt idx="7">
                  <c:v>5953</c:v>
                </c:pt>
                <c:pt idx="8">
                  <c:v>0</c:v>
                </c:pt>
                <c:pt idx="9">
                  <c:v>0</c:v>
                </c:pt>
                <c:pt idx="10">
                  <c:v>5844</c:v>
                </c:pt>
                <c:pt idx="11">
                  <c:v>0</c:v>
                </c:pt>
                <c:pt idx="12">
                  <c:v>5460</c:v>
                </c:pt>
                <c:pt idx="13">
                  <c:v>0</c:v>
                </c:pt>
                <c:pt idx="14">
                  <c:v>0</c:v>
                </c:pt>
                <c:pt idx="15">
                  <c:v>5360</c:v>
                </c:pt>
                <c:pt idx="16">
                  <c:v>0</c:v>
                </c:pt>
                <c:pt idx="17">
                  <c:v>0</c:v>
                </c:pt>
                <c:pt idx="18">
                  <c:v>5277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5777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5857</c:v>
                </c:pt>
                <c:pt idx="37">
                  <c:v>0</c:v>
                </c:pt>
                <c:pt idx="38">
                  <c:v>0</c:v>
                </c:pt>
                <c:pt idx="39">
                  <c:v>5226</c:v>
                </c:pt>
                <c:pt idx="40">
                  <c:v>0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5574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5563</c:v>
                </c:pt>
                <c:pt idx="56">
                  <c:v>0</c:v>
                </c:pt>
                <c:pt idx="57">
                  <c:v>5029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3-4035-8F64-CE94C4B3A565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6592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6313</c:v>
                </c:pt>
                <c:pt idx="25">
                  <c:v>6667</c:v>
                </c:pt>
                <c:pt idx="26">
                  <c:v>0</c:v>
                </c:pt>
                <c:pt idx="27">
                  <c:v>0</c:v>
                </c:pt>
                <c:pt idx="28">
                  <c:v>6387</c:v>
                </c:pt>
                <c:pt idx="29">
                  <c:v>0</c:v>
                </c:pt>
                <c:pt idx="30">
                  <c:v>7281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7330</c:v>
                </c:pt>
                <c:pt idx="36">
                  <c:v>0</c:v>
                </c:pt>
                <c:pt idx="37">
                  <c:v>6880</c:v>
                </c:pt>
                <c:pt idx="38">
                  <c:v>0</c:v>
                </c:pt>
                <c:pt idx="39">
                  <c:v>0</c:v>
                </c:pt>
                <c:pt idx="40">
                  <c:v>7002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7089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6793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3-4035-8F64-CE94C4B3A565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8010</c:v>
                </c:pt>
                <c:pt idx="1">
                  <c:v>0</c:v>
                </c:pt>
                <c:pt idx="2">
                  <c:v>7520</c:v>
                </c:pt>
                <c:pt idx="3">
                  <c:v>0</c:v>
                </c:pt>
                <c:pt idx="4">
                  <c:v>0</c:v>
                </c:pt>
                <c:pt idx="5">
                  <c:v>8934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8407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8529</c:v>
                </c:pt>
                <c:pt idx="18">
                  <c:v>0</c:v>
                </c:pt>
                <c:pt idx="19">
                  <c:v>7900</c:v>
                </c:pt>
                <c:pt idx="20">
                  <c:v>8802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8141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7609</c:v>
                </c:pt>
                <c:pt idx="32">
                  <c:v>7750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7639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3-4035-8F64-CE94C4B3A565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9765</c:v>
                </c:pt>
                <c:pt idx="4">
                  <c:v>0</c:v>
                </c:pt>
                <c:pt idx="5">
                  <c:v>0</c:v>
                </c:pt>
                <c:pt idx="6">
                  <c:v>9794</c:v>
                </c:pt>
                <c:pt idx="7">
                  <c:v>0</c:v>
                </c:pt>
                <c:pt idx="8">
                  <c:v>9015</c:v>
                </c:pt>
                <c:pt idx="9">
                  <c:v>0</c:v>
                </c:pt>
                <c:pt idx="10">
                  <c:v>0</c:v>
                </c:pt>
                <c:pt idx="11">
                  <c:v>9488</c:v>
                </c:pt>
                <c:pt idx="12">
                  <c:v>0</c:v>
                </c:pt>
                <c:pt idx="13">
                  <c:v>9799</c:v>
                </c:pt>
                <c:pt idx="14">
                  <c:v>9571</c:v>
                </c:pt>
                <c:pt idx="15">
                  <c:v>0</c:v>
                </c:pt>
                <c:pt idx="16">
                  <c:v>9972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9317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9761</c:v>
                </c:pt>
                <c:pt idx="34">
                  <c:v>9439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9633</c:v>
                </c:pt>
                <c:pt idx="55">
                  <c:v>0</c:v>
                </c:pt>
                <c:pt idx="56">
                  <c:v>9176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3-4035-8F64-CE94C4B3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81"/>
        <c:axId val="615745672"/>
        <c:axId val="615747968"/>
      </c:barChart>
      <c:dateAx>
        <c:axId val="615745672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7968"/>
        <c:crosses val="autoZero"/>
        <c:auto val="1"/>
        <c:lblOffset val="100"/>
        <c:baseTimeUnit val="days"/>
      </c:dateAx>
      <c:valAx>
        <c:axId val="6157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7-4A42-B936-55C8CCB22CD7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7-4A42-B936-55C8CCB22CD7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47-4A42-B936-55C8CCB22CD7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47-4A42-B936-55C8CCB22CD7}"/>
            </c:ext>
          </c:extLst>
        </c:ser>
        <c:ser>
          <c:idx val="4"/>
          <c:order val="4"/>
          <c:tx>
            <c:v>Documentary(S)</c:v>
          </c:tx>
          <c:spPr>
            <a:solidFill>
              <a:schemeClr val="tx2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47-4A42-B936-55C8CCB22CD7}"/>
            </c:ext>
          </c:extLst>
        </c:ser>
        <c:ser>
          <c:idx val="5"/>
          <c:order val="5"/>
          <c:tx>
            <c:v>Documentary(D)</c:v>
          </c:tx>
          <c:spPr>
            <a:solidFill>
              <a:schemeClr val="tx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47-4A42-B936-55C8CCB22CD7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47-4A42-B936-55C8CCB22CD7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47-4A42-B936-55C8CCB2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44640"/>
        <c:axId val="1295920128"/>
      </c:areaChart>
      <c:catAx>
        <c:axId val="9032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20128"/>
        <c:crosses val="autoZero"/>
        <c:auto val="1"/>
        <c:lblAlgn val="ctr"/>
        <c:lblOffset val="100"/>
        <c:noMultiLvlLbl val="0"/>
      </c:catAx>
      <c:valAx>
        <c:axId val="12959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7F-478D-807E-2C0C3690B0FE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7F-478D-807E-2C0C3690B0FE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rgbClr val="00B05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54784"/>
        <c:axId val="1583172672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sng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F-478D-807E-2C0C3690B0FE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  <a:alpha val="7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F-478D-807E-2C0C3690B0FE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B7F-478D-807E-2C0C3690B0FE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954784"/>
        <c:axId val="1583172672"/>
      </c:lineChart>
      <c:dateAx>
        <c:axId val="965954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72672"/>
        <c:crosses val="autoZero"/>
        <c:auto val="1"/>
        <c:lblOffset val="100"/>
        <c:baseTimeUnit val="days"/>
      </c:dateAx>
      <c:valAx>
        <c:axId val="15831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'Gauge Chart'!$C$1</c:f>
              <c:strCache>
                <c:ptCount val="1"/>
                <c:pt idx="0">
                  <c:v>Slices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03-4458-8E0B-37E23145F27C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A03-4458-8E0B-37E23145F27C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03-4458-8E0B-37E23145F27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03-4458-8E0B-37E23145F27C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03-4458-8E0B-37E23145F27C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03-4458-8E0B-37E23145F27C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2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'Gauge Chart'!$E$2:$E$3</c:f>
              <c:numCache>
                <c:formatCode>0.00</c:formatCode>
                <c:ptCount val="2"/>
                <c:pt idx="0">
                  <c:v>0</c:v>
                </c:pt>
                <c:pt idx="1">
                  <c:v>-0.30901699437494745</c:v>
                </c:pt>
              </c:numCache>
            </c:numRef>
          </c:xVal>
          <c:yVal>
            <c:numRef>
              <c:f>'Gauge Chart'!$F$2:$F$3</c:f>
              <c:numCache>
                <c:formatCode>0.00</c:formatCode>
                <c:ptCount val="2"/>
                <c:pt idx="0">
                  <c:v>0</c:v>
                </c:pt>
                <c:pt idx="1">
                  <c:v>0.95105651629515353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958239"/>
        <c:axId val="1903689903"/>
      </c:scatterChart>
      <c:valAx>
        <c:axId val="1812958239"/>
        <c:scaling>
          <c:orientation val="minMax"/>
          <c:max val="1"/>
          <c:min val="-1"/>
        </c:scaling>
        <c:delete val="1"/>
        <c:axPos val="b"/>
        <c:numFmt formatCode="0.00" sourceLinked="1"/>
        <c:majorTickMark val="out"/>
        <c:minorTickMark val="none"/>
        <c:tickLblPos val="nextTo"/>
        <c:crossAx val="1903689903"/>
        <c:crosses val="autoZero"/>
        <c:crossBetween val="midCat"/>
      </c:valAx>
      <c:valAx>
        <c:axId val="1903689903"/>
        <c:scaling>
          <c:orientation val="minMax"/>
          <c:max val="1"/>
          <c:min val="-1"/>
        </c:scaling>
        <c:delete val="1"/>
        <c:axPos val="l"/>
        <c:numFmt formatCode="0.00" sourceLinked="1"/>
        <c:majorTickMark val="out"/>
        <c:minorTickMark val="none"/>
        <c:tickLblPos val="nextTo"/>
        <c:crossAx val="181295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2">
                  <a:lumMod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Grid'!$G$3:$G$102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4-4BD3-9552-8A47059DA929}"/>
            </c:ext>
          </c:extLst>
        </c:ser>
        <c:ser>
          <c:idx val="1"/>
          <c:order val="1"/>
          <c:tx>
            <c:v>Fill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Grid'!$I$3:$I$102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84-4BD3-9552-8A47059DA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16959"/>
        <c:axId val="1592275359"/>
      </c:scatterChart>
      <c:valAx>
        <c:axId val="13268169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275359"/>
        <c:crosses val="autoZero"/>
        <c:crossBetween val="midCat"/>
      </c:valAx>
      <c:valAx>
        <c:axId val="1592275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681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6" horiz="1" max="11" page="10" val="4"/>
</file>

<file path=xl/ctrlProps/ctrlProp2.xml><?xml version="1.0" encoding="utf-8"?>
<formControlPr xmlns="http://schemas.microsoft.com/office/spreadsheetml/2009/9/main" objectType="Scroll" dx="22" fmlaLink="$D$17" horiz="1" max="12" min="1" page="10" val="7"/>
</file>

<file path=xl/ctrlProps/ctrlProp3.xml><?xml version="1.0" encoding="utf-8"?>
<formControlPr xmlns="http://schemas.microsoft.com/office/spreadsheetml/2009/9/main" objectType="Spin" dx="22" fmlaLink="$J$5" max="5" min="1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161925</xdr:rowOff>
    </xdr:from>
    <xdr:to>
      <xdr:col>19</xdr:col>
      <xdr:colOff>428625</xdr:colOff>
      <xdr:row>25</xdr:row>
      <xdr:rowOff>171451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0</xdr:row>
      <xdr:rowOff>152400</xdr:rowOff>
    </xdr:from>
    <xdr:to>
      <xdr:col>9</xdr:col>
      <xdr:colOff>114300</xdr:colOff>
      <xdr:row>25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514350</xdr:colOff>
      <xdr:row>3</xdr:row>
      <xdr:rowOff>161924</xdr:rowOff>
    </xdr:from>
    <xdr:to>
      <xdr:col>10</xdr:col>
      <xdr:colOff>57150</xdr:colOff>
      <xdr:row>27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733424"/>
          <a:ext cx="1981200" cy="456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93420"/>
          <a:ext cx="4355007" cy="4591227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23</xdr:row>
      <xdr:rowOff>114299</xdr:rowOff>
    </xdr:from>
    <xdr:to>
      <xdr:col>8</xdr:col>
      <xdr:colOff>419100</xdr:colOff>
      <xdr:row>26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5848350" y="4495799"/>
          <a:ext cx="590550" cy="619126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4762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4762</xdr:rowOff>
    </xdr:from>
    <xdr:to>
      <xdr:col>16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200025</xdr:rowOff>
        </xdr:from>
        <xdr:to>
          <xdr:col>14</xdr:col>
          <xdr:colOff>76200</xdr:colOff>
          <xdr:row>16</xdr:row>
          <xdr:rowOff>57150</xdr:rowOff>
        </xdr:to>
        <xdr:sp macro="" textlink="">
          <xdr:nvSpPr>
            <xdr:cNvPr id="28673" name="Scroll Bar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4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209550</xdr:rowOff>
        </xdr:from>
        <xdr:to>
          <xdr:col>14</xdr:col>
          <xdr:colOff>85725</xdr:colOff>
          <xdr:row>18</xdr:row>
          <xdr:rowOff>57150</xdr:rowOff>
        </xdr:to>
        <xdr:sp macro="" textlink="">
          <xdr:nvSpPr>
            <xdr:cNvPr id="28674" name="Scroll Bar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4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600074</xdr:colOff>
      <xdr:row>0</xdr:row>
      <xdr:rowOff>0</xdr:rowOff>
    </xdr:from>
    <xdr:to>
      <xdr:col>16</xdr:col>
      <xdr:colOff>19049</xdr:colOff>
      <xdr:row>13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7</xdr:row>
      <xdr:rowOff>19050</xdr:rowOff>
    </xdr:from>
    <xdr:to>
      <xdr:col>14</xdr:col>
      <xdr:colOff>457201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</xdr:row>
          <xdr:rowOff>180975</xdr:rowOff>
        </xdr:from>
        <xdr:to>
          <xdr:col>10</xdr:col>
          <xdr:colOff>238125</xdr:colOff>
          <xdr:row>4</xdr:row>
          <xdr:rowOff>180975</xdr:rowOff>
        </xdr:to>
        <xdr:sp macro="" textlink="">
          <xdr:nvSpPr>
            <xdr:cNvPr id="30731" name="Spinner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5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13</xdr:row>
      <xdr:rowOff>23812</xdr:rowOff>
    </xdr:from>
    <xdr:to>
      <xdr:col>21</xdr:col>
      <xdr:colOff>638175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28</xdr:row>
      <xdr:rowOff>19050</xdr:rowOff>
    </xdr:from>
    <xdr:to>
      <xdr:col>21</xdr:col>
      <xdr:colOff>619125</xdr:colOff>
      <xdr:row>41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638174</xdr:colOff>
      <xdr:row>19</xdr:row>
      <xdr:rowOff>9526</xdr:rowOff>
    </xdr:from>
    <xdr:to>
      <xdr:col>32</xdr:col>
      <xdr:colOff>285749</xdr:colOff>
      <xdr:row>33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561975</xdr:colOff>
      <xdr:row>25</xdr:row>
      <xdr:rowOff>66675</xdr:rowOff>
    </xdr:from>
    <xdr:to>
      <xdr:col>23</xdr:col>
      <xdr:colOff>247650</xdr:colOff>
      <xdr:row>26</xdr:row>
      <xdr:rowOff>180975</xdr:rowOff>
    </xdr:to>
    <xdr:sp macro="" textlink="$Z$17">
      <xdr:nvSpPr>
        <xdr:cNvPr id="5" name="TextBox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/>
      </xdr:nvSpPr>
      <xdr:spPr>
        <a:xfrm>
          <a:off x="4610100" y="4876800"/>
          <a:ext cx="3619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DE73B0-AC73-4AC1-A308-0249F21A653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AB</a:t>
          </a:fld>
          <a:endParaRPr lang="en-US" sz="1100"/>
        </a:p>
      </xdr:txBody>
    </xdr:sp>
    <xdr:clientData/>
  </xdr:twoCellAnchor>
  <xdr:twoCellAnchor>
    <xdr:from>
      <xdr:col>32</xdr:col>
      <xdr:colOff>171449</xdr:colOff>
      <xdr:row>25</xdr:row>
      <xdr:rowOff>85724</xdr:rowOff>
    </xdr:from>
    <xdr:to>
      <xdr:col>32</xdr:col>
      <xdr:colOff>561974</xdr:colOff>
      <xdr:row>26</xdr:row>
      <xdr:rowOff>161925</xdr:rowOff>
    </xdr:to>
    <xdr:sp macro="" textlink="$AD$17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>
          <a:off x="10829924" y="4895849"/>
          <a:ext cx="390525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2A771D6-A44C-41F6-9578-AF0E84943CB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RBI</a:t>
          </a:fld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0</xdr:rowOff>
    </xdr:from>
    <xdr:to>
      <xdr:col>18</xdr:col>
      <xdr:colOff>600075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17</xdr:row>
      <xdr:rowOff>71437</xdr:rowOff>
    </xdr:from>
    <xdr:to>
      <xdr:col>19</xdr:col>
      <xdr:colOff>0</xdr:colOff>
      <xdr:row>31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781049</xdr:colOff>
      <xdr:row>0</xdr:row>
      <xdr:rowOff>0</xdr:rowOff>
    </xdr:from>
    <xdr:to>
      <xdr:col>12</xdr:col>
      <xdr:colOff>600074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904874</xdr:colOff>
      <xdr:row>0</xdr:row>
      <xdr:rowOff>190500</xdr:rowOff>
    </xdr:from>
    <xdr:to>
      <xdr:col>21</xdr:col>
      <xdr:colOff>609599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6</xdr:col>
      <xdr:colOff>242887</xdr:colOff>
      <xdr:row>5</xdr:row>
      <xdr:rowOff>61912</xdr:rowOff>
    </xdr:from>
    <xdr:to>
      <xdr:col>12</xdr:col>
      <xdr:colOff>538162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185737</xdr:rowOff>
    </xdr:from>
    <xdr:to>
      <xdr:col>6</xdr:col>
      <xdr:colOff>95250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mathsisfun.com/geometry/unit-circ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tabColor theme="9" tint="0.59999389629810485"/>
  </sheetPr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12.5703125" customWidth="1"/>
    <col min="2" max="2" width="12.85546875" style="23" customWidth="1"/>
    <col min="3" max="3" width="14.28515625" style="23" customWidth="1"/>
    <col min="4" max="4" width="13.42578125" style="13" customWidth="1"/>
    <col min="5" max="5" width="9.7109375" customWidth="1"/>
  </cols>
  <sheetData>
    <row r="1" spans="1:4" x14ac:dyDescent="0.25">
      <c r="A1" s="22" t="s">
        <v>931</v>
      </c>
      <c r="B1" s="22" t="s">
        <v>929</v>
      </c>
      <c r="C1" s="22" t="s">
        <v>932</v>
      </c>
      <c r="D1" s="21" t="s">
        <v>930</v>
      </c>
    </row>
    <row r="2" spans="1:4" x14ac:dyDescent="0.25">
      <c r="A2" s="50">
        <v>3400</v>
      </c>
      <c r="B2" s="23">
        <v>10000</v>
      </c>
      <c r="C2" s="23">
        <f>IF(A2&gt;B2,0,B2-A2)</f>
        <v>6600</v>
      </c>
      <c r="D2" s="49">
        <f>A2/B2</f>
        <v>0.34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tabColor theme="9" tint="0.59999389629810485"/>
  </sheetPr>
  <dimension ref="A1:C91"/>
  <sheetViews>
    <sheetView showGridLines="0" workbookViewId="0">
      <selection activeCell="X19" sqref="X19"/>
    </sheetView>
  </sheetViews>
  <sheetFormatPr defaultRowHeight="15" x14ac:dyDescent="0.25"/>
  <cols>
    <col min="1" max="1" width="8.85546875" style="28"/>
    <col min="2" max="2" width="12.42578125" style="23" customWidth="1"/>
  </cols>
  <sheetData>
    <row r="1" spans="1:3" x14ac:dyDescent="0.25">
      <c r="A1" s="52" t="s">
        <v>36</v>
      </c>
      <c r="B1" s="21" t="s">
        <v>83</v>
      </c>
      <c r="C1" t="s">
        <v>959</v>
      </c>
    </row>
    <row r="2" spans="1:3" x14ac:dyDescent="0.25">
      <c r="A2" s="28">
        <v>42370</v>
      </c>
      <c r="B2" s="30">
        <v>10880.507306313757</v>
      </c>
      <c r="C2">
        <v>0</v>
      </c>
    </row>
    <row r="3" spans="1:3" x14ac:dyDescent="0.25">
      <c r="A3" s="28">
        <v>42371</v>
      </c>
      <c r="B3" s="30">
        <v>8771.8178476242992</v>
      </c>
      <c r="C3">
        <v>0</v>
      </c>
    </row>
    <row r="4" spans="1:3" x14ac:dyDescent="0.25">
      <c r="A4" s="28">
        <v>42372</v>
      </c>
      <c r="B4" s="30">
        <v>12651.337193272677</v>
      </c>
      <c r="C4">
        <v>0</v>
      </c>
    </row>
    <row r="5" spans="1:3" x14ac:dyDescent="0.25">
      <c r="A5" s="28">
        <v>42373</v>
      </c>
      <c r="B5" s="30">
        <v>9272.5071225071206</v>
      </c>
      <c r="C5">
        <v>0</v>
      </c>
    </row>
    <row r="6" spans="1:3" x14ac:dyDescent="0.25">
      <c r="A6" s="28">
        <v>42374</v>
      </c>
      <c r="B6" s="30">
        <v>9822.9804245933283</v>
      </c>
      <c r="C6">
        <v>0</v>
      </c>
    </row>
    <row r="7" spans="1:3" x14ac:dyDescent="0.25">
      <c r="A7" s="28">
        <v>42375</v>
      </c>
      <c r="B7" s="30">
        <v>7387.2392243359982</v>
      </c>
      <c r="C7">
        <v>0</v>
      </c>
    </row>
    <row r="8" spans="1:3" x14ac:dyDescent="0.25">
      <c r="A8" s="28">
        <v>42376</v>
      </c>
      <c r="B8" s="30">
        <v>6862.3058542413382</v>
      </c>
      <c r="C8">
        <v>0</v>
      </c>
    </row>
    <row r="9" spans="1:3" x14ac:dyDescent="0.25">
      <c r="A9" s="28">
        <v>42377</v>
      </c>
      <c r="B9" s="30">
        <v>10476.642771804063</v>
      </c>
      <c r="C9">
        <v>0</v>
      </c>
    </row>
    <row r="10" spans="1:3" x14ac:dyDescent="0.25">
      <c r="A10" s="28">
        <v>42378</v>
      </c>
      <c r="B10" s="30">
        <v>7546.424960941089</v>
      </c>
      <c r="C10">
        <v>0</v>
      </c>
    </row>
    <row r="11" spans="1:3" x14ac:dyDescent="0.25">
      <c r="A11" s="28">
        <v>42379</v>
      </c>
      <c r="B11" s="30">
        <v>14394.853414208252</v>
      </c>
      <c r="C11">
        <v>0</v>
      </c>
    </row>
    <row r="12" spans="1:3" x14ac:dyDescent="0.25">
      <c r="A12" s="28">
        <v>42380</v>
      </c>
      <c r="B12" s="30">
        <v>9548.3457402812219</v>
      </c>
      <c r="C12">
        <v>0</v>
      </c>
    </row>
    <row r="13" spans="1:3" x14ac:dyDescent="0.25">
      <c r="A13" s="28">
        <v>42381</v>
      </c>
      <c r="B13" s="30">
        <v>11278.788714272585</v>
      </c>
      <c r="C13">
        <v>0</v>
      </c>
    </row>
    <row r="14" spans="1:3" x14ac:dyDescent="0.25">
      <c r="A14" s="28">
        <v>42382</v>
      </c>
      <c r="B14" s="30">
        <v>6252.6835768771261</v>
      </c>
      <c r="C14">
        <v>0</v>
      </c>
    </row>
    <row r="15" spans="1:3" x14ac:dyDescent="0.25">
      <c r="A15" s="28">
        <v>42383</v>
      </c>
      <c r="B15" s="30">
        <v>6819.2261740648837</v>
      </c>
      <c r="C15">
        <v>0</v>
      </c>
    </row>
    <row r="16" spans="1:3" x14ac:dyDescent="0.25">
      <c r="A16" s="28">
        <v>42384</v>
      </c>
      <c r="B16" s="30">
        <v>8519.1434610789456</v>
      </c>
      <c r="C16">
        <v>0</v>
      </c>
    </row>
    <row r="17" spans="1:3" x14ac:dyDescent="0.25">
      <c r="A17" s="28">
        <v>42385</v>
      </c>
      <c r="B17" s="30">
        <v>6991.6276077566399</v>
      </c>
      <c r="C17">
        <v>0</v>
      </c>
    </row>
    <row r="18" spans="1:3" x14ac:dyDescent="0.25">
      <c r="A18" s="60">
        <v>42386</v>
      </c>
      <c r="B18" s="30">
        <v>15776.693318628804</v>
      </c>
      <c r="C18">
        <v>1</v>
      </c>
    </row>
    <row r="19" spans="1:3" x14ac:dyDescent="0.25">
      <c r="A19" s="60">
        <v>42387</v>
      </c>
      <c r="B19" s="30">
        <v>12594.949912691845</v>
      </c>
      <c r="C19">
        <v>1</v>
      </c>
    </row>
    <row r="20" spans="1:3" x14ac:dyDescent="0.25">
      <c r="A20" s="60">
        <v>42388</v>
      </c>
      <c r="B20" s="30">
        <v>13533.995037220844</v>
      </c>
      <c r="C20">
        <v>1</v>
      </c>
    </row>
    <row r="21" spans="1:3" x14ac:dyDescent="0.25">
      <c r="A21" s="28">
        <v>42389</v>
      </c>
      <c r="B21" s="30">
        <v>6202.0218729896151</v>
      </c>
      <c r="C21">
        <v>0</v>
      </c>
    </row>
    <row r="22" spans="1:3" x14ac:dyDescent="0.25">
      <c r="A22" s="28">
        <v>42390</v>
      </c>
      <c r="B22" s="30">
        <v>7276.789817112397</v>
      </c>
      <c r="C22">
        <v>0</v>
      </c>
    </row>
    <row r="23" spans="1:3" x14ac:dyDescent="0.25">
      <c r="A23" s="28">
        <v>42391</v>
      </c>
      <c r="B23" s="30">
        <v>7485.1438286922166</v>
      </c>
      <c r="C23">
        <v>0</v>
      </c>
    </row>
    <row r="24" spans="1:3" x14ac:dyDescent="0.25">
      <c r="A24" s="28">
        <v>42392</v>
      </c>
      <c r="B24" s="30">
        <v>6076.1051373954588</v>
      </c>
      <c r="C24">
        <v>0</v>
      </c>
    </row>
    <row r="25" spans="1:3" x14ac:dyDescent="0.25">
      <c r="A25" s="42">
        <v>42393</v>
      </c>
      <c r="B25" s="30">
        <v>8231.4860766473666</v>
      </c>
      <c r="C25">
        <v>0</v>
      </c>
    </row>
    <row r="26" spans="1:3" x14ac:dyDescent="0.25">
      <c r="A26" s="42">
        <v>42394</v>
      </c>
      <c r="B26" s="30">
        <v>6658.6986490212284</v>
      </c>
      <c r="C26">
        <v>0</v>
      </c>
    </row>
    <row r="27" spans="1:3" x14ac:dyDescent="0.25">
      <c r="A27" s="42">
        <v>42395</v>
      </c>
      <c r="B27" s="30">
        <v>5948.2951934564817</v>
      </c>
      <c r="C27">
        <v>0</v>
      </c>
    </row>
    <row r="28" spans="1:3" x14ac:dyDescent="0.25">
      <c r="A28" s="42">
        <v>42396</v>
      </c>
      <c r="B28" s="30">
        <v>5973.5823913243266</v>
      </c>
      <c r="C28">
        <v>0</v>
      </c>
    </row>
    <row r="29" spans="1:3" x14ac:dyDescent="0.25">
      <c r="A29" s="60">
        <v>42397</v>
      </c>
      <c r="B29" s="30">
        <v>8780.8335630916281</v>
      </c>
      <c r="C29">
        <v>1</v>
      </c>
    </row>
    <row r="30" spans="1:3" x14ac:dyDescent="0.25">
      <c r="A30" s="60">
        <v>42398</v>
      </c>
      <c r="B30" s="30">
        <v>11448.869589192169</v>
      </c>
      <c r="C30">
        <v>1</v>
      </c>
    </row>
    <row r="31" spans="1:3" x14ac:dyDescent="0.25">
      <c r="A31" s="60">
        <v>42399</v>
      </c>
      <c r="B31" s="30">
        <v>10013.652237845785</v>
      </c>
      <c r="C31">
        <v>1</v>
      </c>
    </row>
    <row r="32" spans="1:3" x14ac:dyDescent="0.25">
      <c r="A32" s="60">
        <v>42400</v>
      </c>
      <c r="B32" s="30">
        <v>9972.4749563459245</v>
      </c>
      <c r="C32">
        <v>1</v>
      </c>
    </row>
    <row r="33" spans="1:3" x14ac:dyDescent="0.25">
      <c r="A33" s="60">
        <v>42401</v>
      </c>
      <c r="B33" s="30">
        <v>10631.577979965077</v>
      </c>
      <c r="C33">
        <v>1</v>
      </c>
    </row>
    <row r="34" spans="1:3" x14ac:dyDescent="0.25">
      <c r="A34" s="60">
        <v>42402</v>
      </c>
      <c r="B34" s="30">
        <v>9662.9997242900463</v>
      </c>
      <c r="C34">
        <v>1</v>
      </c>
    </row>
    <row r="35" spans="1:3" x14ac:dyDescent="0.25">
      <c r="A35" s="28">
        <v>42403</v>
      </c>
      <c r="B35" s="30">
        <v>8893.7551695616203</v>
      </c>
      <c r="C35">
        <v>0</v>
      </c>
    </row>
    <row r="36" spans="1:3" x14ac:dyDescent="0.25">
      <c r="A36" s="28">
        <v>42404</v>
      </c>
      <c r="B36" s="30">
        <v>7366.9561621174525</v>
      </c>
      <c r="C36">
        <v>0</v>
      </c>
    </row>
    <row r="37" spans="1:3" x14ac:dyDescent="0.25">
      <c r="A37" s="28">
        <v>42405</v>
      </c>
      <c r="B37" s="30">
        <v>9330.9024905799088</v>
      </c>
      <c r="C37">
        <v>0</v>
      </c>
    </row>
    <row r="38" spans="1:3" x14ac:dyDescent="0.25">
      <c r="A38" s="28">
        <v>42406</v>
      </c>
      <c r="B38" s="30">
        <v>8930.0891462181771</v>
      </c>
      <c r="C38">
        <v>0</v>
      </c>
    </row>
    <row r="39" spans="1:3" x14ac:dyDescent="0.25">
      <c r="A39" s="28">
        <v>42407</v>
      </c>
      <c r="B39" s="30">
        <v>7770.1773734031804</v>
      </c>
      <c r="C39">
        <v>0</v>
      </c>
    </row>
    <row r="40" spans="1:3" x14ac:dyDescent="0.25">
      <c r="A40" s="28">
        <v>42408</v>
      </c>
      <c r="B40" s="30">
        <v>7581.5871702968452</v>
      </c>
      <c r="C40">
        <v>0</v>
      </c>
    </row>
    <row r="41" spans="1:3" x14ac:dyDescent="0.25">
      <c r="A41" s="28">
        <v>42409</v>
      </c>
      <c r="B41" s="30">
        <v>8524.1200257329274</v>
      </c>
      <c r="C41">
        <v>0</v>
      </c>
    </row>
    <row r="42" spans="1:3" x14ac:dyDescent="0.25">
      <c r="A42" s="28">
        <v>42410</v>
      </c>
      <c r="B42" s="30">
        <v>11476.128113224886</v>
      </c>
      <c r="C42">
        <v>0</v>
      </c>
    </row>
    <row r="43" spans="1:3" x14ac:dyDescent="0.25">
      <c r="A43" s="28">
        <v>42411</v>
      </c>
      <c r="B43" s="30">
        <v>8303.7910118555283</v>
      </c>
      <c r="C43">
        <v>0</v>
      </c>
    </row>
    <row r="44" spans="1:3" x14ac:dyDescent="0.25">
      <c r="A44" s="28">
        <v>42412</v>
      </c>
      <c r="B44" s="30">
        <v>14349.98621450234</v>
      </c>
      <c r="C44">
        <v>0</v>
      </c>
    </row>
    <row r="45" spans="1:3" x14ac:dyDescent="0.25">
      <c r="A45" s="28">
        <v>42413</v>
      </c>
      <c r="B45" s="30">
        <v>10032.634868118739</v>
      </c>
      <c r="C45">
        <v>0</v>
      </c>
    </row>
    <row r="46" spans="1:3" x14ac:dyDescent="0.25">
      <c r="A46" s="28">
        <v>42414</v>
      </c>
      <c r="B46" s="30">
        <v>13213.537358698646</v>
      </c>
      <c r="C46">
        <v>0</v>
      </c>
    </row>
    <row r="47" spans="1:3" x14ac:dyDescent="0.25">
      <c r="A47" s="28">
        <v>42415</v>
      </c>
      <c r="B47" s="30">
        <v>7451.4199062586149</v>
      </c>
      <c r="C47">
        <v>0</v>
      </c>
    </row>
    <row r="48" spans="1:3" x14ac:dyDescent="0.25">
      <c r="A48" s="28">
        <v>42416</v>
      </c>
      <c r="B48" s="30">
        <v>9743.208344821247</v>
      </c>
      <c r="C48">
        <v>0</v>
      </c>
    </row>
    <row r="49" spans="1:3" x14ac:dyDescent="0.25">
      <c r="A49" s="42">
        <v>42417</v>
      </c>
      <c r="B49" s="30">
        <v>8597.7253928866849</v>
      </c>
      <c r="C49">
        <v>0</v>
      </c>
    </row>
    <row r="50" spans="1:3" x14ac:dyDescent="0.25">
      <c r="A50" s="42">
        <v>42418</v>
      </c>
      <c r="B50" s="30">
        <v>8472.8701406120763</v>
      </c>
      <c r="C50">
        <v>0</v>
      </c>
    </row>
    <row r="51" spans="1:3" x14ac:dyDescent="0.25">
      <c r="A51" s="60">
        <v>42419</v>
      </c>
      <c r="B51" s="30">
        <v>12469.740832644056</v>
      </c>
      <c r="C51">
        <v>1</v>
      </c>
    </row>
    <row r="52" spans="1:3" x14ac:dyDescent="0.25">
      <c r="A52" s="60">
        <v>42420</v>
      </c>
      <c r="B52" s="30">
        <v>13180.438378825475</v>
      </c>
      <c r="C52">
        <v>1</v>
      </c>
    </row>
    <row r="53" spans="1:3" x14ac:dyDescent="0.25">
      <c r="A53" s="60">
        <v>42421</v>
      </c>
      <c r="B53" s="30">
        <v>12978.91278375149</v>
      </c>
      <c r="C53">
        <v>1</v>
      </c>
    </row>
    <row r="54" spans="1:3" x14ac:dyDescent="0.25">
      <c r="A54" s="60">
        <v>42422</v>
      </c>
      <c r="B54" s="30">
        <v>12389.88603988604</v>
      </c>
      <c r="C54">
        <v>1</v>
      </c>
    </row>
    <row r="55" spans="1:3" x14ac:dyDescent="0.25">
      <c r="A55" s="60">
        <v>42423</v>
      </c>
      <c r="B55" s="30">
        <v>13144.669607572831</v>
      </c>
      <c r="C55">
        <v>1</v>
      </c>
    </row>
    <row r="56" spans="1:3" x14ac:dyDescent="0.25">
      <c r="A56" s="60">
        <v>42424</v>
      </c>
      <c r="B56" s="30">
        <v>5656.575682382133</v>
      </c>
      <c r="C56">
        <v>1</v>
      </c>
    </row>
    <row r="57" spans="1:3" x14ac:dyDescent="0.25">
      <c r="A57" s="60">
        <v>42425</v>
      </c>
      <c r="B57" s="30">
        <v>7138.7280580828956</v>
      </c>
      <c r="C57">
        <v>1</v>
      </c>
    </row>
    <row r="58" spans="1:3" x14ac:dyDescent="0.25">
      <c r="A58" s="60">
        <v>42426</v>
      </c>
      <c r="B58" s="30">
        <v>9987.3678889807907</v>
      </c>
      <c r="C58">
        <v>1</v>
      </c>
    </row>
    <row r="59" spans="1:3" x14ac:dyDescent="0.25">
      <c r="A59" s="60">
        <v>42427</v>
      </c>
      <c r="B59" s="30">
        <v>9013.569524859844</v>
      </c>
      <c r="C59">
        <v>1</v>
      </c>
    </row>
    <row r="60" spans="1:3" x14ac:dyDescent="0.25">
      <c r="A60" s="60">
        <v>42428</v>
      </c>
      <c r="B60" s="30">
        <v>17179.735318444997</v>
      </c>
      <c r="C60">
        <v>1</v>
      </c>
    </row>
    <row r="61" spans="1:3" x14ac:dyDescent="0.25">
      <c r="A61" s="60">
        <v>42429</v>
      </c>
      <c r="B61" s="30">
        <v>11870.889624115431</v>
      </c>
      <c r="C61">
        <v>1</v>
      </c>
    </row>
    <row r="62" spans="1:3" x14ac:dyDescent="0.25">
      <c r="A62" s="60">
        <v>42430</v>
      </c>
      <c r="B62" s="30">
        <v>11394.187115154857</v>
      </c>
      <c r="C62">
        <v>1</v>
      </c>
    </row>
    <row r="63" spans="1:3" x14ac:dyDescent="0.25">
      <c r="A63" s="28">
        <v>42431</v>
      </c>
      <c r="B63" s="30">
        <v>6068.7804429739926</v>
      </c>
      <c r="C63">
        <v>0</v>
      </c>
    </row>
    <row r="64" spans="1:3" x14ac:dyDescent="0.25">
      <c r="A64" s="28">
        <v>42432</v>
      </c>
      <c r="B64" s="30">
        <v>7827.7180406212665</v>
      </c>
      <c r="C64">
        <v>0</v>
      </c>
    </row>
    <row r="65" spans="1:3" x14ac:dyDescent="0.25">
      <c r="A65" s="28">
        <v>42433</v>
      </c>
      <c r="B65" s="30">
        <v>10591.590846429557</v>
      </c>
      <c r="C65">
        <v>0</v>
      </c>
    </row>
    <row r="66" spans="1:3" x14ac:dyDescent="0.25">
      <c r="A66" s="28">
        <v>42434</v>
      </c>
      <c r="B66" s="30">
        <v>9915.1916184174243</v>
      </c>
      <c r="C66">
        <v>0</v>
      </c>
    </row>
    <row r="67" spans="1:3" x14ac:dyDescent="0.25">
      <c r="A67" s="60">
        <v>42435</v>
      </c>
      <c r="B67" s="30">
        <v>19142.44095211837</v>
      </c>
      <c r="C67">
        <v>1</v>
      </c>
    </row>
    <row r="68" spans="1:3" x14ac:dyDescent="0.25">
      <c r="A68" s="60">
        <v>42436</v>
      </c>
      <c r="B68" s="30">
        <v>18073.18720705817</v>
      </c>
      <c r="C68">
        <v>1</v>
      </c>
    </row>
    <row r="69" spans="1:3" x14ac:dyDescent="0.25">
      <c r="A69" s="60">
        <v>42437</v>
      </c>
      <c r="B69" s="30">
        <v>14942.326072971233</v>
      </c>
      <c r="C69">
        <v>1</v>
      </c>
    </row>
    <row r="70" spans="1:3" x14ac:dyDescent="0.25">
      <c r="A70" s="28">
        <v>42438</v>
      </c>
      <c r="B70" s="30">
        <v>7468.5552798456019</v>
      </c>
      <c r="C70">
        <v>0</v>
      </c>
    </row>
    <row r="71" spans="1:3" x14ac:dyDescent="0.25">
      <c r="A71" s="28">
        <v>42439</v>
      </c>
      <c r="B71" s="30">
        <v>11640.566124437091</v>
      </c>
      <c r="C71">
        <v>0</v>
      </c>
    </row>
    <row r="72" spans="1:3" x14ac:dyDescent="0.25">
      <c r="A72" s="28">
        <v>42440</v>
      </c>
      <c r="B72" s="30">
        <v>13562.204760591858</v>
      </c>
      <c r="C72">
        <v>0</v>
      </c>
    </row>
    <row r="73" spans="1:3" x14ac:dyDescent="0.25">
      <c r="A73" s="28">
        <v>42441</v>
      </c>
      <c r="B73" s="30">
        <v>10909.31899641577</v>
      </c>
      <c r="C73">
        <v>0</v>
      </c>
    </row>
    <row r="74" spans="1:3" x14ac:dyDescent="0.25">
      <c r="A74" s="28">
        <v>42442</v>
      </c>
      <c r="B74" s="30">
        <v>15724.574947155592</v>
      </c>
      <c r="C74">
        <v>0</v>
      </c>
    </row>
    <row r="75" spans="1:3" x14ac:dyDescent="0.25">
      <c r="A75" s="28">
        <v>42443</v>
      </c>
      <c r="B75" s="30">
        <v>11017.728149986215</v>
      </c>
      <c r="C75">
        <v>0</v>
      </c>
    </row>
    <row r="76" spans="1:3" x14ac:dyDescent="0.25">
      <c r="A76" s="28">
        <v>42444</v>
      </c>
      <c r="B76" s="30">
        <v>11703.67613270839</v>
      </c>
      <c r="C76">
        <v>0</v>
      </c>
    </row>
    <row r="77" spans="1:3" x14ac:dyDescent="0.25">
      <c r="A77" s="28">
        <v>42445</v>
      </c>
      <c r="B77" s="30">
        <v>13983.259810679167</v>
      </c>
      <c r="C77">
        <v>0</v>
      </c>
    </row>
    <row r="78" spans="1:3" x14ac:dyDescent="0.25">
      <c r="A78" s="28">
        <v>42446</v>
      </c>
      <c r="B78" s="30">
        <v>11522.291149710507</v>
      </c>
      <c r="C78">
        <v>0</v>
      </c>
    </row>
    <row r="79" spans="1:3" x14ac:dyDescent="0.25">
      <c r="A79" s="28">
        <v>42447</v>
      </c>
      <c r="B79" s="30">
        <v>12578.05808289679</v>
      </c>
      <c r="C79">
        <v>0</v>
      </c>
    </row>
    <row r="80" spans="1:3" x14ac:dyDescent="0.25">
      <c r="A80" s="28">
        <v>42448</v>
      </c>
      <c r="B80" s="30">
        <v>12319.157246576604</v>
      </c>
      <c r="C80">
        <v>0</v>
      </c>
    </row>
    <row r="81" spans="1:3" x14ac:dyDescent="0.25">
      <c r="A81" s="60">
        <v>42449</v>
      </c>
      <c r="B81" s="30">
        <v>23465.439757375239</v>
      </c>
      <c r="C81">
        <v>1</v>
      </c>
    </row>
    <row r="82" spans="1:3" x14ac:dyDescent="0.25">
      <c r="A82" s="60">
        <v>42450</v>
      </c>
      <c r="B82" s="30">
        <v>19958.018564470174</v>
      </c>
      <c r="C82">
        <v>1</v>
      </c>
    </row>
    <row r="83" spans="1:3" x14ac:dyDescent="0.25">
      <c r="A83" s="60">
        <v>42451</v>
      </c>
      <c r="B83" s="30">
        <v>16884.6107894495</v>
      </c>
      <c r="C83">
        <v>1</v>
      </c>
    </row>
    <row r="84" spans="1:3" x14ac:dyDescent="0.25">
      <c r="A84" s="60">
        <v>42452</v>
      </c>
      <c r="B84" s="30">
        <v>18745.657568238217</v>
      </c>
      <c r="C84">
        <v>0</v>
      </c>
    </row>
    <row r="85" spans="1:3" x14ac:dyDescent="0.25">
      <c r="A85" s="60">
        <v>42453</v>
      </c>
      <c r="B85" s="30">
        <v>16713.220292252547</v>
      </c>
      <c r="C85">
        <v>0</v>
      </c>
    </row>
    <row r="86" spans="1:3" x14ac:dyDescent="0.25">
      <c r="A86" s="28">
        <v>42454</v>
      </c>
      <c r="B86" s="23">
        <v>7348.7776858744592</v>
      </c>
      <c r="C86">
        <v>0</v>
      </c>
    </row>
    <row r="87" spans="1:3" x14ac:dyDescent="0.25">
      <c r="A87" s="28">
        <v>42455</v>
      </c>
      <c r="B87" s="23">
        <v>5941.319731642312</v>
      </c>
      <c r="C87">
        <v>0</v>
      </c>
    </row>
    <row r="88" spans="1:3" x14ac:dyDescent="0.25">
      <c r="A88" s="28">
        <v>42456</v>
      </c>
      <c r="B88" s="23">
        <v>7767.3191802224064</v>
      </c>
      <c r="C88">
        <v>0</v>
      </c>
    </row>
    <row r="89" spans="1:3" x14ac:dyDescent="0.25">
      <c r="A89" s="28">
        <v>42457</v>
      </c>
      <c r="B89" s="23">
        <v>8210.155316606928</v>
      </c>
      <c r="C89">
        <v>0</v>
      </c>
    </row>
    <row r="90" spans="1:3" x14ac:dyDescent="0.25">
      <c r="A90" s="28">
        <v>42458</v>
      </c>
      <c r="B90" s="23">
        <v>6357.4487639003764</v>
      </c>
      <c r="C90">
        <v>0</v>
      </c>
    </row>
    <row r="91" spans="1:3" x14ac:dyDescent="0.25">
      <c r="A91" s="28">
        <v>42459</v>
      </c>
      <c r="B91" s="23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tabColor theme="9" tint="0.59999389629810485"/>
  </sheetPr>
  <dimension ref="A1:B27"/>
  <sheetViews>
    <sheetView showGridLines="0" workbookViewId="0">
      <selection activeCell="J26" sqref="J26"/>
    </sheetView>
  </sheetViews>
  <sheetFormatPr defaultRowHeight="15" x14ac:dyDescent="0.25"/>
  <cols>
    <col min="1" max="1" width="11.7109375" style="28" customWidth="1"/>
    <col min="2" max="2" width="14.140625" style="13" customWidth="1"/>
  </cols>
  <sheetData>
    <row r="1" spans="1:2" x14ac:dyDescent="0.25">
      <c r="A1" s="52" t="s">
        <v>36</v>
      </c>
      <c r="B1" s="21" t="s">
        <v>955</v>
      </c>
    </row>
    <row r="2" spans="1:2" x14ac:dyDescent="0.25">
      <c r="A2" s="28">
        <v>42461</v>
      </c>
      <c r="B2" s="13">
        <v>88</v>
      </c>
    </row>
    <row r="3" spans="1:2" x14ac:dyDescent="0.25">
      <c r="A3" s="28">
        <v>42462</v>
      </c>
      <c r="B3" s="46">
        <v>88</v>
      </c>
    </row>
    <row r="4" spans="1:2" x14ac:dyDescent="0.25">
      <c r="A4" s="28">
        <v>42463</v>
      </c>
      <c r="B4" s="46">
        <v>81</v>
      </c>
    </row>
    <row r="5" spans="1:2" x14ac:dyDescent="0.25">
      <c r="A5" s="28">
        <v>42464</v>
      </c>
      <c r="B5" s="46">
        <v>82</v>
      </c>
    </row>
    <row r="6" spans="1:2" x14ac:dyDescent="0.25">
      <c r="A6" s="28">
        <v>42465</v>
      </c>
      <c r="B6" s="46">
        <v>77</v>
      </c>
    </row>
    <row r="7" spans="1:2" x14ac:dyDescent="0.25">
      <c r="A7" s="28">
        <v>42466</v>
      </c>
      <c r="B7" s="46">
        <v>80</v>
      </c>
    </row>
    <row r="8" spans="1:2" x14ac:dyDescent="0.25">
      <c r="A8" s="28">
        <v>42467</v>
      </c>
      <c r="B8" s="46">
        <v>75</v>
      </c>
    </row>
    <row r="9" spans="1:2" x14ac:dyDescent="0.25">
      <c r="A9" s="28">
        <v>42468</v>
      </c>
      <c r="B9" s="46">
        <v>77</v>
      </c>
    </row>
    <row r="10" spans="1:2" x14ac:dyDescent="0.25">
      <c r="A10" s="28">
        <v>42469</v>
      </c>
      <c r="B10" s="46">
        <v>75</v>
      </c>
    </row>
    <row r="11" spans="1:2" x14ac:dyDescent="0.25">
      <c r="A11" s="28">
        <v>42470</v>
      </c>
      <c r="B11" s="46">
        <v>80</v>
      </c>
    </row>
    <row r="12" spans="1:2" x14ac:dyDescent="0.25">
      <c r="A12" s="28">
        <v>42471</v>
      </c>
      <c r="B12" s="46">
        <v>88</v>
      </c>
    </row>
    <row r="13" spans="1:2" x14ac:dyDescent="0.25">
      <c r="A13" s="28">
        <v>42472</v>
      </c>
      <c r="B13" s="46">
        <v>79</v>
      </c>
    </row>
    <row r="14" spans="1:2" x14ac:dyDescent="0.25">
      <c r="A14" s="28">
        <v>42473</v>
      </c>
      <c r="B14" s="46">
        <v>85</v>
      </c>
    </row>
    <row r="15" spans="1:2" x14ac:dyDescent="0.25">
      <c r="A15" s="28">
        <v>42474</v>
      </c>
      <c r="B15" s="46">
        <v>84</v>
      </c>
    </row>
    <row r="16" spans="1:2" x14ac:dyDescent="0.25">
      <c r="A16" s="28">
        <v>42475</v>
      </c>
      <c r="B16" s="46">
        <v>86</v>
      </c>
    </row>
    <row r="17" spans="1:2" x14ac:dyDescent="0.25">
      <c r="A17" s="28">
        <v>42476</v>
      </c>
      <c r="B17" s="46">
        <v>76</v>
      </c>
    </row>
    <row r="18" spans="1:2" x14ac:dyDescent="0.25">
      <c r="A18" s="28">
        <v>42477</v>
      </c>
      <c r="B18" s="46">
        <v>77</v>
      </c>
    </row>
    <row r="19" spans="1:2" x14ac:dyDescent="0.25">
      <c r="A19" s="28">
        <v>42478</v>
      </c>
      <c r="B19" s="46">
        <v>85</v>
      </c>
    </row>
    <row r="20" spans="1:2" x14ac:dyDescent="0.25">
      <c r="A20" s="28">
        <v>42479</v>
      </c>
      <c r="B20" s="46">
        <v>80</v>
      </c>
    </row>
    <row r="21" spans="1:2" x14ac:dyDescent="0.25">
      <c r="A21" s="28">
        <v>42480</v>
      </c>
      <c r="B21" s="46">
        <v>76</v>
      </c>
    </row>
    <row r="22" spans="1:2" x14ac:dyDescent="0.25">
      <c r="A22" s="28">
        <v>42481</v>
      </c>
      <c r="B22" s="46">
        <v>74</v>
      </c>
    </row>
    <row r="23" spans="1:2" x14ac:dyDescent="0.25">
      <c r="A23" s="28">
        <v>42482</v>
      </c>
      <c r="B23" s="46">
        <v>79</v>
      </c>
    </row>
    <row r="24" spans="1:2" x14ac:dyDescent="0.25">
      <c r="A24" s="28">
        <v>42483</v>
      </c>
      <c r="B24" s="46">
        <v>82</v>
      </c>
    </row>
    <row r="25" spans="1:2" x14ac:dyDescent="0.25">
      <c r="A25" s="28">
        <v>42484</v>
      </c>
      <c r="B25" s="46">
        <v>83</v>
      </c>
    </row>
    <row r="26" spans="1:2" x14ac:dyDescent="0.25">
      <c r="A26" s="28">
        <v>42485</v>
      </c>
      <c r="B26" s="46">
        <v>87</v>
      </c>
    </row>
    <row r="27" spans="1:2" x14ac:dyDescent="0.25">
      <c r="A27" s="28">
        <v>42486</v>
      </c>
      <c r="B27" s="46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tabColor theme="9" tint="0.59999389629810485"/>
  </sheetPr>
  <dimension ref="A1:P19"/>
  <sheetViews>
    <sheetView showGridLines="0" workbookViewId="0">
      <selection activeCell="D18" sqref="D18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16" x14ac:dyDescent="0.25">
      <c r="B1" s="2"/>
      <c r="C1" s="2"/>
      <c r="D1" s="2"/>
      <c r="F1" s="69"/>
    </row>
    <row r="2" spans="1:1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943</v>
      </c>
      <c r="F2" s="69"/>
    </row>
    <row r="3" spans="1:16" ht="16.5" thickTop="1" thickBot="1" x14ac:dyDescent="0.3">
      <c r="A3" s="6"/>
      <c r="B3" s="7" t="s">
        <v>3</v>
      </c>
      <c r="C3" s="40">
        <v>1696583</v>
      </c>
      <c r="D3" s="40">
        <v>26183</v>
      </c>
      <c r="E3" s="51">
        <f>D3/C3</f>
        <v>1.5432784602934251E-2</v>
      </c>
      <c r="F3" s="69"/>
    </row>
    <row r="4" spans="1:16" ht="16.5" thickTop="1" thickBot="1" x14ac:dyDescent="0.3">
      <c r="A4" s="6"/>
      <c r="B4" s="7" t="s">
        <v>4</v>
      </c>
      <c r="C4" s="40">
        <v>1585079</v>
      </c>
      <c r="D4" s="40">
        <v>20024</v>
      </c>
      <c r="E4" s="51">
        <f t="shared" ref="E4:E14" si="0">D4/C4</f>
        <v>1.263280883791912E-2</v>
      </c>
      <c r="F4" s="69"/>
    </row>
    <row r="5" spans="1:16" ht="16.5" thickTop="1" thickBot="1" x14ac:dyDescent="0.3">
      <c r="A5" s="6"/>
      <c r="B5" s="7" t="s">
        <v>5</v>
      </c>
      <c r="C5" s="40">
        <v>584486</v>
      </c>
      <c r="D5" s="40">
        <v>20564</v>
      </c>
      <c r="E5" s="51">
        <f t="shared" si="0"/>
        <v>3.5183049722320121E-2</v>
      </c>
      <c r="F5" s="69"/>
    </row>
    <row r="6" spans="1:16" ht="16.5" thickTop="1" thickBot="1" x14ac:dyDescent="0.3">
      <c r="A6" s="6"/>
      <c r="B6" s="7" t="s">
        <v>6</v>
      </c>
      <c r="C6" s="40">
        <v>2157640</v>
      </c>
      <c r="D6" s="40">
        <v>192000</v>
      </c>
      <c r="E6" s="51">
        <f t="shared" si="0"/>
        <v>8.898611445838972E-2</v>
      </c>
      <c r="F6" s="69"/>
    </row>
    <row r="7" spans="1:16" ht="16.5" thickTop="1" thickBot="1" x14ac:dyDescent="0.3">
      <c r="A7" s="6"/>
      <c r="B7" s="7" t="s">
        <v>7</v>
      </c>
      <c r="C7" s="40">
        <v>2839283</v>
      </c>
      <c r="D7" s="40">
        <v>40629</v>
      </c>
      <c r="E7" s="51">
        <f t="shared" si="0"/>
        <v>1.4309598585276634E-2</v>
      </c>
      <c r="F7" s="69"/>
    </row>
    <row r="8" spans="1:16" ht="16.5" thickTop="1" thickBot="1" x14ac:dyDescent="0.3">
      <c r="A8" s="6"/>
      <c r="B8" s="7" t="s">
        <v>8</v>
      </c>
      <c r="C8" s="40">
        <v>782039</v>
      </c>
      <c r="D8" s="40">
        <v>9872</v>
      </c>
      <c r="E8" s="51">
        <f t="shared" si="0"/>
        <v>1.2623411364394869E-2</v>
      </c>
      <c r="F8" s="69"/>
    </row>
    <row r="9" spans="1:16" ht="16.5" thickTop="1" thickBot="1" x14ac:dyDescent="0.3">
      <c r="A9" s="6"/>
      <c r="B9" s="7" t="s">
        <v>9</v>
      </c>
      <c r="C9" s="40">
        <v>1123923</v>
      </c>
      <c r="D9" s="40">
        <v>8006</v>
      </c>
      <c r="E9" s="51">
        <f t="shared" si="0"/>
        <v>7.1232637823053719E-3</v>
      </c>
      <c r="F9" s="69"/>
    </row>
    <row r="10" spans="1:16" ht="16.5" thickTop="1" thickBot="1" x14ac:dyDescent="0.3">
      <c r="A10" s="6"/>
      <c r="B10" s="7" t="s">
        <v>10</v>
      </c>
      <c r="C10" s="40">
        <v>2707191</v>
      </c>
      <c r="D10" s="40">
        <v>70705</v>
      </c>
      <c r="E10" s="51">
        <f t="shared" si="0"/>
        <v>2.6117477488658909E-2</v>
      </c>
      <c r="F10" s="69"/>
    </row>
    <row r="11" spans="1:16" ht="16.5" thickTop="1" thickBot="1" x14ac:dyDescent="0.3">
      <c r="A11" s="6"/>
      <c r="B11" s="7" t="s">
        <v>11</v>
      </c>
      <c r="C11" s="40">
        <v>928323</v>
      </c>
      <c r="D11" s="40">
        <v>22617</v>
      </c>
      <c r="E11" s="51">
        <f t="shared" si="0"/>
        <v>2.4363287347184116E-2</v>
      </c>
      <c r="F11" s="69"/>
    </row>
    <row r="12" spans="1:16" ht="16.5" thickTop="1" thickBot="1" x14ac:dyDescent="0.3">
      <c r="A12" s="6"/>
      <c r="B12" s="7" t="s">
        <v>12</v>
      </c>
      <c r="C12" s="40">
        <v>3454456</v>
      </c>
      <c r="D12" s="40">
        <v>22334</v>
      </c>
      <c r="E12" s="51">
        <f t="shared" si="0"/>
        <v>6.4652726796925481E-3</v>
      </c>
      <c r="F12" s="69"/>
    </row>
    <row r="13" spans="1:16" ht="16.5" thickTop="1" thickBot="1" x14ac:dyDescent="0.3">
      <c r="A13" s="6"/>
      <c r="B13" s="7" t="s">
        <v>13</v>
      </c>
      <c r="C13" s="40">
        <v>3345678</v>
      </c>
      <c r="D13" s="40">
        <v>35771</v>
      </c>
      <c r="E13" s="51">
        <f t="shared" si="0"/>
        <v>1.0691704342139322E-2</v>
      </c>
      <c r="F13" s="69"/>
      <c r="G13" s="68"/>
      <c r="H13" s="68"/>
      <c r="I13" s="68"/>
      <c r="J13" s="68"/>
      <c r="K13" s="68"/>
      <c r="L13" s="68"/>
      <c r="M13" s="68"/>
      <c r="N13" s="68"/>
      <c r="O13" s="68"/>
      <c r="P13" s="68"/>
    </row>
    <row r="14" spans="1:16" ht="16.5" thickTop="1" thickBot="1" x14ac:dyDescent="0.3">
      <c r="A14" s="6"/>
      <c r="B14" s="7" t="s">
        <v>14</v>
      </c>
      <c r="C14" s="40">
        <v>2102932</v>
      </c>
      <c r="D14" s="40">
        <v>11245</v>
      </c>
      <c r="E14" s="51">
        <f t="shared" si="0"/>
        <v>5.3472960609282656E-3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</row>
    <row r="15" spans="1:16" ht="16.5" thickTop="1" thickBot="1" x14ac:dyDescent="0.3">
      <c r="B15" s="8"/>
      <c r="C15" s="8"/>
      <c r="D15" s="8"/>
    </row>
    <row r="16" spans="1:16" ht="17.25" thickTop="1" thickBot="1" x14ac:dyDescent="0.3">
      <c r="B16" s="10"/>
      <c r="C16" s="11" t="s">
        <v>16</v>
      </c>
      <c r="D16" s="12">
        <v>4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7</v>
      </c>
    </row>
    <row r="18" spans="1:6" ht="17.25" thickTop="1" thickBot="1" x14ac:dyDescent="0.3">
      <c r="A18" s="6"/>
      <c r="C18" s="11" t="s">
        <v>944</v>
      </c>
      <c r="D18" s="12">
        <f>IF(D16+D17&lt;=12,D16,12-D17)</f>
        <v>4</v>
      </c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Scroll Bar 1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200025</xdr:rowOff>
                  </from>
                  <to>
                    <xdr:col>14</xdr:col>
                    <xdr:colOff>76200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Scroll Bar 2">
              <controlPr defaultSize="0" autoPict="0">
                <anchor moveWithCells="1">
                  <from>
                    <xdr:col>6</xdr:col>
                    <xdr:colOff>9525</xdr:colOff>
                    <xdr:row>16</xdr:row>
                    <xdr:rowOff>209550</xdr:rowOff>
                  </from>
                  <to>
                    <xdr:col>14</xdr:col>
                    <xdr:colOff>85725</xdr:colOff>
                    <xdr:row>18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>
    <tabColor theme="9" tint="0.59999389629810485"/>
  </sheetPr>
  <dimension ref="A1:T106"/>
  <sheetViews>
    <sheetView showGridLines="0" topLeftCell="C1" workbookViewId="0">
      <selection activeCell="N27" sqref="N27"/>
    </sheetView>
  </sheetViews>
  <sheetFormatPr defaultRowHeight="15" x14ac:dyDescent="0.25"/>
  <cols>
    <col min="1" max="1" width="8.85546875" style="46"/>
    <col min="2" max="2" width="14.28515625" style="46" customWidth="1"/>
    <col min="3" max="3" width="11.5703125" style="46" customWidth="1"/>
    <col min="4" max="4" width="12.28515625" style="46" customWidth="1"/>
    <col min="6" max="6" width="14.85546875" customWidth="1"/>
    <col min="7" max="7" width="14.7109375" customWidth="1"/>
    <col min="8" max="8" width="6.85546875" customWidth="1"/>
    <col min="9" max="9" width="12.7109375" customWidth="1"/>
    <col min="10" max="10" width="12.42578125" customWidth="1"/>
    <col min="16" max="17" width="8.7109375" customWidth="1"/>
    <col min="18" max="18" width="7.140625" customWidth="1"/>
    <col min="19" max="19" width="5.85546875" customWidth="1"/>
    <col min="20" max="20" width="7.7109375" customWidth="1"/>
  </cols>
  <sheetData>
    <row r="1" spans="1:20" x14ac:dyDescent="0.25">
      <c r="A1" s="21" t="s">
        <v>37</v>
      </c>
      <c r="B1" s="21" t="s">
        <v>945</v>
      </c>
      <c r="C1" s="21" t="s">
        <v>936</v>
      </c>
      <c r="D1" s="21" t="s">
        <v>937</v>
      </c>
      <c r="F1" s="47" t="s">
        <v>934</v>
      </c>
      <c r="O1" s="95" t="s">
        <v>963</v>
      </c>
      <c r="P1" s="95"/>
      <c r="Q1" s="95"/>
      <c r="R1" s="95"/>
      <c r="S1" s="95"/>
    </row>
    <row r="2" spans="1:20" x14ac:dyDescent="0.25">
      <c r="A2" s="46">
        <v>1994</v>
      </c>
      <c r="B2" s="46" t="s">
        <v>947</v>
      </c>
      <c r="C2" s="46">
        <v>4</v>
      </c>
      <c r="D2" s="46">
        <v>0</v>
      </c>
      <c r="F2" s="47" t="s">
        <v>935</v>
      </c>
      <c r="Q2" s="46">
        <v>1994</v>
      </c>
    </row>
    <row r="3" spans="1:20" x14ac:dyDescent="0.25">
      <c r="A3" s="46">
        <v>1994</v>
      </c>
      <c r="B3" s="46">
        <v>2</v>
      </c>
      <c r="C3" s="46">
        <v>11</v>
      </c>
      <c r="D3" s="46">
        <v>1</v>
      </c>
      <c r="Q3" s="46">
        <v>1999</v>
      </c>
    </row>
    <row r="4" spans="1:20" x14ac:dyDescent="0.25">
      <c r="A4" s="46">
        <v>1994</v>
      </c>
      <c r="B4" s="46">
        <v>3</v>
      </c>
      <c r="C4" s="46">
        <v>12</v>
      </c>
      <c r="D4" s="46">
        <v>2</v>
      </c>
      <c r="F4" s="94" t="s">
        <v>962</v>
      </c>
      <c r="G4" s="94"/>
      <c r="H4" s="70"/>
      <c r="I4" s="75" t="s">
        <v>966</v>
      </c>
      <c r="J4" s="75"/>
      <c r="K4" s="77" t="s">
        <v>967</v>
      </c>
      <c r="L4" s="77"/>
      <c r="M4" s="77"/>
      <c r="Q4" s="46">
        <v>2004</v>
      </c>
    </row>
    <row r="5" spans="1:20" x14ac:dyDescent="0.25">
      <c r="A5" s="46">
        <v>1994</v>
      </c>
      <c r="B5" s="46">
        <v>4</v>
      </c>
      <c r="C5" s="46">
        <v>25</v>
      </c>
      <c r="D5" s="46">
        <v>10</v>
      </c>
      <c r="F5" s="73" t="s">
        <v>960</v>
      </c>
      <c r="G5" s="74">
        <v>2011</v>
      </c>
      <c r="I5" s="73" t="s">
        <v>960</v>
      </c>
      <c r="J5" s="74">
        <v>2</v>
      </c>
      <c r="Q5" s="46">
        <v>2011</v>
      </c>
    </row>
    <row r="6" spans="1:20" x14ac:dyDescent="0.25">
      <c r="A6" s="46">
        <v>1994</v>
      </c>
      <c r="B6" s="46">
        <v>5</v>
      </c>
      <c r="C6" s="46">
        <v>29</v>
      </c>
      <c r="D6" s="46">
        <v>11</v>
      </c>
      <c r="Q6" s="46">
        <v>2014</v>
      </c>
    </row>
    <row r="7" spans="1:20" x14ac:dyDescent="0.25">
      <c r="A7" s="46">
        <v>1994</v>
      </c>
      <c r="B7" s="46">
        <v>6</v>
      </c>
      <c r="C7" s="46">
        <v>49</v>
      </c>
      <c r="D7" s="46">
        <v>20</v>
      </c>
    </row>
    <row r="8" spans="1:20" x14ac:dyDescent="0.25">
      <c r="A8" s="46">
        <v>1994</v>
      </c>
      <c r="B8" s="46">
        <v>7</v>
      </c>
      <c r="C8" s="46">
        <v>53</v>
      </c>
      <c r="D8" s="46">
        <v>23</v>
      </c>
      <c r="Q8" s="95" t="s">
        <v>965</v>
      </c>
      <c r="R8" s="95"/>
      <c r="S8" s="95"/>
      <c r="T8" s="72"/>
    </row>
    <row r="9" spans="1:20" x14ac:dyDescent="0.25">
      <c r="A9" s="46">
        <v>1994</v>
      </c>
      <c r="B9" s="46">
        <v>8</v>
      </c>
      <c r="C9" s="46">
        <v>63</v>
      </c>
      <c r="D9" s="46">
        <v>37</v>
      </c>
      <c r="Q9" s="76">
        <v>3</v>
      </c>
      <c r="R9" s="76">
        <v>1</v>
      </c>
      <c r="S9" s="76">
        <v>1994</v>
      </c>
    </row>
    <row r="10" spans="1:20" x14ac:dyDescent="0.25">
      <c r="A10" s="46">
        <v>1994</v>
      </c>
      <c r="B10" s="46">
        <v>9</v>
      </c>
      <c r="C10" s="46">
        <v>67</v>
      </c>
      <c r="D10" s="46">
        <v>40</v>
      </c>
      <c r="Q10" s="76"/>
      <c r="R10" s="76">
        <v>2</v>
      </c>
      <c r="S10" s="76">
        <v>1999</v>
      </c>
    </row>
    <row r="11" spans="1:20" x14ac:dyDescent="0.25">
      <c r="A11" s="46">
        <v>1994</v>
      </c>
      <c r="B11" s="46">
        <v>10</v>
      </c>
      <c r="C11" s="46">
        <v>70</v>
      </c>
      <c r="D11" s="46">
        <v>54</v>
      </c>
      <c r="Q11" s="76"/>
      <c r="R11" s="76">
        <v>3</v>
      </c>
      <c r="S11" s="76">
        <v>2004</v>
      </c>
    </row>
    <row r="12" spans="1:20" x14ac:dyDescent="0.25">
      <c r="A12" s="46">
        <v>1994</v>
      </c>
      <c r="B12" s="46" t="s">
        <v>949</v>
      </c>
      <c r="C12" s="46">
        <v>69</v>
      </c>
      <c r="D12" s="46">
        <v>58</v>
      </c>
      <c r="Q12" s="76"/>
      <c r="R12" s="76">
        <v>4</v>
      </c>
      <c r="S12" s="76">
        <v>2011</v>
      </c>
    </row>
    <row r="13" spans="1:20" x14ac:dyDescent="0.25">
      <c r="A13" s="46">
        <v>1994</v>
      </c>
      <c r="B13" s="46">
        <v>12</v>
      </c>
      <c r="C13" s="46">
        <v>68</v>
      </c>
      <c r="D13" s="46">
        <v>60</v>
      </c>
      <c r="Q13" s="76"/>
      <c r="R13" s="76">
        <v>5</v>
      </c>
      <c r="S13" s="76">
        <v>2014</v>
      </c>
    </row>
    <row r="14" spans="1:20" x14ac:dyDescent="0.25">
      <c r="A14" s="46">
        <v>1994</v>
      </c>
      <c r="B14" s="46">
        <v>13</v>
      </c>
      <c r="C14" s="46">
        <v>58</v>
      </c>
      <c r="D14" s="46">
        <v>65</v>
      </c>
    </row>
    <row r="15" spans="1:20" x14ac:dyDescent="0.25">
      <c r="A15" s="46">
        <v>1994</v>
      </c>
      <c r="B15" s="46">
        <v>14</v>
      </c>
      <c r="C15" s="46">
        <v>50</v>
      </c>
      <c r="D15" s="46">
        <v>65</v>
      </c>
    </row>
    <row r="16" spans="1:20" x14ac:dyDescent="0.25">
      <c r="A16" s="46">
        <v>1994</v>
      </c>
      <c r="B16" s="46">
        <v>15</v>
      </c>
      <c r="C16" s="46">
        <v>34</v>
      </c>
      <c r="D16" s="46">
        <v>64</v>
      </c>
    </row>
    <row r="17" spans="1:9" x14ac:dyDescent="0.25">
      <c r="A17" s="46">
        <v>1994</v>
      </c>
      <c r="B17" s="46">
        <v>16</v>
      </c>
      <c r="C17" s="46">
        <v>31</v>
      </c>
      <c r="D17" s="46">
        <v>60</v>
      </c>
    </row>
    <row r="18" spans="1:9" x14ac:dyDescent="0.25">
      <c r="A18" s="46">
        <v>1994</v>
      </c>
      <c r="B18" s="46">
        <v>17</v>
      </c>
      <c r="C18" s="46">
        <v>16</v>
      </c>
      <c r="D18" s="46">
        <v>46</v>
      </c>
    </row>
    <row r="19" spans="1:9" x14ac:dyDescent="0.25">
      <c r="A19" s="46">
        <v>1994</v>
      </c>
      <c r="B19" s="46">
        <v>18</v>
      </c>
      <c r="C19" s="46">
        <v>14</v>
      </c>
      <c r="D19" s="46">
        <v>43</v>
      </c>
    </row>
    <row r="20" spans="1:9" x14ac:dyDescent="0.25">
      <c r="A20" s="46">
        <v>1994</v>
      </c>
      <c r="B20" s="46">
        <v>19</v>
      </c>
      <c r="C20" s="46">
        <v>7</v>
      </c>
      <c r="D20" s="46">
        <v>36</v>
      </c>
    </row>
    <row r="21" spans="1:9" x14ac:dyDescent="0.25">
      <c r="A21" s="46">
        <v>1994</v>
      </c>
      <c r="B21" s="46">
        <v>20</v>
      </c>
      <c r="C21" s="46">
        <v>4</v>
      </c>
      <c r="D21" s="46">
        <v>30</v>
      </c>
    </row>
    <row r="22" spans="1:9" x14ac:dyDescent="0.25">
      <c r="A22" s="46">
        <v>1994</v>
      </c>
      <c r="B22" s="46" t="s">
        <v>948</v>
      </c>
      <c r="C22" s="46">
        <v>1</v>
      </c>
      <c r="D22" s="46">
        <v>10</v>
      </c>
    </row>
    <row r="23" spans="1:9" x14ac:dyDescent="0.25">
      <c r="A23" s="46">
        <v>1999</v>
      </c>
      <c r="B23" s="46" t="s">
        <v>947</v>
      </c>
      <c r="C23" s="46">
        <v>9</v>
      </c>
      <c r="D23" s="46">
        <v>2</v>
      </c>
    </row>
    <row r="24" spans="1:9" x14ac:dyDescent="0.25">
      <c r="A24" s="46">
        <v>1999</v>
      </c>
      <c r="B24" s="46">
        <v>2</v>
      </c>
      <c r="C24" s="46">
        <v>20</v>
      </c>
      <c r="D24" s="46">
        <v>3</v>
      </c>
      <c r="F24" s="93" t="s">
        <v>961</v>
      </c>
      <c r="G24" s="93"/>
      <c r="H24" s="93"/>
      <c r="I24" s="93"/>
    </row>
    <row r="25" spans="1:9" x14ac:dyDescent="0.25">
      <c r="A25" s="46">
        <v>1999</v>
      </c>
      <c r="B25" s="46">
        <v>3</v>
      </c>
      <c r="C25" s="46">
        <v>23</v>
      </c>
      <c r="D25" s="46">
        <v>4</v>
      </c>
      <c r="F25" s="21" t="s">
        <v>37</v>
      </c>
      <c r="G25" s="21" t="s">
        <v>945</v>
      </c>
      <c r="H25" s="21" t="s">
        <v>936</v>
      </c>
      <c r="I25" s="21" t="s">
        <v>937</v>
      </c>
    </row>
    <row r="26" spans="1:9" x14ac:dyDescent="0.25">
      <c r="A26" s="46">
        <v>1999</v>
      </c>
      <c r="B26" s="46">
        <v>4</v>
      </c>
      <c r="C26" s="46">
        <v>38</v>
      </c>
      <c r="D26" s="46">
        <v>16</v>
      </c>
      <c r="F26" s="46">
        <f>$G$5</f>
        <v>2011</v>
      </c>
      <c r="G26" s="46" t="s">
        <v>947</v>
      </c>
      <c r="H26" s="46">
        <f>SUMIFS($C:$C,$A:$A,$F26,$B:$B,$G26)</f>
        <v>21</v>
      </c>
      <c r="I26" s="46">
        <f>SUMIFS($D:$D,$A:$A,$F26,$B:$B,$G26)</f>
        <v>0</v>
      </c>
    </row>
    <row r="27" spans="1:9" x14ac:dyDescent="0.25">
      <c r="A27" s="46">
        <v>1999</v>
      </c>
      <c r="B27" s="46">
        <v>5</v>
      </c>
      <c r="C27" s="46">
        <v>45</v>
      </c>
      <c r="D27" s="46">
        <v>19</v>
      </c>
      <c r="F27" s="46">
        <f t="shared" ref="F27:F46" si="0">$G$5</f>
        <v>2011</v>
      </c>
      <c r="G27" s="46">
        <v>2</v>
      </c>
      <c r="H27" s="46">
        <f t="shared" ref="H27:H46" si="1">SUMIFS($C:$C,$A:$A,$F27,$B:$B,$G27)</f>
        <v>30</v>
      </c>
      <c r="I27" s="46">
        <f t="shared" ref="I27:I46" si="2">SUMIFS($D:$D,$A:$A,$F27,$B:$B,$G27)</f>
        <v>1</v>
      </c>
    </row>
    <row r="28" spans="1:9" x14ac:dyDescent="0.25">
      <c r="A28" s="46">
        <v>1999</v>
      </c>
      <c r="B28" s="46">
        <v>6</v>
      </c>
      <c r="C28" s="46">
        <v>58</v>
      </c>
      <c r="D28" s="46">
        <v>30</v>
      </c>
      <c r="F28" s="46">
        <f t="shared" si="0"/>
        <v>2011</v>
      </c>
      <c r="G28" s="46">
        <v>3</v>
      </c>
      <c r="H28" s="46">
        <f t="shared" si="1"/>
        <v>31</v>
      </c>
      <c r="I28" s="46">
        <f t="shared" si="2"/>
        <v>2</v>
      </c>
    </row>
    <row r="29" spans="1:9" x14ac:dyDescent="0.25">
      <c r="A29" s="46">
        <v>1999</v>
      </c>
      <c r="B29" s="46">
        <v>7</v>
      </c>
      <c r="C29" s="46">
        <v>61</v>
      </c>
      <c r="D29" s="46">
        <v>36</v>
      </c>
      <c r="F29" s="46">
        <f t="shared" si="0"/>
        <v>2011</v>
      </c>
      <c r="G29" s="46">
        <v>4</v>
      </c>
      <c r="H29" s="46">
        <f t="shared" si="1"/>
        <v>49</v>
      </c>
      <c r="I29" s="46">
        <f t="shared" si="2"/>
        <v>6</v>
      </c>
    </row>
    <row r="30" spans="1:9" x14ac:dyDescent="0.25">
      <c r="A30" s="46">
        <v>1999</v>
      </c>
      <c r="B30" s="46">
        <v>8</v>
      </c>
      <c r="C30" s="46">
        <v>69</v>
      </c>
      <c r="D30" s="46">
        <v>56</v>
      </c>
      <c r="F30" s="46">
        <f t="shared" si="0"/>
        <v>2011</v>
      </c>
      <c r="G30" s="46">
        <v>5</v>
      </c>
      <c r="H30" s="46">
        <f t="shared" si="1"/>
        <v>59</v>
      </c>
      <c r="I30" s="46">
        <f t="shared" si="2"/>
        <v>9</v>
      </c>
    </row>
    <row r="31" spans="1:9" x14ac:dyDescent="0.25">
      <c r="A31" s="46">
        <v>1999</v>
      </c>
      <c r="B31" s="46">
        <v>9</v>
      </c>
      <c r="C31" s="46">
        <v>72</v>
      </c>
      <c r="D31" s="46">
        <v>57</v>
      </c>
      <c r="F31" s="46">
        <f t="shared" si="0"/>
        <v>2011</v>
      </c>
      <c r="G31" s="46">
        <v>6</v>
      </c>
      <c r="H31" s="46">
        <f t="shared" si="1"/>
        <v>62</v>
      </c>
      <c r="I31" s="46">
        <f t="shared" si="2"/>
        <v>19</v>
      </c>
    </row>
    <row r="32" spans="1:9" x14ac:dyDescent="0.25">
      <c r="A32" s="46">
        <v>1999</v>
      </c>
      <c r="B32" s="46">
        <v>10</v>
      </c>
      <c r="C32" s="46">
        <v>68</v>
      </c>
      <c r="D32" s="46">
        <v>54</v>
      </c>
      <c r="F32" s="46">
        <f t="shared" si="0"/>
        <v>2011</v>
      </c>
      <c r="G32" s="46">
        <v>7</v>
      </c>
      <c r="H32" s="46">
        <f t="shared" si="1"/>
        <v>60</v>
      </c>
      <c r="I32" s="46">
        <f t="shared" si="2"/>
        <v>21</v>
      </c>
    </row>
    <row r="33" spans="1:11" x14ac:dyDescent="0.25">
      <c r="A33" s="46">
        <v>1999</v>
      </c>
      <c r="B33" s="46" t="s">
        <v>949</v>
      </c>
      <c r="C33" s="46">
        <v>65</v>
      </c>
      <c r="D33" s="46">
        <v>57</v>
      </c>
      <c r="F33" s="46">
        <f t="shared" si="0"/>
        <v>2011</v>
      </c>
      <c r="G33" s="46">
        <v>8</v>
      </c>
      <c r="H33" s="46">
        <f t="shared" si="1"/>
        <v>64</v>
      </c>
      <c r="I33" s="46">
        <f t="shared" si="2"/>
        <v>37</v>
      </c>
    </row>
    <row r="34" spans="1:11" x14ac:dyDescent="0.25">
      <c r="A34" s="46">
        <v>1999</v>
      </c>
      <c r="B34" s="46">
        <v>12</v>
      </c>
      <c r="C34" s="46">
        <v>63</v>
      </c>
      <c r="D34" s="46">
        <v>60</v>
      </c>
      <c r="F34" s="46">
        <f t="shared" si="0"/>
        <v>2011</v>
      </c>
      <c r="G34" s="46">
        <v>9</v>
      </c>
      <c r="H34" s="46">
        <f t="shared" si="1"/>
        <v>63</v>
      </c>
      <c r="I34" s="46">
        <f t="shared" si="2"/>
        <v>42</v>
      </c>
    </row>
    <row r="35" spans="1:11" x14ac:dyDescent="0.25">
      <c r="A35" s="46">
        <v>1999</v>
      </c>
      <c r="B35" s="46">
        <v>13</v>
      </c>
      <c r="C35" s="46">
        <v>44</v>
      </c>
      <c r="D35" s="46">
        <v>66</v>
      </c>
      <c r="F35" s="46">
        <f t="shared" si="0"/>
        <v>2011</v>
      </c>
      <c r="G35" s="46">
        <v>10</v>
      </c>
      <c r="H35" s="46">
        <f t="shared" si="1"/>
        <v>60</v>
      </c>
      <c r="I35" s="46">
        <f t="shared" si="2"/>
        <v>49</v>
      </c>
    </row>
    <row r="36" spans="1:11" x14ac:dyDescent="0.25">
      <c r="A36" s="46">
        <v>1999</v>
      </c>
      <c r="B36" s="46">
        <v>14</v>
      </c>
      <c r="C36" s="46">
        <v>39</v>
      </c>
      <c r="D36" s="46">
        <v>63</v>
      </c>
      <c r="F36" s="46">
        <f t="shared" si="0"/>
        <v>2011</v>
      </c>
      <c r="G36" s="46" t="s">
        <v>949</v>
      </c>
      <c r="H36" s="46">
        <f t="shared" si="1"/>
        <v>57</v>
      </c>
      <c r="I36" s="46">
        <f t="shared" si="2"/>
        <v>50</v>
      </c>
    </row>
    <row r="37" spans="1:11" x14ac:dyDescent="0.25">
      <c r="A37" s="46">
        <v>1999</v>
      </c>
      <c r="B37" s="46">
        <v>15</v>
      </c>
      <c r="C37" s="46">
        <v>27</v>
      </c>
      <c r="D37" s="46">
        <v>52</v>
      </c>
      <c r="F37" s="46">
        <f t="shared" si="0"/>
        <v>2011</v>
      </c>
      <c r="G37" s="46">
        <v>12</v>
      </c>
      <c r="H37" s="46">
        <f t="shared" si="1"/>
        <v>54</v>
      </c>
      <c r="I37" s="46">
        <f t="shared" si="2"/>
        <v>51</v>
      </c>
    </row>
    <row r="38" spans="1:11" x14ac:dyDescent="0.25">
      <c r="A38" s="46">
        <v>1999</v>
      </c>
      <c r="B38" s="46">
        <v>16</v>
      </c>
      <c r="C38" s="46">
        <v>21</v>
      </c>
      <c r="D38" s="46">
        <v>47</v>
      </c>
      <c r="F38" s="46">
        <f t="shared" si="0"/>
        <v>2011</v>
      </c>
      <c r="G38" s="46">
        <v>13</v>
      </c>
      <c r="H38" s="46">
        <f t="shared" si="1"/>
        <v>36</v>
      </c>
      <c r="I38" s="46">
        <f t="shared" si="2"/>
        <v>63</v>
      </c>
    </row>
    <row r="39" spans="1:11" x14ac:dyDescent="0.25">
      <c r="A39" s="46">
        <v>1999</v>
      </c>
      <c r="B39" s="46">
        <v>17</v>
      </c>
      <c r="C39" s="46">
        <v>8</v>
      </c>
      <c r="D39" s="46">
        <v>31</v>
      </c>
      <c r="F39" s="46">
        <f t="shared" si="0"/>
        <v>2011</v>
      </c>
      <c r="G39" s="46">
        <v>14</v>
      </c>
      <c r="H39" s="46">
        <f t="shared" si="1"/>
        <v>35</v>
      </c>
      <c r="I39" s="46">
        <f t="shared" si="2"/>
        <v>64</v>
      </c>
    </row>
    <row r="40" spans="1:11" x14ac:dyDescent="0.25">
      <c r="A40" s="46">
        <v>1999</v>
      </c>
      <c r="B40" s="46">
        <v>18</v>
      </c>
      <c r="C40" s="46">
        <v>6</v>
      </c>
      <c r="D40" s="46">
        <v>29</v>
      </c>
      <c r="F40" s="46">
        <f t="shared" si="0"/>
        <v>2011</v>
      </c>
      <c r="G40" s="46">
        <v>15</v>
      </c>
      <c r="H40" s="46">
        <f t="shared" si="1"/>
        <v>21</v>
      </c>
      <c r="I40" s="46">
        <f t="shared" si="2"/>
        <v>60</v>
      </c>
    </row>
    <row r="41" spans="1:11" x14ac:dyDescent="0.25">
      <c r="A41" s="46">
        <v>1999</v>
      </c>
      <c r="B41" s="46">
        <v>19</v>
      </c>
      <c r="C41" s="46">
        <v>2</v>
      </c>
      <c r="D41" s="46">
        <v>26</v>
      </c>
      <c r="F41" s="46">
        <f t="shared" si="0"/>
        <v>2011</v>
      </c>
      <c r="G41" s="46">
        <v>16</v>
      </c>
      <c r="H41" s="46">
        <f t="shared" si="1"/>
        <v>16</v>
      </c>
      <c r="I41" s="46">
        <f t="shared" si="2"/>
        <v>59</v>
      </c>
    </row>
    <row r="42" spans="1:11" x14ac:dyDescent="0.25">
      <c r="A42" s="46">
        <v>1999</v>
      </c>
      <c r="B42" s="46">
        <v>20</v>
      </c>
      <c r="C42" s="46">
        <v>1</v>
      </c>
      <c r="D42" s="46">
        <v>20</v>
      </c>
      <c r="F42" s="46">
        <f t="shared" si="0"/>
        <v>2011</v>
      </c>
      <c r="G42" s="46">
        <v>17</v>
      </c>
      <c r="H42" s="46">
        <f t="shared" si="1"/>
        <v>8</v>
      </c>
      <c r="I42" s="46">
        <f t="shared" si="2"/>
        <v>56</v>
      </c>
    </row>
    <row r="43" spans="1:11" x14ac:dyDescent="0.25">
      <c r="A43" s="46">
        <v>1999</v>
      </c>
      <c r="B43" s="46" t="s">
        <v>948</v>
      </c>
      <c r="C43" s="46">
        <v>0</v>
      </c>
      <c r="D43" s="46">
        <v>8</v>
      </c>
      <c r="F43" s="46">
        <f t="shared" si="0"/>
        <v>2011</v>
      </c>
      <c r="G43" s="46">
        <v>18</v>
      </c>
      <c r="H43" s="46">
        <f t="shared" si="1"/>
        <v>7</v>
      </c>
      <c r="I43" s="46">
        <f t="shared" si="2"/>
        <v>56</v>
      </c>
    </row>
    <row r="44" spans="1:11" x14ac:dyDescent="0.25">
      <c r="A44" s="46">
        <v>2004</v>
      </c>
      <c r="B44" s="46" t="s">
        <v>947</v>
      </c>
      <c r="C44" s="46">
        <v>15</v>
      </c>
      <c r="D44" s="46">
        <v>1</v>
      </c>
      <c r="F44" s="46">
        <f t="shared" si="0"/>
        <v>2011</v>
      </c>
      <c r="G44" s="46">
        <v>19</v>
      </c>
      <c r="H44" s="46">
        <f t="shared" si="1"/>
        <v>5</v>
      </c>
      <c r="I44" s="46">
        <f t="shared" si="2"/>
        <v>43</v>
      </c>
    </row>
    <row r="45" spans="1:11" x14ac:dyDescent="0.25">
      <c r="A45" s="46">
        <v>2004</v>
      </c>
      <c r="B45" s="46">
        <v>2</v>
      </c>
      <c r="C45" s="46">
        <v>28</v>
      </c>
      <c r="D45" s="46">
        <v>5</v>
      </c>
      <c r="F45" s="46">
        <f t="shared" si="0"/>
        <v>2011</v>
      </c>
      <c r="G45" s="46">
        <v>20</v>
      </c>
      <c r="H45" s="46">
        <f t="shared" si="1"/>
        <v>3</v>
      </c>
      <c r="I45" s="46">
        <f t="shared" si="2"/>
        <v>31</v>
      </c>
    </row>
    <row r="46" spans="1:11" x14ac:dyDescent="0.25">
      <c r="A46" s="46">
        <v>2004</v>
      </c>
      <c r="B46" s="46">
        <v>3</v>
      </c>
      <c r="C46" s="46">
        <v>31</v>
      </c>
      <c r="D46" s="46">
        <v>7</v>
      </c>
      <c r="F46" s="46">
        <f t="shared" si="0"/>
        <v>2011</v>
      </c>
      <c r="G46" s="46" t="s">
        <v>948</v>
      </c>
      <c r="H46" s="46">
        <f t="shared" si="1"/>
        <v>0</v>
      </c>
      <c r="I46" s="46">
        <f t="shared" si="2"/>
        <v>19</v>
      </c>
    </row>
    <row r="47" spans="1:11" x14ac:dyDescent="0.25">
      <c r="A47" s="46">
        <v>2004</v>
      </c>
      <c r="B47" s="46">
        <v>4</v>
      </c>
      <c r="C47" s="46">
        <v>50</v>
      </c>
      <c r="D47" s="46">
        <v>16</v>
      </c>
    </row>
    <row r="48" spans="1:11" x14ac:dyDescent="0.25">
      <c r="A48" s="46">
        <v>2004</v>
      </c>
      <c r="B48" s="46">
        <v>5</v>
      </c>
      <c r="C48" s="46">
        <v>59</v>
      </c>
      <c r="D48" s="46">
        <v>15</v>
      </c>
      <c r="F48" s="71" t="s">
        <v>964</v>
      </c>
      <c r="G48" s="71"/>
      <c r="H48" s="71"/>
      <c r="I48" s="71"/>
      <c r="J48" s="71"/>
      <c r="K48" s="72"/>
    </row>
    <row r="49" spans="1:4" x14ac:dyDescent="0.25">
      <c r="A49" s="46">
        <v>2004</v>
      </c>
      <c r="B49" s="46">
        <v>6</v>
      </c>
      <c r="C49" s="46">
        <v>62</v>
      </c>
      <c r="D49" s="46">
        <v>27</v>
      </c>
    </row>
    <row r="50" spans="1:4" x14ac:dyDescent="0.25">
      <c r="A50" s="46">
        <v>2004</v>
      </c>
      <c r="B50" s="46">
        <v>7</v>
      </c>
      <c r="C50" s="46">
        <v>63</v>
      </c>
      <c r="D50" s="46">
        <v>36</v>
      </c>
    </row>
    <row r="51" spans="1:4" x14ac:dyDescent="0.25">
      <c r="A51" s="46">
        <v>2004</v>
      </c>
      <c r="B51" s="46">
        <v>8</v>
      </c>
      <c r="C51" s="46">
        <v>67</v>
      </c>
      <c r="D51" s="46">
        <v>54</v>
      </c>
    </row>
    <row r="52" spans="1:4" x14ac:dyDescent="0.25">
      <c r="A52" s="46">
        <v>2004</v>
      </c>
      <c r="B52" s="46">
        <v>9</v>
      </c>
      <c r="C52" s="46">
        <v>66</v>
      </c>
      <c r="D52" s="46">
        <v>61</v>
      </c>
    </row>
    <row r="53" spans="1:4" x14ac:dyDescent="0.25">
      <c r="A53" s="46">
        <v>2004</v>
      </c>
      <c r="B53" s="46">
        <v>10</v>
      </c>
      <c r="C53" s="46">
        <v>63</v>
      </c>
      <c r="D53" s="46">
        <v>72</v>
      </c>
    </row>
    <row r="54" spans="1:4" x14ac:dyDescent="0.25">
      <c r="A54" s="46">
        <v>2004</v>
      </c>
      <c r="B54" s="46" t="s">
        <v>949</v>
      </c>
      <c r="C54" s="46">
        <v>63</v>
      </c>
      <c r="D54" s="46">
        <v>71</v>
      </c>
    </row>
    <row r="55" spans="1:4" x14ac:dyDescent="0.25">
      <c r="A55" s="46">
        <v>2004</v>
      </c>
      <c r="B55" s="46">
        <v>12</v>
      </c>
      <c r="C55" s="46">
        <v>62</v>
      </c>
      <c r="D55" s="46">
        <v>70</v>
      </c>
    </row>
    <row r="56" spans="1:4" x14ac:dyDescent="0.25">
      <c r="A56" s="46">
        <v>2004</v>
      </c>
      <c r="B56" s="46">
        <v>13</v>
      </c>
      <c r="C56" s="46">
        <v>40</v>
      </c>
      <c r="D56" s="46">
        <v>59</v>
      </c>
    </row>
    <row r="57" spans="1:4" x14ac:dyDescent="0.25">
      <c r="A57" s="46">
        <v>2004</v>
      </c>
      <c r="B57" s="46">
        <v>14</v>
      </c>
      <c r="C57" s="46">
        <v>27</v>
      </c>
      <c r="D57" s="46">
        <v>58</v>
      </c>
    </row>
    <row r="58" spans="1:4" x14ac:dyDescent="0.25">
      <c r="A58" s="46">
        <v>2004</v>
      </c>
      <c r="B58" s="46">
        <v>15</v>
      </c>
      <c r="C58" s="46">
        <v>15</v>
      </c>
      <c r="D58" s="46">
        <v>50</v>
      </c>
    </row>
    <row r="59" spans="1:4" x14ac:dyDescent="0.25">
      <c r="A59" s="46">
        <v>2004</v>
      </c>
      <c r="B59" s="46">
        <v>16</v>
      </c>
      <c r="C59" s="46">
        <v>14</v>
      </c>
      <c r="D59" s="46">
        <v>46</v>
      </c>
    </row>
    <row r="60" spans="1:4" x14ac:dyDescent="0.25">
      <c r="A60" s="46">
        <v>2004</v>
      </c>
      <c r="B60" s="46">
        <v>17</v>
      </c>
      <c r="C60" s="46">
        <v>8</v>
      </c>
      <c r="D60" s="46">
        <v>32</v>
      </c>
    </row>
    <row r="61" spans="1:4" x14ac:dyDescent="0.25">
      <c r="A61" s="46">
        <v>2004</v>
      </c>
      <c r="B61" s="46">
        <v>18</v>
      </c>
      <c r="C61" s="46">
        <v>5</v>
      </c>
      <c r="D61" s="46">
        <v>27</v>
      </c>
    </row>
    <row r="62" spans="1:4" x14ac:dyDescent="0.25">
      <c r="A62" s="46">
        <v>2004</v>
      </c>
      <c r="B62" s="46">
        <v>19</v>
      </c>
      <c r="C62" s="46">
        <v>2</v>
      </c>
      <c r="D62" s="46">
        <v>14</v>
      </c>
    </row>
    <row r="63" spans="1:4" x14ac:dyDescent="0.25">
      <c r="A63" s="46">
        <v>2004</v>
      </c>
      <c r="B63" s="46">
        <v>20</v>
      </c>
      <c r="C63" s="46">
        <v>1</v>
      </c>
      <c r="D63" s="46">
        <v>11</v>
      </c>
    </row>
    <row r="64" spans="1:4" x14ac:dyDescent="0.25">
      <c r="A64" s="46">
        <v>2004</v>
      </c>
      <c r="B64" s="46" t="s">
        <v>948</v>
      </c>
      <c r="C64" s="46">
        <v>0</v>
      </c>
      <c r="D64" s="46">
        <v>8</v>
      </c>
    </row>
    <row r="65" spans="1:4" x14ac:dyDescent="0.25">
      <c r="A65" s="46">
        <v>2011</v>
      </c>
      <c r="B65" s="46" t="s">
        <v>947</v>
      </c>
      <c r="C65" s="46">
        <v>21</v>
      </c>
      <c r="D65" s="46">
        <v>0</v>
      </c>
    </row>
    <row r="66" spans="1:4" x14ac:dyDescent="0.25">
      <c r="A66" s="46">
        <v>2011</v>
      </c>
      <c r="B66" s="46">
        <v>2</v>
      </c>
      <c r="C66" s="46">
        <v>30</v>
      </c>
      <c r="D66" s="46">
        <v>1</v>
      </c>
    </row>
    <row r="67" spans="1:4" x14ac:dyDescent="0.25">
      <c r="A67" s="46">
        <v>2011</v>
      </c>
      <c r="B67" s="46">
        <v>3</v>
      </c>
      <c r="C67" s="46">
        <v>31</v>
      </c>
      <c r="D67" s="46">
        <v>2</v>
      </c>
    </row>
    <row r="68" spans="1:4" x14ac:dyDescent="0.25">
      <c r="A68" s="46">
        <v>2011</v>
      </c>
      <c r="B68" s="46">
        <v>4</v>
      </c>
      <c r="C68" s="46">
        <v>49</v>
      </c>
      <c r="D68" s="46">
        <v>6</v>
      </c>
    </row>
    <row r="69" spans="1:4" x14ac:dyDescent="0.25">
      <c r="A69" s="46">
        <v>2011</v>
      </c>
      <c r="B69" s="46">
        <v>5</v>
      </c>
      <c r="C69" s="46">
        <v>59</v>
      </c>
      <c r="D69" s="46">
        <v>9</v>
      </c>
    </row>
    <row r="70" spans="1:4" x14ac:dyDescent="0.25">
      <c r="A70" s="46">
        <v>2011</v>
      </c>
      <c r="B70" s="46">
        <v>6</v>
      </c>
      <c r="C70" s="46">
        <v>62</v>
      </c>
      <c r="D70" s="46">
        <v>19</v>
      </c>
    </row>
    <row r="71" spans="1:4" x14ac:dyDescent="0.25">
      <c r="A71" s="46">
        <v>2011</v>
      </c>
      <c r="B71" s="46">
        <v>7</v>
      </c>
      <c r="C71" s="46">
        <v>60</v>
      </c>
      <c r="D71" s="46">
        <v>21</v>
      </c>
    </row>
    <row r="72" spans="1:4" x14ac:dyDescent="0.25">
      <c r="A72" s="46">
        <v>2011</v>
      </c>
      <c r="B72" s="46">
        <v>8</v>
      </c>
      <c r="C72" s="46">
        <v>64</v>
      </c>
      <c r="D72" s="46">
        <v>37</v>
      </c>
    </row>
    <row r="73" spans="1:4" x14ac:dyDescent="0.25">
      <c r="A73" s="46">
        <v>2011</v>
      </c>
      <c r="B73" s="46">
        <v>9</v>
      </c>
      <c r="C73" s="46">
        <v>63</v>
      </c>
      <c r="D73" s="46">
        <v>42</v>
      </c>
    </row>
    <row r="74" spans="1:4" x14ac:dyDescent="0.25">
      <c r="A74" s="46">
        <v>2011</v>
      </c>
      <c r="B74" s="46">
        <v>10</v>
      </c>
      <c r="C74" s="46">
        <v>60</v>
      </c>
      <c r="D74" s="46">
        <v>49</v>
      </c>
    </row>
    <row r="75" spans="1:4" x14ac:dyDescent="0.25">
      <c r="A75" s="46">
        <v>2011</v>
      </c>
      <c r="B75" s="46" t="s">
        <v>949</v>
      </c>
      <c r="C75" s="46">
        <v>57</v>
      </c>
      <c r="D75" s="46">
        <v>50</v>
      </c>
    </row>
    <row r="76" spans="1:4" x14ac:dyDescent="0.25">
      <c r="A76" s="46">
        <v>2011</v>
      </c>
      <c r="B76" s="46">
        <v>12</v>
      </c>
      <c r="C76" s="46">
        <v>54</v>
      </c>
      <c r="D76" s="46">
        <v>51</v>
      </c>
    </row>
    <row r="77" spans="1:4" x14ac:dyDescent="0.25">
      <c r="A77" s="46">
        <v>2011</v>
      </c>
      <c r="B77" s="46">
        <v>13</v>
      </c>
      <c r="C77" s="46">
        <v>36</v>
      </c>
      <c r="D77" s="46">
        <v>63</v>
      </c>
    </row>
    <row r="78" spans="1:4" x14ac:dyDescent="0.25">
      <c r="A78" s="46">
        <v>2011</v>
      </c>
      <c r="B78" s="46">
        <v>14</v>
      </c>
      <c r="C78" s="46">
        <v>35</v>
      </c>
      <c r="D78" s="46">
        <v>64</v>
      </c>
    </row>
    <row r="79" spans="1:4" x14ac:dyDescent="0.25">
      <c r="A79" s="46">
        <v>2011</v>
      </c>
      <c r="B79" s="46">
        <v>15</v>
      </c>
      <c r="C79" s="46">
        <v>21</v>
      </c>
      <c r="D79" s="46">
        <v>60</v>
      </c>
    </row>
    <row r="80" spans="1:4" x14ac:dyDescent="0.25">
      <c r="A80" s="46">
        <v>2011</v>
      </c>
      <c r="B80" s="46">
        <v>16</v>
      </c>
      <c r="C80" s="46">
        <v>16</v>
      </c>
      <c r="D80" s="46">
        <v>59</v>
      </c>
    </row>
    <row r="81" spans="1:4" x14ac:dyDescent="0.25">
      <c r="A81" s="46">
        <v>2011</v>
      </c>
      <c r="B81" s="46">
        <v>17</v>
      </c>
      <c r="C81" s="46">
        <v>8</v>
      </c>
      <c r="D81" s="46">
        <v>56</v>
      </c>
    </row>
    <row r="82" spans="1:4" x14ac:dyDescent="0.25">
      <c r="A82" s="46">
        <v>2011</v>
      </c>
      <c r="B82" s="46">
        <v>18</v>
      </c>
      <c r="C82" s="46">
        <v>7</v>
      </c>
      <c r="D82" s="46">
        <v>56</v>
      </c>
    </row>
    <row r="83" spans="1:4" x14ac:dyDescent="0.25">
      <c r="A83" s="46">
        <v>2011</v>
      </c>
      <c r="B83" s="46">
        <v>19</v>
      </c>
      <c r="C83" s="46">
        <v>5</v>
      </c>
      <c r="D83" s="46">
        <v>43</v>
      </c>
    </row>
    <row r="84" spans="1:4" x14ac:dyDescent="0.25">
      <c r="A84" s="46">
        <v>2011</v>
      </c>
      <c r="B84" s="46">
        <v>20</v>
      </c>
      <c r="C84" s="46">
        <v>3</v>
      </c>
      <c r="D84" s="46">
        <v>31</v>
      </c>
    </row>
    <row r="85" spans="1:4" x14ac:dyDescent="0.25">
      <c r="A85" s="46">
        <v>2011</v>
      </c>
      <c r="B85" s="46" t="s">
        <v>948</v>
      </c>
      <c r="C85" s="46">
        <v>0</v>
      </c>
      <c r="D85" s="46">
        <v>19</v>
      </c>
    </row>
    <row r="86" spans="1:4" x14ac:dyDescent="0.25">
      <c r="A86" s="46">
        <v>2014</v>
      </c>
      <c r="B86" s="46" t="s">
        <v>947</v>
      </c>
      <c r="C86" s="46">
        <v>36</v>
      </c>
      <c r="D86" s="46">
        <v>0</v>
      </c>
    </row>
    <row r="87" spans="1:4" x14ac:dyDescent="0.25">
      <c r="A87" s="46">
        <v>2014</v>
      </c>
      <c r="B87" s="46">
        <v>2</v>
      </c>
      <c r="C87" s="46">
        <v>45</v>
      </c>
      <c r="D87" s="46">
        <v>2</v>
      </c>
    </row>
    <row r="88" spans="1:4" x14ac:dyDescent="0.25">
      <c r="A88" s="46">
        <v>2014</v>
      </c>
      <c r="B88" s="46">
        <v>3</v>
      </c>
      <c r="C88" s="46">
        <v>49</v>
      </c>
      <c r="D88" s="46">
        <v>3</v>
      </c>
    </row>
    <row r="89" spans="1:4" x14ac:dyDescent="0.25">
      <c r="A89" s="46">
        <v>2014</v>
      </c>
      <c r="B89" s="46">
        <v>4</v>
      </c>
      <c r="C89" s="46">
        <v>57</v>
      </c>
      <c r="D89" s="46">
        <v>9</v>
      </c>
    </row>
    <row r="90" spans="1:4" x14ac:dyDescent="0.25">
      <c r="A90" s="46">
        <v>2014</v>
      </c>
      <c r="B90" s="46">
        <v>5</v>
      </c>
      <c r="C90" s="46">
        <v>58</v>
      </c>
      <c r="D90" s="46">
        <v>10</v>
      </c>
    </row>
    <row r="91" spans="1:4" x14ac:dyDescent="0.25">
      <c r="A91" s="46">
        <v>2014</v>
      </c>
      <c r="B91" s="46">
        <v>6</v>
      </c>
      <c r="C91" s="46">
        <v>60</v>
      </c>
      <c r="D91" s="46">
        <v>17</v>
      </c>
    </row>
    <row r="92" spans="1:4" x14ac:dyDescent="0.25">
      <c r="A92" s="46">
        <v>2014</v>
      </c>
      <c r="B92" s="46">
        <v>7</v>
      </c>
      <c r="C92" s="46">
        <v>61</v>
      </c>
      <c r="D92" s="46">
        <v>20</v>
      </c>
    </row>
    <row r="93" spans="1:4" x14ac:dyDescent="0.25">
      <c r="A93" s="46">
        <v>2014</v>
      </c>
      <c r="B93" s="46">
        <v>8</v>
      </c>
      <c r="C93" s="46">
        <v>67</v>
      </c>
      <c r="D93" s="46">
        <v>33</v>
      </c>
    </row>
    <row r="94" spans="1:4" x14ac:dyDescent="0.25">
      <c r="A94" s="46">
        <v>2014</v>
      </c>
      <c r="B94" s="46">
        <v>9</v>
      </c>
      <c r="C94" s="46">
        <v>64</v>
      </c>
      <c r="D94" s="46">
        <v>38</v>
      </c>
    </row>
    <row r="95" spans="1:4" x14ac:dyDescent="0.25">
      <c r="A95" s="46">
        <v>2014</v>
      </c>
      <c r="B95" s="46">
        <v>10</v>
      </c>
      <c r="C95" s="46">
        <v>51</v>
      </c>
      <c r="D95" s="46">
        <v>45</v>
      </c>
    </row>
    <row r="96" spans="1:4" x14ac:dyDescent="0.25">
      <c r="A96" s="46">
        <v>2014</v>
      </c>
      <c r="B96" s="46" t="s">
        <v>949</v>
      </c>
      <c r="C96" s="46">
        <v>50</v>
      </c>
      <c r="D96" s="46">
        <v>46</v>
      </c>
    </row>
    <row r="97" spans="1:4" x14ac:dyDescent="0.25">
      <c r="A97" s="46">
        <v>2014</v>
      </c>
      <c r="B97" s="46">
        <v>12</v>
      </c>
      <c r="C97" s="46">
        <v>48</v>
      </c>
      <c r="D97" s="46">
        <v>47</v>
      </c>
    </row>
    <row r="98" spans="1:4" x14ac:dyDescent="0.25">
      <c r="A98" s="46">
        <v>2014</v>
      </c>
      <c r="B98" s="46">
        <v>13</v>
      </c>
      <c r="C98" s="46">
        <v>31</v>
      </c>
      <c r="D98" s="46">
        <v>59</v>
      </c>
    </row>
    <row r="99" spans="1:4" x14ac:dyDescent="0.25">
      <c r="A99" s="46">
        <v>2014</v>
      </c>
      <c r="B99" s="46">
        <v>14</v>
      </c>
      <c r="C99" s="46">
        <v>29</v>
      </c>
      <c r="D99" s="46">
        <v>60</v>
      </c>
    </row>
    <row r="100" spans="1:4" x14ac:dyDescent="0.25">
      <c r="A100" s="46">
        <v>2014</v>
      </c>
      <c r="B100" s="46">
        <v>15</v>
      </c>
      <c r="C100" s="46">
        <v>14</v>
      </c>
      <c r="D100" s="46">
        <v>57</v>
      </c>
    </row>
    <row r="101" spans="1:4" x14ac:dyDescent="0.25">
      <c r="A101" s="46">
        <v>2014</v>
      </c>
      <c r="B101" s="46">
        <v>16</v>
      </c>
      <c r="C101" s="46">
        <v>12</v>
      </c>
      <c r="D101" s="46">
        <v>61</v>
      </c>
    </row>
    <row r="102" spans="1:4" x14ac:dyDescent="0.25">
      <c r="A102" s="46">
        <v>2014</v>
      </c>
      <c r="B102" s="46">
        <v>17</v>
      </c>
      <c r="C102" s="46">
        <v>5</v>
      </c>
      <c r="D102" s="46">
        <v>60</v>
      </c>
    </row>
    <row r="103" spans="1:4" x14ac:dyDescent="0.25">
      <c r="A103" s="46">
        <v>2014</v>
      </c>
      <c r="B103" s="46">
        <v>18</v>
      </c>
      <c r="C103" s="46">
        <v>4</v>
      </c>
      <c r="D103" s="46">
        <v>54</v>
      </c>
    </row>
    <row r="104" spans="1:4" x14ac:dyDescent="0.25">
      <c r="A104" s="46">
        <v>2014</v>
      </c>
      <c r="B104" s="46">
        <v>19</v>
      </c>
      <c r="C104" s="46">
        <v>2</v>
      </c>
      <c r="D104" s="46">
        <v>48</v>
      </c>
    </row>
    <row r="105" spans="1:4" x14ac:dyDescent="0.25">
      <c r="A105" s="46">
        <v>2014</v>
      </c>
      <c r="B105" s="46">
        <v>20</v>
      </c>
      <c r="C105" s="46">
        <v>1</v>
      </c>
      <c r="D105" s="46">
        <v>43</v>
      </c>
    </row>
    <row r="106" spans="1:4" x14ac:dyDescent="0.25">
      <c r="A106" s="46">
        <v>2014</v>
      </c>
      <c r="B106" s="46" t="s">
        <v>948</v>
      </c>
      <c r="C106" s="46">
        <v>0</v>
      </c>
      <c r="D106" s="46">
        <v>25</v>
      </c>
    </row>
  </sheetData>
  <mergeCells count="4">
    <mergeCell ref="F24:I24"/>
    <mergeCell ref="F4:G4"/>
    <mergeCell ref="O1:S1"/>
    <mergeCell ref="Q8:S8"/>
  </mergeCells>
  <dataValidations count="1">
    <dataValidation type="list" allowBlank="1" showInputMessage="1" showErrorMessage="1" sqref="G5 J5" xr:uid="{D1173CF5-6AB8-41F2-96A4-5D24DC90B992}">
      <formula1>$Q$2:$Q$6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1" r:id="rId3" name="Spinner 11">
              <controlPr defaultSize="0" autoPict="0">
                <anchor moveWithCells="1" sizeWithCells="1">
                  <from>
                    <xdr:col>10</xdr:col>
                    <xdr:colOff>0</xdr:colOff>
                    <xdr:row>3</xdr:row>
                    <xdr:rowOff>180975</xdr:rowOff>
                  </from>
                  <to>
                    <xdr:col>10</xdr:col>
                    <xdr:colOff>238125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opLeftCell="H1" workbookViewId="0">
      <selection activeCell="AD1" sqref="AD1"/>
    </sheetView>
  </sheetViews>
  <sheetFormatPr defaultRowHeight="15" outlineLevelCol="1" x14ac:dyDescent="0.25"/>
  <cols>
    <col min="1" max="1" width="19" style="13" customWidth="1" outlineLevel="1"/>
    <col min="2" max="2" width="10.5703125" style="13" customWidth="1" outlineLevel="1"/>
    <col min="3" max="3" width="12.28515625" style="13" customWidth="1" outlineLevel="1"/>
    <col min="4" max="4" width="9.85546875" style="13" customWidth="1" outlineLevel="1"/>
    <col min="5" max="5" width="7.28515625" style="13" customWidth="1" outlineLevel="1"/>
    <col min="6" max="6" width="7.42578125" style="13" customWidth="1" outlineLevel="1"/>
    <col min="7" max="7" width="8.85546875" style="13" customWidth="1" outlineLevel="1"/>
    <col min="8" max="8" width="7.42578125" style="13" customWidth="1" outlineLevel="1"/>
    <col min="9" max="9" width="7.28515625" style="13" customWidth="1" outlineLevel="1"/>
    <col min="10" max="10" width="8" style="13" customWidth="1" outlineLevel="1"/>
    <col min="11" max="11" width="6.28515625" style="13" customWidth="1" outlineLevel="1"/>
    <col min="12" max="12" width="6.7109375" style="13" customWidth="1" outlineLevel="1"/>
    <col min="13" max="13" width="9.7109375" style="13" customWidth="1" outlineLevel="1"/>
    <col min="14" max="14" width="8" style="13" customWidth="1" outlineLevel="1"/>
    <col min="15" max="15" width="8.85546875" style="13" customWidth="1" outlineLevel="1"/>
    <col min="16" max="16" width="8.5703125" style="13" customWidth="1" outlineLevel="1"/>
    <col min="17" max="17" width="8.85546875"/>
    <col min="19" max="19" width="10.28515625" customWidth="1"/>
    <col min="20" max="20" width="9.42578125" customWidth="1"/>
    <col min="21" max="21" width="11.28515625" customWidth="1"/>
    <col min="22" max="22" width="11.7109375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customWidth="1"/>
    <col min="36" max="36" width="9.140625" customWidth="1"/>
  </cols>
  <sheetData>
    <row r="1" spans="1:35" ht="16.899999999999999" customHeight="1" x14ac:dyDescent="0.25">
      <c r="A1" s="14" t="s">
        <v>84</v>
      </c>
      <c r="B1" s="14" t="s">
        <v>85</v>
      </c>
      <c r="C1" s="14" t="s">
        <v>86</v>
      </c>
      <c r="D1" s="14" t="s">
        <v>87</v>
      </c>
      <c r="E1" s="14" t="s">
        <v>88</v>
      </c>
      <c r="F1" s="14" t="s">
        <v>89</v>
      </c>
      <c r="G1" s="14" t="s">
        <v>49</v>
      </c>
      <c r="H1" s="14" t="s">
        <v>90</v>
      </c>
      <c r="I1" s="14" t="s">
        <v>91</v>
      </c>
      <c r="J1" s="14" t="s">
        <v>92</v>
      </c>
      <c r="K1" s="14" t="s">
        <v>38</v>
      </c>
      <c r="L1" s="14" t="s">
        <v>93</v>
      </c>
      <c r="M1" s="14" t="s">
        <v>94</v>
      </c>
      <c r="N1" s="14" t="s">
        <v>95</v>
      </c>
      <c r="O1" s="14" t="s">
        <v>96</v>
      </c>
      <c r="P1" s="14" t="s">
        <v>97</v>
      </c>
      <c r="AH1" s="17" t="s">
        <v>915</v>
      </c>
      <c r="AI1" s="17" t="s">
        <v>916</v>
      </c>
    </row>
    <row r="2" spans="1:35" ht="17.45" customHeight="1" x14ac:dyDescent="0.25">
      <c r="A2" s="13" t="s">
        <v>407</v>
      </c>
      <c r="B2" s="13">
        <v>2010</v>
      </c>
      <c r="C2" s="13" t="s">
        <v>59</v>
      </c>
      <c r="D2" s="13" t="s">
        <v>51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26" t="s">
        <v>914</v>
      </c>
      <c r="S2" s="96" t="s">
        <v>103</v>
      </c>
      <c r="T2" s="96"/>
      <c r="U2" s="78" t="s">
        <v>968</v>
      </c>
      <c r="V2" s="78"/>
      <c r="AH2" s="20" t="s">
        <v>89</v>
      </c>
      <c r="AI2" s="18" t="s">
        <v>167</v>
      </c>
    </row>
    <row r="3" spans="1:35" ht="15.75" thickBot="1" x14ac:dyDescent="0.3">
      <c r="A3" s="13" t="s">
        <v>227</v>
      </c>
      <c r="B3" s="13">
        <v>2010</v>
      </c>
      <c r="C3" s="13" t="s">
        <v>65</v>
      </c>
      <c r="D3" s="13" t="s">
        <v>51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0" t="s">
        <v>90</v>
      </c>
      <c r="AI3" s="18" t="s">
        <v>362</v>
      </c>
    </row>
    <row r="4" spans="1:35" ht="15.75" thickBot="1" x14ac:dyDescent="0.3">
      <c r="A4" s="13" t="s">
        <v>298</v>
      </c>
      <c r="B4" s="13">
        <v>2010</v>
      </c>
      <c r="C4" s="13" t="s">
        <v>81</v>
      </c>
      <c r="D4" s="13" t="s">
        <v>55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65" t="s">
        <v>89</v>
      </c>
      <c r="T4" s="65" t="s">
        <v>90</v>
      </c>
      <c r="U4" s="65" t="s">
        <v>950</v>
      </c>
      <c r="V4" s="65" t="s">
        <v>49</v>
      </c>
      <c r="W4" s="65" t="s">
        <v>91</v>
      </c>
      <c r="X4" s="65" t="s">
        <v>92</v>
      </c>
      <c r="Y4" s="65" t="s">
        <v>38</v>
      </c>
      <c r="Z4" s="65" t="s">
        <v>93</v>
      </c>
      <c r="AA4" s="65" t="s">
        <v>94</v>
      </c>
      <c r="AB4" s="65" t="s">
        <v>95</v>
      </c>
      <c r="AC4" s="65" t="s">
        <v>951</v>
      </c>
      <c r="AD4" s="65" t="s">
        <v>96</v>
      </c>
      <c r="AE4" s="65" t="s">
        <v>952</v>
      </c>
      <c r="AF4" s="65" t="s">
        <v>953</v>
      </c>
      <c r="AG4" s="14"/>
      <c r="AH4" s="20" t="s">
        <v>950</v>
      </c>
      <c r="AI4" s="18" t="s">
        <v>285</v>
      </c>
    </row>
    <row r="5" spans="1:35" ht="15.75" thickBot="1" x14ac:dyDescent="0.3">
      <c r="A5" s="13" t="s">
        <v>188</v>
      </c>
      <c r="B5" s="13">
        <v>2010</v>
      </c>
      <c r="C5" s="13" t="s">
        <v>60</v>
      </c>
      <c r="D5" s="13" t="s">
        <v>55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66">
        <v>2010</v>
      </c>
      <c r="S5" s="67">
        <f>SUMIFS($F:$F,$A:$A,$S$2,$B:$B,$R5)</f>
        <v>589</v>
      </c>
      <c r="T5" s="67">
        <f>SUMIFS($H:$H,$A:$A,$S$2,$B:$B,$R5)</f>
        <v>189</v>
      </c>
      <c r="U5" s="79">
        <f>IFERROR(T5/S5, "-")</f>
        <v>0.32088285229202035</v>
      </c>
      <c r="V5" s="67">
        <f>SUMIFS($G:$G,$A:$A,$S$2,$B:$B,$R5)</f>
        <v>84</v>
      </c>
      <c r="W5" s="67">
        <f>SUMIFS($I:$I,$A:$A,$S$2,$B:$B,$R5)</f>
        <v>49</v>
      </c>
      <c r="X5" s="67">
        <f>SUMIFS($J:$J,$A:$A,$S$2,$B:$B,$R5)</f>
        <v>2</v>
      </c>
      <c r="Y5" s="67">
        <f>SUMIFS($K:$K,$A:$A,$S$2,$B:$B,$R5)</f>
        <v>28</v>
      </c>
      <c r="Z5" s="67">
        <f>SUMIFS($L:$L,$A:$A,$S$2,$B:$B,$R5)</f>
        <v>102</v>
      </c>
      <c r="AA5" s="67">
        <f>SUMIFS($M:$M,$A:$A,$S$2,$B:$B,$R5)</f>
        <v>2</v>
      </c>
      <c r="AB5" s="67">
        <f>SUMIFS($N:$N,$A:$A,$S$2,$B:$B,$R5)</f>
        <v>1</v>
      </c>
      <c r="AC5" s="81">
        <f>IFERROR(AA5/(AB5+AA5), "-")</f>
        <v>0.66666666666666663</v>
      </c>
      <c r="AD5" s="67">
        <f>SUMIFS($O:$O,$A:$A,$S$2,$B:$B,$R5)</f>
        <v>40</v>
      </c>
      <c r="AE5" s="67">
        <f>SUMIFS($P:$P,$A:$A,$S$2,$B:$B,$R5)</f>
        <v>82</v>
      </c>
      <c r="AF5" s="82">
        <f>IFERROR(AE5/AD5, "-")</f>
        <v>2.0499999999999998</v>
      </c>
      <c r="AH5" s="20" t="s">
        <v>49</v>
      </c>
      <c r="AI5" s="18" t="s">
        <v>368</v>
      </c>
    </row>
    <row r="6" spans="1:35" ht="15.75" thickBot="1" x14ac:dyDescent="0.3">
      <c r="A6" s="13" t="s">
        <v>572</v>
      </c>
      <c r="B6" s="13">
        <v>2010</v>
      </c>
      <c r="C6" s="13" t="s">
        <v>77</v>
      </c>
      <c r="D6" s="13" t="s">
        <v>55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66">
        <v>2011</v>
      </c>
      <c r="S6" s="67">
        <f t="shared" ref="S6:S10" si="0">SUMIFS($F:$F,$A:$A,$S$2,$B:$B,$R6)</f>
        <v>487</v>
      </c>
      <c r="T6" s="67">
        <f t="shared" ref="T6:T10" si="1">SUMIFS($H:$H,$A:$A,$S$2,$B:$B,$R6)</f>
        <v>144</v>
      </c>
      <c r="U6" s="79">
        <f t="shared" ref="U6:U12" si="2">IFERROR(T6/S6, "-")</f>
        <v>0.29568788501026694</v>
      </c>
      <c r="V6" s="67">
        <f t="shared" ref="V6:V10" si="3">SUMIFS($G:$G,$A:$A,$S$2,$B:$B,$R6)</f>
        <v>82</v>
      </c>
      <c r="W6" s="67">
        <f t="shared" ref="W6:W10" si="4">SUMIFS($I:$I,$A:$A,$S$2,$B:$B,$R6)</f>
        <v>33</v>
      </c>
      <c r="X6" s="67">
        <f t="shared" ref="X6:X10" si="5">SUMIFS($J:$J,$A:$A,$S$2,$B:$B,$R6)</f>
        <v>0</v>
      </c>
      <c r="Y6" s="67">
        <f t="shared" ref="Y6:Y10" si="6">SUMIFS($K:$K,$A:$A,$S$2,$B:$B,$R6)</f>
        <v>32</v>
      </c>
      <c r="Z6" s="67">
        <f t="shared" ref="Z6:Z10" si="7">SUMIFS($L:$L,$A:$A,$S$2,$B:$B,$R6)</f>
        <v>105</v>
      </c>
      <c r="AA6" s="67">
        <f t="shared" ref="AA6:AA10" si="8">SUMIFS($M:$M,$A:$A,$S$2,$B:$B,$R6)</f>
        <v>1</v>
      </c>
      <c r="AB6" s="67">
        <f t="shared" ref="AB6:AB10" si="9">SUMIFS($N:$N,$A:$A,$S$2,$B:$B,$R6)</f>
        <v>1</v>
      </c>
      <c r="AC6" s="81">
        <f t="shared" ref="AC6:AC12" si="10">IFERROR(AA6/(AB6+AA6), "-")</f>
        <v>0.5</v>
      </c>
      <c r="AD6" s="67">
        <f t="shared" ref="AD6:AD10" si="11">SUMIFS($O:$O,$A:$A,$S$2,$B:$B,$R6)</f>
        <v>25</v>
      </c>
      <c r="AE6" s="67">
        <f t="shared" ref="AE6:AE10" si="12">SUMIFS($P:$P,$A:$A,$S$2,$B:$B,$R6)</f>
        <v>53</v>
      </c>
      <c r="AF6" s="82">
        <f t="shared" ref="AF6:AF12" si="13">IFERROR(AE6/AD6, "-")</f>
        <v>2.12</v>
      </c>
      <c r="AH6" s="20" t="s">
        <v>91</v>
      </c>
      <c r="AI6" s="18" t="s">
        <v>103</v>
      </c>
    </row>
    <row r="7" spans="1:35" ht="15.75" thickBot="1" x14ac:dyDescent="0.3">
      <c r="A7" s="13" t="s">
        <v>425</v>
      </c>
      <c r="B7" s="13">
        <v>2010</v>
      </c>
      <c r="C7" s="13" t="s">
        <v>64</v>
      </c>
      <c r="D7" s="13" t="s">
        <v>51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66">
        <v>2012</v>
      </c>
      <c r="S7" s="67">
        <f t="shared" si="0"/>
        <v>604</v>
      </c>
      <c r="T7" s="67">
        <f t="shared" si="1"/>
        <v>194</v>
      </c>
      <c r="U7" s="79">
        <f t="shared" si="2"/>
        <v>0.32119205298013243</v>
      </c>
      <c r="V7" s="67">
        <f t="shared" si="3"/>
        <v>95</v>
      </c>
      <c r="W7" s="67">
        <f t="shared" si="4"/>
        <v>33</v>
      </c>
      <c r="X7" s="67">
        <f t="shared" si="5"/>
        <v>2</v>
      </c>
      <c r="Y7" s="67">
        <f t="shared" si="6"/>
        <v>36</v>
      </c>
      <c r="Z7" s="67">
        <f t="shared" si="7"/>
        <v>102</v>
      </c>
      <c r="AA7" s="67">
        <f t="shared" si="8"/>
        <v>1</v>
      </c>
      <c r="AB7" s="67">
        <f t="shared" si="9"/>
        <v>0</v>
      </c>
      <c r="AC7" s="81">
        <f t="shared" si="10"/>
        <v>1</v>
      </c>
      <c r="AD7" s="67">
        <f t="shared" si="11"/>
        <v>36</v>
      </c>
      <c r="AE7" s="67">
        <f t="shared" si="12"/>
        <v>82</v>
      </c>
      <c r="AF7" s="82">
        <f t="shared" si="13"/>
        <v>2.2777777777777777</v>
      </c>
      <c r="AH7" s="20" t="s">
        <v>92</v>
      </c>
      <c r="AI7" s="18" t="s">
        <v>272</v>
      </c>
    </row>
    <row r="8" spans="1:35" ht="15.75" thickBot="1" x14ac:dyDescent="0.3">
      <c r="A8" s="13" t="s">
        <v>575</v>
      </c>
      <c r="B8" s="13">
        <v>2010</v>
      </c>
      <c r="C8" s="13" t="s">
        <v>63</v>
      </c>
      <c r="D8" s="13" t="s">
        <v>55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66">
        <v>2013</v>
      </c>
      <c r="S8" s="67">
        <f t="shared" si="0"/>
        <v>631</v>
      </c>
      <c r="T8" s="67">
        <f t="shared" si="1"/>
        <v>199</v>
      </c>
      <c r="U8" s="79">
        <f t="shared" si="2"/>
        <v>0.31537242472266241</v>
      </c>
      <c r="V8" s="67">
        <f t="shared" si="3"/>
        <v>88</v>
      </c>
      <c r="W8" s="67">
        <f t="shared" si="4"/>
        <v>32</v>
      </c>
      <c r="X8" s="67">
        <f t="shared" si="5"/>
        <v>0</v>
      </c>
      <c r="Y8" s="67">
        <f t="shared" si="6"/>
        <v>30</v>
      </c>
      <c r="Z8" s="67">
        <f t="shared" si="7"/>
        <v>92</v>
      </c>
      <c r="AA8" s="67">
        <f t="shared" si="8"/>
        <v>1</v>
      </c>
      <c r="AB8" s="67">
        <f t="shared" si="9"/>
        <v>0</v>
      </c>
      <c r="AC8" s="81">
        <f t="shared" si="10"/>
        <v>1</v>
      </c>
      <c r="AD8" s="67">
        <f t="shared" si="11"/>
        <v>50</v>
      </c>
      <c r="AE8" s="67">
        <f t="shared" si="12"/>
        <v>78</v>
      </c>
      <c r="AF8" s="82">
        <f t="shared" si="13"/>
        <v>1.56</v>
      </c>
      <c r="AH8" s="20" t="s">
        <v>38</v>
      </c>
      <c r="AI8" s="18" t="s">
        <v>46</v>
      </c>
    </row>
    <row r="9" spans="1:35" ht="15.75" thickBot="1" x14ac:dyDescent="0.3">
      <c r="A9" s="13" t="s">
        <v>518</v>
      </c>
      <c r="B9" s="13">
        <v>2010</v>
      </c>
      <c r="C9" s="13" t="s">
        <v>74</v>
      </c>
      <c r="D9" s="13" t="s">
        <v>55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66">
        <v>2014</v>
      </c>
      <c r="S9" s="67">
        <f t="shared" si="0"/>
        <v>549</v>
      </c>
      <c r="T9" s="67">
        <f t="shared" si="1"/>
        <v>178</v>
      </c>
      <c r="U9" s="79">
        <f t="shared" si="2"/>
        <v>0.32422586520947178</v>
      </c>
      <c r="V9" s="67">
        <f t="shared" si="3"/>
        <v>79</v>
      </c>
      <c r="W9" s="67">
        <f t="shared" si="4"/>
        <v>33</v>
      </c>
      <c r="X9" s="67">
        <f t="shared" si="5"/>
        <v>1</v>
      </c>
      <c r="Y9" s="67">
        <f t="shared" si="6"/>
        <v>19</v>
      </c>
      <c r="Z9" s="67">
        <f t="shared" si="7"/>
        <v>77</v>
      </c>
      <c r="AA9" s="67">
        <f t="shared" si="8"/>
        <v>1</v>
      </c>
      <c r="AB9" s="67">
        <f t="shared" si="9"/>
        <v>1</v>
      </c>
      <c r="AC9" s="81">
        <f t="shared" si="10"/>
        <v>0.5</v>
      </c>
      <c r="AD9" s="67">
        <f t="shared" si="11"/>
        <v>57</v>
      </c>
      <c r="AE9" s="67">
        <f t="shared" si="12"/>
        <v>74</v>
      </c>
      <c r="AF9" s="82">
        <f t="shared" si="13"/>
        <v>1.2982456140350878</v>
      </c>
      <c r="AH9" s="20" t="s">
        <v>93</v>
      </c>
      <c r="AI9" s="18" t="s">
        <v>352</v>
      </c>
    </row>
    <row r="10" spans="1:35" ht="15.75" thickBot="1" x14ac:dyDescent="0.3">
      <c r="A10" s="13" t="s">
        <v>421</v>
      </c>
      <c r="B10" s="13">
        <v>2010</v>
      </c>
      <c r="C10" s="13" t="s">
        <v>77</v>
      </c>
      <c r="D10" s="13" t="s">
        <v>55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66">
        <v>2015</v>
      </c>
      <c r="S10" s="67">
        <f t="shared" si="0"/>
        <v>567</v>
      </c>
      <c r="T10" s="67">
        <f t="shared" si="1"/>
        <v>163</v>
      </c>
      <c r="U10" s="79">
        <f t="shared" si="2"/>
        <v>0.2874779541446208</v>
      </c>
      <c r="V10" s="67">
        <f t="shared" si="3"/>
        <v>83</v>
      </c>
      <c r="W10" s="67">
        <f t="shared" si="4"/>
        <v>32</v>
      </c>
      <c r="X10" s="67">
        <f t="shared" si="5"/>
        <v>4</v>
      </c>
      <c r="Y10" s="67">
        <f t="shared" si="6"/>
        <v>18</v>
      </c>
      <c r="Z10" s="67">
        <f t="shared" si="7"/>
        <v>83</v>
      </c>
      <c r="AA10" s="67">
        <f t="shared" si="8"/>
        <v>1</v>
      </c>
      <c r="AB10" s="67">
        <f t="shared" si="9"/>
        <v>0</v>
      </c>
      <c r="AC10" s="81">
        <f t="shared" si="10"/>
        <v>1</v>
      </c>
      <c r="AD10" s="67">
        <f t="shared" si="11"/>
        <v>41</v>
      </c>
      <c r="AE10" s="67">
        <f t="shared" si="12"/>
        <v>65</v>
      </c>
      <c r="AF10" s="82">
        <f t="shared" si="13"/>
        <v>1.5853658536585367</v>
      </c>
      <c r="AH10" s="20" t="s">
        <v>94</v>
      </c>
      <c r="AI10" s="18" t="s">
        <v>457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4"/>
      <c r="T11" s="44"/>
      <c r="U11" s="17"/>
      <c r="V11" s="44"/>
      <c r="W11" s="44"/>
      <c r="X11" s="44"/>
      <c r="Y11" s="44"/>
      <c r="Z11" s="44"/>
      <c r="AA11" s="44"/>
      <c r="AB11" s="44"/>
      <c r="AC11" s="17"/>
      <c r="AD11" s="44"/>
      <c r="AE11" s="44"/>
      <c r="AF11" s="17"/>
      <c r="AH11" s="20" t="s">
        <v>95</v>
      </c>
      <c r="AI11" s="18" t="s">
        <v>412</v>
      </c>
    </row>
    <row r="12" spans="1:35" ht="19.149999999999999" customHeight="1" thickBot="1" x14ac:dyDescent="0.3">
      <c r="A12" s="13" t="s">
        <v>612</v>
      </c>
      <c r="B12" s="13">
        <v>2010</v>
      </c>
      <c r="C12" s="13" t="s">
        <v>50</v>
      </c>
      <c r="D12" s="13" t="s">
        <v>51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64" t="s">
        <v>954</v>
      </c>
      <c r="S12" s="61">
        <f>SUM(S5:S10)</f>
        <v>3427</v>
      </c>
      <c r="T12" s="61">
        <f>SUM(T5:T10)</f>
        <v>1067</v>
      </c>
      <c r="U12" s="80">
        <f t="shared" si="2"/>
        <v>0.31135103589145025</v>
      </c>
      <c r="V12" s="61">
        <f t="shared" ref="V12:AB12" si="14">SUM(V5:V10)</f>
        <v>511</v>
      </c>
      <c r="W12" s="61">
        <f t="shared" si="14"/>
        <v>212</v>
      </c>
      <c r="X12" s="61">
        <f t="shared" si="14"/>
        <v>9</v>
      </c>
      <c r="Y12" s="61">
        <f t="shared" si="14"/>
        <v>163</v>
      </c>
      <c r="Z12" s="61">
        <f t="shared" si="14"/>
        <v>561</v>
      </c>
      <c r="AA12" s="61">
        <f t="shared" si="14"/>
        <v>7</v>
      </c>
      <c r="AB12" s="61">
        <f t="shared" si="14"/>
        <v>3</v>
      </c>
      <c r="AC12" s="62">
        <f t="shared" si="10"/>
        <v>0.7</v>
      </c>
      <c r="AD12" s="61">
        <f>SUM(AD5:AD10)</f>
        <v>249</v>
      </c>
      <c r="AE12" s="61">
        <f>SUM(AE5:AE10)</f>
        <v>434</v>
      </c>
      <c r="AF12" s="63">
        <f t="shared" si="13"/>
        <v>1.7429718875502007</v>
      </c>
      <c r="AH12" s="20" t="s">
        <v>951</v>
      </c>
      <c r="AI12" s="18" t="s">
        <v>293</v>
      </c>
    </row>
    <row r="13" spans="1:35" x14ac:dyDescent="0.25">
      <c r="A13" s="13" t="s">
        <v>105</v>
      </c>
      <c r="B13" s="13">
        <v>2010</v>
      </c>
      <c r="C13" s="13" t="s">
        <v>65</v>
      </c>
      <c r="D13" s="13" t="s">
        <v>51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0" t="s">
        <v>96</v>
      </c>
      <c r="AI13" s="18" t="s">
        <v>484</v>
      </c>
    </row>
    <row r="14" spans="1:35" x14ac:dyDescent="0.25">
      <c r="A14" s="13" t="s">
        <v>615</v>
      </c>
      <c r="B14" s="13">
        <v>2010</v>
      </c>
      <c r="C14" s="13" t="s">
        <v>76</v>
      </c>
      <c r="D14" s="13" t="s">
        <v>51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0" t="s">
        <v>952</v>
      </c>
      <c r="AI14" s="18" t="s">
        <v>356</v>
      </c>
    </row>
    <row r="15" spans="1:35" x14ac:dyDescent="0.25">
      <c r="A15" s="13" t="s">
        <v>228</v>
      </c>
      <c r="B15" s="13">
        <v>2010</v>
      </c>
      <c r="C15" s="13" t="s">
        <v>53</v>
      </c>
      <c r="D15" s="13" t="s">
        <v>51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0" t="s">
        <v>953</v>
      </c>
      <c r="AI15" s="18" t="s">
        <v>528</v>
      </c>
    </row>
    <row r="16" spans="1:35" x14ac:dyDescent="0.25">
      <c r="A16" s="13" t="s">
        <v>456</v>
      </c>
      <c r="B16" s="13">
        <v>2010</v>
      </c>
      <c r="C16" s="13" t="s">
        <v>71</v>
      </c>
      <c r="D16" s="13" t="s">
        <v>55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X16" s="98" t="s">
        <v>971</v>
      </c>
      <c r="Y16" s="98"/>
      <c r="Z16" s="98"/>
      <c r="AA16" s="98"/>
      <c r="AB16" s="98"/>
      <c r="AC16" s="98"/>
      <c r="AD16" s="98"/>
      <c r="AE16" s="98"/>
      <c r="AF16" s="98"/>
      <c r="AI16" s="18" t="s">
        <v>379</v>
      </c>
    </row>
    <row r="17" spans="1:35" x14ac:dyDescent="0.25">
      <c r="A17" s="13" t="s">
        <v>573</v>
      </c>
      <c r="B17" s="13">
        <v>2010</v>
      </c>
      <c r="C17" s="13" t="s">
        <v>67</v>
      </c>
      <c r="D17" s="13" t="s">
        <v>55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X17" s="97" t="s">
        <v>969</v>
      </c>
      <c r="Y17" s="97"/>
      <c r="Z17" s="83" t="s">
        <v>89</v>
      </c>
      <c r="AB17" s="97" t="s">
        <v>970</v>
      </c>
      <c r="AC17" s="97"/>
      <c r="AD17" s="83" t="s">
        <v>93</v>
      </c>
      <c r="AI17" s="18" t="s">
        <v>170</v>
      </c>
    </row>
    <row r="18" spans="1:35" x14ac:dyDescent="0.25">
      <c r="A18" s="13" t="s">
        <v>276</v>
      </c>
      <c r="B18" s="13">
        <v>2010</v>
      </c>
      <c r="C18" s="13" t="s">
        <v>69</v>
      </c>
      <c r="D18" s="13" t="s">
        <v>51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18" t="s">
        <v>400</v>
      </c>
    </row>
    <row r="19" spans="1:35" x14ac:dyDescent="0.25">
      <c r="A19" s="13" t="s">
        <v>566</v>
      </c>
      <c r="B19" s="13">
        <v>2010</v>
      </c>
      <c r="C19" s="13" t="s">
        <v>81</v>
      </c>
      <c r="D19" s="13" t="s">
        <v>55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18" t="s">
        <v>580</v>
      </c>
    </row>
    <row r="20" spans="1:35" x14ac:dyDescent="0.25">
      <c r="A20" s="13" t="s">
        <v>133</v>
      </c>
      <c r="B20" s="13">
        <v>2010</v>
      </c>
      <c r="C20" s="13" t="s">
        <v>70</v>
      </c>
      <c r="D20" s="13" t="s">
        <v>51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18" t="s">
        <v>394</v>
      </c>
    </row>
    <row r="21" spans="1:35" x14ac:dyDescent="0.25">
      <c r="A21" s="13" t="s">
        <v>118</v>
      </c>
      <c r="B21" s="13">
        <v>2010</v>
      </c>
      <c r="C21" s="13" t="s">
        <v>64</v>
      </c>
      <c r="D21" s="13" t="s">
        <v>51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18" t="s">
        <v>399</v>
      </c>
    </row>
    <row r="22" spans="1:35" x14ac:dyDescent="0.25">
      <c r="A22" s="13" t="s">
        <v>324</v>
      </c>
      <c r="B22" s="13">
        <v>2010</v>
      </c>
      <c r="C22" s="13" t="s">
        <v>61</v>
      </c>
      <c r="D22" s="13" t="s">
        <v>51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18" t="s">
        <v>233</v>
      </c>
    </row>
    <row r="23" spans="1:35" x14ac:dyDescent="0.25">
      <c r="A23" s="13" t="s">
        <v>213</v>
      </c>
      <c r="B23" s="13">
        <v>2010</v>
      </c>
      <c r="C23" s="13" t="s">
        <v>53</v>
      </c>
      <c r="D23" s="13" t="s">
        <v>51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18" t="s">
        <v>461</v>
      </c>
    </row>
    <row r="24" spans="1:35" x14ac:dyDescent="0.25">
      <c r="A24" s="13" t="s">
        <v>534</v>
      </c>
      <c r="B24" s="13">
        <v>2010</v>
      </c>
      <c r="C24" s="13" t="s">
        <v>64</v>
      </c>
      <c r="D24" s="13" t="s">
        <v>51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18" t="s">
        <v>328</v>
      </c>
    </row>
    <row r="25" spans="1:35" x14ac:dyDescent="0.25">
      <c r="A25" s="13" t="s">
        <v>181</v>
      </c>
      <c r="B25" s="13">
        <v>2010</v>
      </c>
      <c r="C25" s="13" t="s">
        <v>62</v>
      </c>
      <c r="D25" s="13" t="s">
        <v>51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18" t="s">
        <v>533</v>
      </c>
    </row>
    <row r="26" spans="1:35" x14ac:dyDescent="0.25">
      <c r="A26" s="13" t="s">
        <v>185</v>
      </c>
      <c r="B26" s="13">
        <v>2010</v>
      </c>
      <c r="C26" s="13" t="s">
        <v>58</v>
      </c>
      <c r="D26" s="13" t="s">
        <v>51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18" t="s">
        <v>104</v>
      </c>
    </row>
    <row r="27" spans="1:35" x14ac:dyDescent="0.25">
      <c r="A27" s="13" t="s">
        <v>603</v>
      </c>
      <c r="B27" s="13">
        <v>2010</v>
      </c>
      <c r="C27" s="13" t="s">
        <v>53</v>
      </c>
      <c r="D27" s="13" t="s">
        <v>51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18" t="s">
        <v>47</v>
      </c>
    </row>
    <row r="28" spans="1:35" x14ac:dyDescent="0.25">
      <c r="A28" s="13" t="s">
        <v>565</v>
      </c>
      <c r="B28" s="13">
        <v>2010</v>
      </c>
      <c r="C28" s="13" t="s">
        <v>74</v>
      </c>
      <c r="D28" s="13" t="s">
        <v>55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18" t="s">
        <v>601</v>
      </c>
    </row>
    <row r="29" spans="1:35" x14ac:dyDescent="0.25">
      <c r="A29" s="13" t="s">
        <v>543</v>
      </c>
      <c r="B29" s="13">
        <v>2010</v>
      </c>
      <c r="C29" s="13" t="s">
        <v>59</v>
      </c>
      <c r="D29" s="13" t="s">
        <v>51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18" t="s">
        <v>415</v>
      </c>
    </row>
    <row r="30" spans="1:35" x14ac:dyDescent="0.25">
      <c r="A30" s="13" t="s">
        <v>117</v>
      </c>
      <c r="B30" s="13">
        <v>2010</v>
      </c>
      <c r="C30" s="13" t="s">
        <v>50</v>
      </c>
      <c r="D30" s="13" t="s">
        <v>51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18" t="s">
        <v>263</v>
      </c>
    </row>
    <row r="31" spans="1:35" x14ac:dyDescent="0.25">
      <c r="A31" s="13" t="s">
        <v>537</v>
      </c>
      <c r="B31" s="13">
        <v>2010</v>
      </c>
      <c r="C31" s="13" t="s">
        <v>59</v>
      </c>
      <c r="D31" s="13" t="s">
        <v>51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18" t="s">
        <v>535</v>
      </c>
    </row>
    <row r="32" spans="1:35" x14ac:dyDescent="0.25">
      <c r="A32" s="13" t="s">
        <v>100</v>
      </c>
      <c r="B32" s="13">
        <v>2010</v>
      </c>
      <c r="C32" s="13" t="s">
        <v>54</v>
      </c>
      <c r="D32" s="13" t="s">
        <v>55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18" t="s">
        <v>273</v>
      </c>
    </row>
    <row r="33" spans="1:35" x14ac:dyDescent="0.25">
      <c r="A33" s="13" t="s">
        <v>39</v>
      </c>
      <c r="B33" s="13">
        <v>2010</v>
      </c>
      <c r="C33" s="13" t="s">
        <v>78</v>
      </c>
      <c r="D33" s="13" t="s">
        <v>51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18" t="s">
        <v>480</v>
      </c>
    </row>
    <row r="34" spans="1:35" x14ac:dyDescent="0.25">
      <c r="A34" s="13" t="s">
        <v>127</v>
      </c>
      <c r="B34" s="13">
        <v>2010</v>
      </c>
      <c r="C34" s="13" t="s">
        <v>74</v>
      </c>
      <c r="D34" s="13" t="s">
        <v>55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18" t="s">
        <v>163</v>
      </c>
    </row>
    <row r="35" spans="1:35" x14ac:dyDescent="0.25">
      <c r="A35" s="13" t="s">
        <v>531</v>
      </c>
      <c r="B35" s="13">
        <v>2010</v>
      </c>
      <c r="C35" s="13" t="s">
        <v>71</v>
      </c>
      <c r="D35" s="13" t="s">
        <v>55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18" t="s">
        <v>303</v>
      </c>
    </row>
    <row r="36" spans="1:35" x14ac:dyDescent="0.25">
      <c r="A36" s="13" t="s">
        <v>234</v>
      </c>
      <c r="B36" s="13">
        <v>2010</v>
      </c>
      <c r="C36" s="13" t="s">
        <v>54</v>
      </c>
      <c r="D36" s="13" t="s">
        <v>55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18" t="s">
        <v>490</v>
      </c>
    </row>
    <row r="37" spans="1:35" x14ac:dyDescent="0.25">
      <c r="A37" s="13" t="s">
        <v>491</v>
      </c>
      <c r="B37" s="13">
        <v>2010</v>
      </c>
      <c r="C37" s="13" t="s">
        <v>74</v>
      </c>
      <c r="D37" s="13" t="s">
        <v>55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18" t="s">
        <v>459</v>
      </c>
    </row>
    <row r="38" spans="1:35" x14ac:dyDescent="0.25">
      <c r="A38" s="13" t="s">
        <v>445</v>
      </c>
      <c r="B38" s="13">
        <v>2010</v>
      </c>
      <c r="C38" s="13" t="s">
        <v>52</v>
      </c>
      <c r="D38" s="13" t="s">
        <v>55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18" t="s">
        <v>542</v>
      </c>
    </row>
    <row r="39" spans="1:35" x14ac:dyDescent="0.25">
      <c r="A39" s="13" t="s">
        <v>149</v>
      </c>
      <c r="B39" s="13">
        <v>2010</v>
      </c>
      <c r="C39" s="13" t="s">
        <v>61</v>
      </c>
      <c r="D39" s="13" t="s">
        <v>51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18" t="s">
        <v>380</v>
      </c>
    </row>
    <row r="40" spans="1:35" x14ac:dyDescent="0.25">
      <c r="A40" s="13" t="s">
        <v>291</v>
      </c>
      <c r="B40" s="13">
        <v>2010</v>
      </c>
      <c r="C40" s="13" t="s">
        <v>61</v>
      </c>
      <c r="D40" s="13" t="s">
        <v>51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18" t="s">
        <v>48</v>
      </c>
    </row>
    <row r="41" spans="1:35" x14ac:dyDescent="0.25">
      <c r="A41" s="13" t="s">
        <v>296</v>
      </c>
      <c r="B41" s="13">
        <v>2010</v>
      </c>
      <c r="C41" s="13" t="s">
        <v>68</v>
      </c>
      <c r="D41" s="13" t="s">
        <v>55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18" t="s">
        <v>499</v>
      </c>
    </row>
    <row r="42" spans="1:35" x14ac:dyDescent="0.25">
      <c r="A42" s="13" t="s">
        <v>177</v>
      </c>
      <c r="B42" s="13">
        <v>2010</v>
      </c>
      <c r="C42" s="13" t="s">
        <v>80</v>
      </c>
      <c r="D42" s="13" t="s">
        <v>55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18" t="s">
        <v>649</v>
      </c>
    </row>
    <row r="43" spans="1:35" x14ac:dyDescent="0.25">
      <c r="A43" s="13" t="s">
        <v>116</v>
      </c>
      <c r="B43" s="13">
        <v>2010</v>
      </c>
      <c r="C43" s="13" t="s">
        <v>80</v>
      </c>
      <c r="D43" s="13" t="s">
        <v>55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18" t="s">
        <v>348</v>
      </c>
    </row>
    <row r="44" spans="1:35" x14ac:dyDescent="0.25">
      <c r="A44" s="13" t="s">
        <v>344</v>
      </c>
      <c r="B44" s="13">
        <v>2010</v>
      </c>
      <c r="C44" s="13" t="s">
        <v>79</v>
      </c>
      <c r="D44" s="13" t="s">
        <v>55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18" t="s">
        <v>474</v>
      </c>
    </row>
    <row r="45" spans="1:35" x14ac:dyDescent="0.25">
      <c r="A45" s="13" t="s">
        <v>335</v>
      </c>
      <c r="B45" s="13">
        <v>2010</v>
      </c>
      <c r="C45" s="13" t="s">
        <v>69</v>
      </c>
      <c r="D45" s="13" t="s">
        <v>51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18" t="s">
        <v>574</v>
      </c>
    </row>
    <row r="46" spans="1:35" x14ac:dyDescent="0.25">
      <c r="A46" s="13" t="s">
        <v>494</v>
      </c>
      <c r="B46" s="13">
        <v>2010</v>
      </c>
      <c r="C46" s="13" t="s">
        <v>53</v>
      </c>
      <c r="D46" s="13" t="s">
        <v>51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18" t="s">
        <v>418</v>
      </c>
    </row>
    <row r="47" spans="1:35" x14ac:dyDescent="0.25">
      <c r="A47" s="13" t="s">
        <v>131</v>
      </c>
      <c r="B47" s="13">
        <v>2010</v>
      </c>
      <c r="C47" s="13" t="s">
        <v>80</v>
      </c>
      <c r="D47" s="13" t="s">
        <v>55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18" t="s">
        <v>530</v>
      </c>
    </row>
    <row r="48" spans="1:35" x14ac:dyDescent="0.25">
      <c r="A48" s="13" t="s">
        <v>136</v>
      </c>
      <c r="B48" s="13">
        <v>2010</v>
      </c>
      <c r="C48" s="13" t="s">
        <v>79</v>
      </c>
      <c r="D48" s="13" t="s">
        <v>55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18" t="s">
        <v>605</v>
      </c>
    </row>
    <row r="49" spans="1:35" x14ac:dyDescent="0.25">
      <c r="A49" s="13" t="s">
        <v>295</v>
      </c>
      <c r="B49" s="13">
        <v>2010</v>
      </c>
      <c r="C49" s="13" t="s">
        <v>70</v>
      </c>
      <c r="D49" s="13" t="s">
        <v>51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18" t="s">
        <v>334</v>
      </c>
    </row>
    <row r="50" spans="1:35" x14ac:dyDescent="0.25">
      <c r="A50" s="13" t="s">
        <v>155</v>
      </c>
      <c r="B50" s="13">
        <v>2010</v>
      </c>
      <c r="C50" s="13" t="s">
        <v>54</v>
      </c>
      <c r="D50" s="13" t="s">
        <v>55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18" t="s">
        <v>364</v>
      </c>
    </row>
    <row r="51" spans="1:35" x14ac:dyDescent="0.25">
      <c r="A51" s="13" t="s">
        <v>107</v>
      </c>
      <c r="B51" s="13">
        <v>2010</v>
      </c>
      <c r="C51" s="13" t="s">
        <v>67</v>
      </c>
      <c r="D51" s="13" t="s">
        <v>55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18" t="s">
        <v>427</v>
      </c>
    </row>
    <row r="52" spans="1:35" x14ac:dyDescent="0.25">
      <c r="A52" s="13" t="s">
        <v>235</v>
      </c>
      <c r="B52" s="13">
        <v>2010</v>
      </c>
      <c r="C52" s="13" t="s">
        <v>66</v>
      </c>
      <c r="D52" s="13" t="s">
        <v>55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18" t="s">
        <v>511</v>
      </c>
    </row>
    <row r="53" spans="1:35" x14ac:dyDescent="0.25">
      <c r="A53" s="13" t="s">
        <v>453</v>
      </c>
      <c r="B53" s="13">
        <v>2010</v>
      </c>
      <c r="C53" s="13" t="s">
        <v>66</v>
      </c>
      <c r="D53" s="13" t="s">
        <v>55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18" t="s">
        <v>365</v>
      </c>
    </row>
    <row r="54" spans="1:35" x14ac:dyDescent="0.25">
      <c r="A54" s="13" t="s">
        <v>255</v>
      </c>
      <c r="B54" s="13">
        <v>2010</v>
      </c>
      <c r="C54" s="13" t="s">
        <v>74</v>
      </c>
      <c r="D54" s="13" t="s">
        <v>55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18" t="s">
        <v>209</v>
      </c>
    </row>
    <row r="55" spans="1:35" x14ac:dyDescent="0.25">
      <c r="A55" s="13" t="s">
        <v>243</v>
      </c>
      <c r="B55" s="13">
        <v>2010</v>
      </c>
      <c r="C55" s="13" t="s">
        <v>59</v>
      </c>
      <c r="D55" s="13" t="s">
        <v>51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18" t="s">
        <v>320</v>
      </c>
    </row>
    <row r="56" spans="1:35" x14ac:dyDescent="0.25">
      <c r="A56" s="13" t="s">
        <v>558</v>
      </c>
      <c r="B56" s="13">
        <v>2010</v>
      </c>
      <c r="C56" s="13" t="s">
        <v>69</v>
      </c>
      <c r="D56" s="13" t="s">
        <v>51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18" t="s">
        <v>404</v>
      </c>
    </row>
    <row r="57" spans="1:35" x14ac:dyDescent="0.25">
      <c r="A57" s="13" t="s">
        <v>360</v>
      </c>
      <c r="B57" s="13">
        <v>2010</v>
      </c>
      <c r="C57" s="13" t="s">
        <v>60</v>
      </c>
      <c r="D57" s="13" t="s">
        <v>55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18" t="s">
        <v>369</v>
      </c>
    </row>
    <row r="58" spans="1:35" x14ac:dyDescent="0.25">
      <c r="A58" s="13" t="s">
        <v>602</v>
      </c>
      <c r="B58" s="13">
        <v>2010</v>
      </c>
      <c r="C58" s="13" t="s">
        <v>76</v>
      </c>
      <c r="D58" s="13" t="s">
        <v>51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18" t="s">
        <v>577</v>
      </c>
    </row>
    <row r="59" spans="1:35" x14ac:dyDescent="0.25">
      <c r="A59" s="13" t="s">
        <v>401</v>
      </c>
      <c r="B59" s="13">
        <v>2010</v>
      </c>
      <c r="C59" s="13" t="s">
        <v>68</v>
      </c>
      <c r="D59" s="13" t="s">
        <v>55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18" t="s">
        <v>447</v>
      </c>
    </row>
    <row r="60" spans="1:35" x14ac:dyDescent="0.25">
      <c r="A60" s="13" t="s">
        <v>613</v>
      </c>
      <c r="B60" s="13">
        <v>2010</v>
      </c>
      <c r="C60" s="13" t="s">
        <v>52</v>
      </c>
      <c r="D60" s="13" t="s">
        <v>55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18" t="s">
        <v>241</v>
      </c>
    </row>
    <row r="61" spans="1:35" x14ac:dyDescent="0.25">
      <c r="A61" s="13" t="s">
        <v>184</v>
      </c>
      <c r="B61" s="13">
        <v>2010</v>
      </c>
      <c r="C61" s="13" t="s">
        <v>74</v>
      </c>
      <c r="D61" s="13" t="s">
        <v>55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18" t="s">
        <v>258</v>
      </c>
    </row>
    <row r="62" spans="1:35" x14ac:dyDescent="0.25">
      <c r="A62" s="13" t="s">
        <v>588</v>
      </c>
      <c r="B62" s="13">
        <v>2010</v>
      </c>
      <c r="C62" s="13" t="s">
        <v>78</v>
      </c>
      <c r="D62" s="13" t="s">
        <v>51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18" t="s">
        <v>176</v>
      </c>
    </row>
    <row r="63" spans="1:35" x14ac:dyDescent="0.25">
      <c r="A63" s="13" t="s">
        <v>559</v>
      </c>
      <c r="B63" s="13">
        <v>2010</v>
      </c>
      <c r="C63" s="13" t="s">
        <v>60</v>
      </c>
      <c r="D63" s="13" t="s">
        <v>55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18" t="s">
        <v>287</v>
      </c>
    </row>
    <row r="64" spans="1:35" x14ac:dyDescent="0.25">
      <c r="A64" s="13" t="s">
        <v>203</v>
      </c>
      <c r="B64" s="13">
        <v>2010</v>
      </c>
      <c r="C64" s="13" t="s">
        <v>71</v>
      </c>
      <c r="D64" s="13" t="s">
        <v>55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18" t="s">
        <v>439</v>
      </c>
    </row>
    <row r="65" spans="1:35" x14ac:dyDescent="0.25">
      <c r="A65" s="13" t="s">
        <v>601</v>
      </c>
      <c r="B65" s="13">
        <v>2010</v>
      </c>
      <c r="C65" s="13" t="s">
        <v>70</v>
      </c>
      <c r="D65" s="13" t="s">
        <v>51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18" t="s">
        <v>617</v>
      </c>
    </row>
    <row r="66" spans="1:35" x14ac:dyDescent="0.25">
      <c r="A66" s="13" t="s">
        <v>323</v>
      </c>
      <c r="B66" s="13">
        <v>2010</v>
      </c>
      <c r="C66" s="13" t="s">
        <v>63</v>
      </c>
      <c r="D66" s="13" t="s">
        <v>55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18" t="s">
        <v>45</v>
      </c>
    </row>
    <row r="67" spans="1:35" x14ac:dyDescent="0.25">
      <c r="A67" s="13" t="s">
        <v>353</v>
      </c>
      <c r="B67" s="13">
        <v>2010</v>
      </c>
      <c r="C67" s="13" t="s">
        <v>69</v>
      </c>
      <c r="D67" s="13" t="s">
        <v>51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18" t="s">
        <v>260</v>
      </c>
    </row>
    <row r="68" spans="1:35" x14ac:dyDescent="0.25">
      <c r="A68" s="13" t="s">
        <v>158</v>
      </c>
      <c r="B68" s="13">
        <v>2010</v>
      </c>
      <c r="C68" s="13" t="s">
        <v>58</v>
      </c>
      <c r="D68" s="13" t="s">
        <v>51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18" t="s">
        <v>413</v>
      </c>
    </row>
    <row r="69" spans="1:35" x14ac:dyDescent="0.25">
      <c r="A69" s="13" t="s">
        <v>532</v>
      </c>
      <c r="B69" s="13">
        <v>2010</v>
      </c>
      <c r="C69" s="13" t="s">
        <v>65</v>
      </c>
      <c r="D69" s="13" t="s">
        <v>51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18" t="s">
        <v>438</v>
      </c>
    </row>
    <row r="70" spans="1:35" x14ac:dyDescent="0.25">
      <c r="A70" s="13" t="s">
        <v>99</v>
      </c>
      <c r="B70" s="13">
        <v>2010</v>
      </c>
      <c r="C70" s="13" t="s">
        <v>71</v>
      </c>
      <c r="D70" s="13" t="s">
        <v>55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18" t="s">
        <v>686</v>
      </c>
    </row>
    <row r="71" spans="1:35" x14ac:dyDescent="0.25">
      <c r="A71" s="13" t="s">
        <v>451</v>
      </c>
      <c r="B71" s="13">
        <v>2010</v>
      </c>
      <c r="C71" s="13" t="s">
        <v>54</v>
      </c>
      <c r="D71" s="13" t="s">
        <v>55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18" t="s">
        <v>429</v>
      </c>
    </row>
    <row r="72" spans="1:35" x14ac:dyDescent="0.25">
      <c r="A72" s="13" t="s">
        <v>247</v>
      </c>
      <c r="B72" s="13">
        <v>2010</v>
      </c>
      <c r="C72" s="13" t="s">
        <v>68</v>
      </c>
      <c r="D72" s="13" t="s">
        <v>55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18" t="s">
        <v>609</v>
      </c>
    </row>
    <row r="73" spans="1:35" x14ac:dyDescent="0.25">
      <c r="A73" s="13" t="s">
        <v>321</v>
      </c>
      <c r="B73" s="13">
        <v>2010</v>
      </c>
      <c r="C73" s="13" t="s">
        <v>62</v>
      </c>
      <c r="D73" s="13" t="s">
        <v>51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18" t="s">
        <v>216</v>
      </c>
    </row>
    <row r="74" spans="1:35" x14ac:dyDescent="0.25">
      <c r="A74" s="13" t="s">
        <v>361</v>
      </c>
      <c r="B74" s="13">
        <v>2010</v>
      </c>
      <c r="C74" s="13" t="s">
        <v>79</v>
      </c>
      <c r="D74" s="13" t="s">
        <v>55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18" t="s">
        <v>382</v>
      </c>
    </row>
    <row r="75" spans="1:35" x14ac:dyDescent="0.25">
      <c r="A75" s="13" t="s">
        <v>231</v>
      </c>
      <c r="B75" s="13">
        <v>2010</v>
      </c>
      <c r="C75" s="13" t="s">
        <v>77</v>
      </c>
      <c r="D75" s="13" t="s">
        <v>55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18" t="s">
        <v>279</v>
      </c>
    </row>
    <row r="76" spans="1:35" x14ac:dyDescent="0.25">
      <c r="A76" s="13" t="s">
        <v>332</v>
      </c>
      <c r="B76" s="13">
        <v>2010</v>
      </c>
      <c r="C76" s="13" t="s">
        <v>72</v>
      </c>
      <c r="D76" s="13" t="s">
        <v>51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18" t="s">
        <v>363</v>
      </c>
    </row>
    <row r="77" spans="1:35" x14ac:dyDescent="0.25">
      <c r="A77" s="13" t="s">
        <v>339</v>
      </c>
      <c r="B77" s="13">
        <v>2010</v>
      </c>
      <c r="C77" s="13" t="s">
        <v>61</v>
      </c>
      <c r="D77" s="13" t="s">
        <v>51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18" t="s">
        <v>310</v>
      </c>
    </row>
    <row r="78" spans="1:35" x14ac:dyDescent="0.25">
      <c r="A78" s="13" t="s">
        <v>553</v>
      </c>
      <c r="B78" s="13">
        <v>2010</v>
      </c>
      <c r="C78" s="13" t="s">
        <v>59</v>
      </c>
      <c r="D78" s="13" t="s">
        <v>51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18" t="s">
        <v>300</v>
      </c>
    </row>
    <row r="79" spans="1:35" x14ac:dyDescent="0.25">
      <c r="A79" s="13" t="s">
        <v>391</v>
      </c>
      <c r="B79" s="13">
        <v>2010</v>
      </c>
      <c r="C79" s="13" t="s">
        <v>75</v>
      </c>
      <c r="D79" s="13" t="s">
        <v>51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18" t="s">
        <v>349</v>
      </c>
    </row>
    <row r="80" spans="1:35" x14ac:dyDescent="0.25">
      <c r="A80" s="13" t="s">
        <v>357</v>
      </c>
      <c r="B80" s="13">
        <v>2010</v>
      </c>
      <c r="C80" s="13" t="s">
        <v>75</v>
      </c>
      <c r="D80" s="13" t="s">
        <v>51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18" t="s">
        <v>504</v>
      </c>
    </row>
    <row r="81" spans="1:35" x14ac:dyDescent="0.25">
      <c r="A81" s="13" t="s">
        <v>590</v>
      </c>
      <c r="B81" s="13">
        <v>2010</v>
      </c>
      <c r="C81" s="13" t="s">
        <v>62</v>
      </c>
      <c r="D81" s="13" t="s">
        <v>51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18" t="s">
        <v>191</v>
      </c>
    </row>
    <row r="82" spans="1:35" x14ac:dyDescent="0.25">
      <c r="A82" s="13" t="s">
        <v>102</v>
      </c>
      <c r="B82" s="13">
        <v>2010</v>
      </c>
      <c r="C82" s="13" t="s">
        <v>71</v>
      </c>
      <c r="D82" s="13" t="s">
        <v>55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18" t="s">
        <v>246</v>
      </c>
    </row>
    <row r="83" spans="1:35" x14ac:dyDescent="0.25">
      <c r="A83" s="13" t="s">
        <v>114</v>
      </c>
      <c r="B83" s="13">
        <v>2010</v>
      </c>
      <c r="C83" s="13" t="s">
        <v>62</v>
      </c>
      <c r="D83" s="13" t="s">
        <v>51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18" t="s">
        <v>374</v>
      </c>
    </row>
    <row r="84" spans="1:35" x14ac:dyDescent="0.25">
      <c r="A84" s="13" t="s">
        <v>271</v>
      </c>
      <c r="B84" s="13">
        <v>2010</v>
      </c>
      <c r="C84" s="13" t="s">
        <v>80</v>
      </c>
      <c r="D84" s="13" t="s">
        <v>55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18" t="s">
        <v>546</v>
      </c>
    </row>
    <row r="85" spans="1:35" x14ac:dyDescent="0.25">
      <c r="A85" s="13" t="s">
        <v>583</v>
      </c>
      <c r="B85" s="13">
        <v>2010</v>
      </c>
      <c r="C85" s="13" t="s">
        <v>62</v>
      </c>
      <c r="D85" s="13" t="s">
        <v>51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18" t="s">
        <v>40</v>
      </c>
    </row>
    <row r="86" spans="1:35" x14ac:dyDescent="0.25">
      <c r="A86" s="13" t="s">
        <v>416</v>
      </c>
      <c r="B86" s="13">
        <v>2010</v>
      </c>
      <c r="C86" s="13" t="s">
        <v>68</v>
      </c>
      <c r="D86" s="13" t="s">
        <v>55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18" t="s">
        <v>371</v>
      </c>
    </row>
    <row r="87" spans="1:35" x14ac:dyDescent="0.25">
      <c r="A87" s="13" t="s">
        <v>257</v>
      </c>
      <c r="B87" s="13">
        <v>2010</v>
      </c>
      <c r="C87" s="13" t="s">
        <v>73</v>
      </c>
      <c r="D87" s="13" t="s">
        <v>55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18" t="s">
        <v>297</v>
      </c>
    </row>
    <row r="88" spans="1:35" x14ac:dyDescent="0.25">
      <c r="A88" s="13" t="s">
        <v>267</v>
      </c>
      <c r="B88" s="13">
        <v>2010</v>
      </c>
      <c r="C88" s="13" t="s">
        <v>78</v>
      </c>
      <c r="D88" s="13" t="s">
        <v>51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18" t="s">
        <v>226</v>
      </c>
    </row>
    <row r="89" spans="1:35" x14ac:dyDescent="0.25">
      <c r="A89" s="13" t="s">
        <v>449</v>
      </c>
      <c r="B89" s="13">
        <v>2010</v>
      </c>
      <c r="C89" s="13" t="s">
        <v>67</v>
      </c>
      <c r="D89" s="13" t="s">
        <v>55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18" t="s">
        <v>488</v>
      </c>
    </row>
    <row r="90" spans="1:35" x14ac:dyDescent="0.25">
      <c r="A90" s="13" t="s">
        <v>200</v>
      </c>
      <c r="B90" s="13">
        <v>2010</v>
      </c>
      <c r="C90" s="13" t="s">
        <v>58</v>
      </c>
      <c r="D90" s="13" t="s">
        <v>51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18" t="s">
        <v>316</v>
      </c>
    </row>
    <row r="91" spans="1:35" x14ac:dyDescent="0.25">
      <c r="A91" s="13" t="s">
        <v>119</v>
      </c>
      <c r="B91" s="13">
        <v>2010</v>
      </c>
      <c r="C91" s="13" t="s">
        <v>67</v>
      </c>
      <c r="D91" s="13" t="s">
        <v>55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18" t="s">
        <v>311</v>
      </c>
    </row>
    <row r="92" spans="1:35" x14ac:dyDescent="0.25">
      <c r="A92" s="13" t="s">
        <v>317</v>
      </c>
      <c r="B92" s="13">
        <v>2010</v>
      </c>
      <c r="C92" s="13" t="s">
        <v>56</v>
      </c>
      <c r="D92" s="13" t="s">
        <v>55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18" t="s">
        <v>350</v>
      </c>
    </row>
    <row r="93" spans="1:35" x14ac:dyDescent="0.25">
      <c r="A93" s="13" t="s">
        <v>214</v>
      </c>
      <c r="B93" s="13">
        <v>2010</v>
      </c>
      <c r="C93" s="13" t="s">
        <v>72</v>
      </c>
      <c r="D93" s="13" t="s">
        <v>51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18" t="s">
        <v>280</v>
      </c>
    </row>
    <row r="94" spans="1:35" x14ac:dyDescent="0.25">
      <c r="A94" s="13" t="s">
        <v>270</v>
      </c>
      <c r="B94" s="13">
        <v>2010</v>
      </c>
      <c r="C94" s="13" t="s">
        <v>68</v>
      </c>
      <c r="D94" s="13" t="s">
        <v>55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18" t="s">
        <v>346</v>
      </c>
    </row>
    <row r="95" spans="1:35" x14ac:dyDescent="0.25">
      <c r="A95" s="13" t="s">
        <v>326</v>
      </c>
      <c r="B95" s="13">
        <v>2010</v>
      </c>
      <c r="C95" s="13" t="s">
        <v>70</v>
      </c>
      <c r="D95" s="13" t="s">
        <v>51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18" t="s">
        <v>313</v>
      </c>
    </row>
    <row r="96" spans="1:35" x14ac:dyDescent="0.25">
      <c r="A96" s="13" t="s">
        <v>110</v>
      </c>
      <c r="B96" s="13">
        <v>2010</v>
      </c>
      <c r="C96" s="13" t="s">
        <v>70</v>
      </c>
      <c r="D96" s="13" t="s">
        <v>51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18" t="s">
        <v>562</v>
      </c>
    </row>
    <row r="97" spans="1:35" x14ac:dyDescent="0.25">
      <c r="A97" s="13" t="s">
        <v>475</v>
      </c>
      <c r="B97" s="13">
        <v>2010</v>
      </c>
      <c r="C97" s="13" t="s">
        <v>62</v>
      </c>
      <c r="D97" s="13" t="s">
        <v>51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18" t="s">
        <v>144</v>
      </c>
    </row>
    <row r="98" spans="1:35" x14ac:dyDescent="0.25">
      <c r="A98" s="13" t="s">
        <v>186</v>
      </c>
      <c r="B98" s="13">
        <v>2010</v>
      </c>
      <c r="C98" s="13" t="s">
        <v>82</v>
      </c>
      <c r="D98" s="13" t="s">
        <v>55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18" t="s">
        <v>230</v>
      </c>
    </row>
    <row r="99" spans="1:35" x14ac:dyDescent="0.25">
      <c r="A99" s="13" t="s">
        <v>159</v>
      </c>
      <c r="B99" s="13">
        <v>2010</v>
      </c>
      <c r="C99" s="13" t="s">
        <v>78</v>
      </c>
      <c r="D99" s="13" t="s">
        <v>51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18" t="s">
        <v>289</v>
      </c>
    </row>
    <row r="100" spans="1:35" x14ac:dyDescent="0.25">
      <c r="A100" s="13" t="s">
        <v>129</v>
      </c>
      <c r="B100" s="13">
        <v>2010</v>
      </c>
      <c r="C100" s="13" t="s">
        <v>82</v>
      </c>
      <c r="D100" s="13" t="s">
        <v>55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18" t="s">
        <v>405</v>
      </c>
    </row>
    <row r="101" spans="1:35" x14ac:dyDescent="0.25">
      <c r="A101" s="13" t="s">
        <v>417</v>
      </c>
      <c r="B101" s="13">
        <v>2010</v>
      </c>
      <c r="C101" s="13" t="s">
        <v>53</v>
      </c>
      <c r="D101" s="13" t="s">
        <v>51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444</v>
      </c>
      <c r="B102" s="13">
        <v>2010</v>
      </c>
      <c r="C102" s="13" t="s">
        <v>72</v>
      </c>
      <c r="D102" s="13" t="s">
        <v>51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408</v>
      </c>
      <c r="B103" s="13">
        <v>2010</v>
      </c>
      <c r="C103" s="13" t="s">
        <v>80</v>
      </c>
      <c r="D103" s="13" t="s">
        <v>55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397</v>
      </c>
      <c r="B104" s="13">
        <v>2010</v>
      </c>
      <c r="C104" s="13" t="s">
        <v>81</v>
      </c>
      <c r="D104" s="13" t="s">
        <v>55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470</v>
      </c>
      <c r="B105" s="13">
        <v>2010</v>
      </c>
      <c r="C105" s="13" t="s">
        <v>72</v>
      </c>
      <c r="D105" s="13" t="s">
        <v>51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556</v>
      </c>
      <c r="B106" s="13">
        <v>2010</v>
      </c>
      <c r="C106" s="13" t="s">
        <v>75</v>
      </c>
      <c r="D106" s="13" t="s">
        <v>51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454</v>
      </c>
      <c r="B107" s="13">
        <v>2010</v>
      </c>
      <c r="C107" s="13" t="s">
        <v>56</v>
      </c>
      <c r="D107" s="13" t="s">
        <v>55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411</v>
      </c>
      <c r="B108" s="13">
        <v>2010</v>
      </c>
      <c r="C108" s="13" t="s">
        <v>77</v>
      </c>
      <c r="D108" s="13" t="s">
        <v>55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199</v>
      </c>
      <c r="B109" s="13">
        <v>2010</v>
      </c>
      <c r="C109" s="13" t="s">
        <v>52</v>
      </c>
      <c r="D109" s="13" t="s">
        <v>55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359</v>
      </c>
      <c r="B110" s="13">
        <v>2010</v>
      </c>
      <c r="C110" s="13" t="s">
        <v>82</v>
      </c>
      <c r="D110" s="13" t="s">
        <v>55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599</v>
      </c>
      <c r="B111" s="13">
        <v>2010</v>
      </c>
      <c r="C111" s="13" t="s">
        <v>76</v>
      </c>
      <c r="D111" s="13" t="s">
        <v>51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393</v>
      </c>
      <c r="B112" s="13">
        <v>2010</v>
      </c>
      <c r="C112" s="13" t="s">
        <v>68</v>
      </c>
      <c r="D112" s="13" t="s">
        <v>55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395</v>
      </c>
      <c r="B113" s="13">
        <v>2010</v>
      </c>
      <c r="C113" s="13" t="s">
        <v>63</v>
      </c>
      <c r="D113" s="13" t="s">
        <v>55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376</v>
      </c>
      <c r="B114" s="13">
        <v>2010</v>
      </c>
      <c r="C114" s="13" t="s">
        <v>75</v>
      </c>
      <c r="D114" s="13" t="s">
        <v>51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212</v>
      </c>
      <c r="B115" s="13">
        <v>2010</v>
      </c>
      <c r="C115" s="13" t="s">
        <v>53</v>
      </c>
      <c r="D115" s="13" t="s">
        <v>51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561</v>
      </c>
      <c r="B116" s="13">
        <v>2010</v>
      </c>
      <c r="C116" s="13" t="s">
        <v>52</v>
      </c>
      <c r="D116" s="13" t="s">
        <v>55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296</v>
      </c>
      <c r="B117" s="13">
        <v>2010</v>
      </c>
      <c r="C117" s="13" t="s">
        <v>63</v>
      </c>
      <c r="D117" s="13" t="s">
        <v>55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171</v>
      </c>
      <c r="B118" s="13">
        <v>2010</v>
      </c>
      <c r="C118" s="13" t="s">
        <v>71</v>
      </c>
      <c r="D118" s="13" t="s">
        <v>55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343</v>
      </c>
      <c r="B119" s="13">
        <v>2010</v>
      </c>
      <c r="C119" s="13" t="s">
        <v>71</v>
      </c>
      <c r="D119" s="13" t="s">
        <v>55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113</v>
      </c>
      <c r="B120" s="13">
        <v>2010</v>
      </c>
      <c r="C120" s="13" t="s">
        <v>73</v>
      </c>
      <c r="D120" s="13" t="s">
        <v>55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466</v>
      </c>
      <c r="B121" s="13">
        <v>2010</v>
      </c>
      <c r="C121" s="13" t="s">
        <v>73</v>
      </c>
      <c r="D121" s="13" t="s">
        <v>55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576</v>
      </c>
      <c r="B122" s="13">
        <v>2010</v>
      </c>
      <c r="C122" s="13" t="s">
        <v>73</v>
      </c>
      <c r="D122" s="13" t="s">
        <v>55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108</v>
      </c>
      <c r="B123" s="13">
        <v>2010</v>
      </c>
      <c r="C123" s="13" t="s">
        <v>52</v>
      </c>
      <c r="D123" s="13" t="s">
        <v>55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252</v>
      </c>
      <c r="B124" s="13">
        <v>2010</v>
      </c>
      <c r="C124" s="13" t="s">
        <v>71</v>
      </c>
      <c r="D124" s="13" t="s">
        <v>55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159</v>
      </c>
      <c r="B125" s="13">
        <v>2010</v>
      </c>
      <c r="C125" s="13" t="s">
        <v>79</v>
      </c>
      <c r="D125" s="13" t="s">
        <v>55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544</v>
      </c>
      <c r="B126" s="13">
        <v>2010</v>
      </c>
      <c r="C126" s="13" t="s">
        <v>67</v>
      </c>
      <c r="D126" s="13" t="s">
        <v>55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414</v>
      </c>
      <c r="B127" s="13">
        <v>2010</v>
      </c>
      <c r="C127" s="13" t="s">
        <v>73</v>
      </c>
      <c r="D127" s="13" t="s">
        <v>55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120</v>
      </c>
      <c r="B128" s="13">
        <v>2010</v>
      </c>
      <c r="C128" s="13" t="s">
        <v>60</v>
      </c>
      <c r="D128" s="13" t="s">
        <v>55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110</v>
      </c>
      <c r="B129" s="13">
        <v>2010</v>
      </c>
      <c r="C129" s="13" t="s">
        <v>53</v>
      </c>
      <c r="D129" s="13" t="s">
        <v>51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327</v>
      </c>
      <c r="B130" s="13">
        <v>2010</v>
      </c>
      <c r="C130" s="13" t="s">
        <v>75</v>
      </c>
      <c r="D130" s="13" t="s">
        <v>51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529</v>
      </c>
      <c r="B131" s="13">
        <v>2010</v>
      </c>
      <c r="C131" s="13" t="s">
        <v>53</v>
      </c>
      <c r="D131" s="13" t="s">
        <v>51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308</v>
      </c>
      <c r="B132" s="13">
        <v>2010</v>
      </c>
      <c r="C132" s="13" t="s">
        <v>56</v>
      </c>
      <c r="D132" s="13" t="s">
        <v>55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539</v>
      </c>
      <c r="B133" s="13">
        <v>2010</v>
      </c>
      <c r="C133" s="13" t="s">
        <v>63</v>
      </c>
      <c r="D133" s="13" t="s">
        <v>55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229</v>
      </c>
      <c r="B134" s="13">
        <v>2010</v>
      </c>
      <c r="C134" s="13" t="s">
        <v>66</v>
      </c>
      <c r="D134" s="13" t="s">
        <v>55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505</v>
      </c>
      <c r="B135" s="13">
        <v>2010</v>
      </c>
      <c r="C135" s="13" t="s">
        <v>66</v>
      </c>
      <c r="D135" s="13" t="s">
        <v>55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281</v>
      </c>
      <c r="B136" s="13">
        <v>2010</v>
      </c>
      <c r="C136" s="13" t="s">
        <v>75</v>
      </c>
      <c r="D136" s="13" t="s">
        <v>51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471</v>
      </c>
      <c r="B137" s="13">
        <v>2010</v>
      </c>
      <c r="C137" s="13" t="s">
        <v>60</v>
      </c>
      <c r="D137" s="13" t="s">
        <v>55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239</v>
      </c>
      <c r="B138" s="13">
        <v>2010</v>
      </c>
      <c r="C138" s="13" t="s">
        <v>65</v>
      </c>
      <c r="D138" s="13" t="s">
        <v>51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352</v>
      </c>
      <c r="B139" s="13">
        <v>2010</v>
      </c>
      <c r="C139" s="13" t="s">
        <v>75</v>
      </c>
      <c r="D139" s="13" t="s">
        <v>51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251</v>
      </c>
      <c r="B140" s="13">
        <v>2010</v>
      </c>
      <c r="C140" s="13" t="s">
        <v>56</v>
      </c>
      <c r="D140" s="13" t="s">
        <v>55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469</v>
      </c>
      <c r="B141" s="13">
        <v>2010</v>
      </c>
      <c r="C141" s="13" t="s">
        <v>61</v>
      </c>
      <c r="D141" s="13" t="s">
        <v>51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607</v>
      </c>
      <c r="B142" s="13">
        <v>2010</v>
      </c>
      <c r="C142" s="13" t="s">
        <v>67</v>
      </c>
      <c r="D142" s="13" t="s">
        <v>55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126</v>
      </c>
      <c r="B143" s="13">
        <v>2010</v>
      </c>
      <c r="C143" s="13" t="s">
        <v>60</v>
      </c>
      <c r="D143" s="13" t="s">
        <v>55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258</v>
      </c>
      <c r="B144" s="13">
        <v>2010</v>
      </c>
      <c r="C144" s="13" t="s">
        <v>76</v>
      </c>
      <c r="D144" s="13" t="s">
        <v>51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156</v>
      </c>
      <c r="B145" s="13">
        <v>2010</v>
      </c>
      <c r="C145" s="13" t="s">
        <v>62</v>
      </c>
      <c r="D145" s="13" t="s">
        <v>51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104</v>
      </c>
      <c r="B146" s="13">
        <v>2010</v>
      </c>
      <c r="C146" s="13" t="s">
        <v>67</v>
      </c>
      <c r="D146" s="13" t="s">
        <v>55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274</v>
      </c>
      <c r="B147" s="13">
        <v>2010</v>
      </c>
      <c r="C147" s="13" t="s">
        <v>64</v>
      </c>
      <c r="D147" s="13" t="s">
        <v>51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464</v>
      </c>
      <c r="B148" s="13">
        <v>2010</v>
      </c>
      <c r="C148" s="13" t="s">
        <v>82</v>
      </c>
      <c r="D148" s="13" t="s">
        <v>55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249</v>
      </c>
      <c r="B149" s="13">
        <v>2010</v>
      </c>
      <c r="C149" s="13" t="s">
        <v>54</v>
      </c>
      <c r="D149" s="13" t="s">
        <v>55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462</v>
      </c>
      <c r="B150" s="13">
        <v>2010</v>
      </c>
      <c r="C150" s="13" t="s">
        <v>72</v>
      </c>
      <c r="D150" s="13" t="s">
        <v>51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195</v>
      </c>
      <c r="B151" s="13">
        <v>2010</v>
      </c>
      <c r="C151" s="13" t="s">
        <v>77</v>
      </c>
      <c r="D151" s="13" t="s">
        <v>55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440</v>
      </c>
      <c r="B152" s="13">
        <v>2010</v>
      </c>
      <c r="C152" s="13" t="s">
        <v>75</v>
      </c>
      <c r="D152" s="13" t="s">
        <v>51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433</v>
      </c>
      <c r="B153" s="13">
        <v>2010</v>
      </c>
      <c r="C153" s="13" t="s">
        <v>79</v>
      </c>
      <c r="D153" s="13" t="s">
        <v>55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403</v>
      </c>
      <c r="B154" s="13">
        <v>2010</v>
      </c>
      <c r="C154" s="13" t="s">
        <v>70</v>
      </c>
      <c r="D154" s="13" t="s">
        <v>51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207</v>
      </c>
      <c r="B155" s="13">
        <v>2010</v>
      </c>
      <c r="C155" s="13" t="s">
        <v>59</v>
      </c>
      <c r="D155" s="13" t="s">
        <v>51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342</v>
      </c>
      <c r="B156" s="13">
        <v>2010</v>
      </c>
      <c r="C156" s="13" t="s">
        <v>50</v>
      </c>
      <c r="D156" s="13" t="s">
        <v>51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603</v>
      </c>
      <c r="B157" s="13">
        <v>2010</v>
      </c>
      <c r="C157" s="13" t="s">
        <v>78</v>
      </c>
      <c r="D157" s="13" t="s">
        <v>51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179</v>
      </c>
      <c r="B158" s="13">
        <v>2010</v>
      </c>
      <c r="C158" s="13" t="s">
        <v>66</v>
      </c>
      <c r="D158" s="13" t="s">
        <v>55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405</v>
      </c>
      <c r="B159" s="13">
        <v>2010</v>
      </c>
      <c r="C159" s="13" t="s">
        <v>58</v>
      </c>
      <c r="D159" s="13" t="s">
        <v>51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299</v>
      </c>
      <c r="B160" s="13">
        <v>2010</v>
      </c>
      <c r="C160" s="13" t="s">
        <v>78</v>
      </c>
      <c r="D160" s="13" t="s">
        <v>51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419</v>
      </c>
      <c r="B161" s="13">
        <v>2010</v>
      </c>
      <c r="C161" s="13" t="s">
        <v>76</v>
      </c>
      <c r="D161" s="13" t="s">
        <v>51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515</v>
      </c>
      <c r="B162" s="13">
        <v>2010</v>
      </c>
      <c r="C162" s="13" t="s">
        <v>74</v>
      </c>
      <c r="D162" s="13" t="s">
        <v>55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157</v>
      </c>
      <c r="B163" s="13">
        <v>2010</v>
      </c>
      <c r="C163" s="13" t="s">
        <v>59</v>
      </c>
      <c r="D163" s="13" t="s">
        <v>51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412</v>
      </c>
      <c r="B164" s="13">
        <v>2010</v>
      </c>
      <c r="C164" s="13" t="s">
        <v>72</v>
      </c>
      <c r="D164" s="13" t="s">
        <v>51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329</v>
      </c>
      <c r="B165" s="13">
        <v>2010</v>
      </c>
      <c r="C165" s="13" t="s">
        <v>54</v>
      </c>
      <c r="D165" s="13" t="s">
        <v>55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172</v>
      </c>
      <c r="B166" s="13">
        <v>2010</v>
      </c>
      <c r="C166" s="13" t="s">
        <v>79</v>
      </c>
      <c r="D166" s="13" t="s">
        <v>55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109</v>
      </c>
      <c r="B167" s="13">
        <v>2010</v>
      </c>
      <c r="C167" s="13" t="s">
        <v>53</v>
      </c>
      <c r="D167" s="13" t="s">
        <v>51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589</v>
      </c>
      <c r="B168" s="13">
        <v>2010</v>
      </c>
      <c r="C168" s="13" t="s">
        <v>81</v>
      </c>
      <c r="D168" s="13" t="s">
        <v>55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115</v>
      </c>
      <c r="B169" s="13">
        <v>2010</v>
      </c>
      <c r="C169" s="13" t="s">
        <v>67</v>
      </c>
      <c r="D169" s="13" t="s">
        <v>55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420</v>
      </c>
      <c r="B170" s="13">
        <v>2010</v>
      </c>
      <c r="C170" s="13" t="s">
        <v>68</v>
      </c>
      <c r="D170" s="13" t="s">
        <v>55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101</v>
      </c>
      <c r="B171" s="13">
        <v>2010</v>
      </c>
      <c r="C171" s="13" t="s">
        <v>67</v>
      </c>
      <c r="D171" s="13" t="s">
        <v>55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386</v>
      </c>
      <c r="B172" s="13">
        <v>2010</v>
      </c>
      <c r="C172" s="13" t="s">
        <v>52</v>
      </c>
      <c r="D172" s="13" t="s">
        <v>55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204</v>
      </c>
      <c r="B173" s="13">
        <v>2010</v>
      </c>
      <c r="C173" s="13" t="s">
        <v>69</v>
      </c>
      <c r="D173" s="13" t="s">
        <v>51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135</v>
      </c>
      <c r="B174" s="13">
        <v>2010</v>
      </c>
      <c r="C174" s="13" t="s">
        <v>76</v>
      </c>
      <c r="D174" s="13" t="s">
        <v>51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140</v>
      </c>
      <c r="B175" s="13">
        <v>2010</v>
      </c>
      <c r="C175" s="13" t="s">
        <v>81</v>
      </c>
      <c r="D175" s="13" t="s">
        <v>55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486</v>
      </c>
      <c r="B176" s="13">
        <v>2010</v>
      </c>
      <c r="C176" s="13" t="s">
        <v>64</v>
      </c>
      <c r="D176" s="13" t="s">
        <v>51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454</v>
      </c>
      <c r="B177" s="13">
        <v>2010</v>
      </c>
      <c r="C177" s="13" t="s">
        <v>71</v>
      </c>
      <c r="D177" s="13" t="s">
        <v>55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524</v>
      </c>
      <c r="B178" s="13">
        <v>2010</v>
      </c>
      <c r="C178" s="13" t="s">
        <v>52</v>
      </c>
      <c r="D178" s="13" t="s">
        <v>55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278</v>
      </c>
      <c r="B179" s="13">
        <v>2010</v>
      </c>
      <c r="C179" s="13" t="s">
        <v>82</v>
      </c>
      <c r="D179" s="13" t="s">
        <v>55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405</v>
      </c>
      <c r="B180" s="13">
        <v>2010</v>
      </c>
      <c r="C180" s="13" t="s">
        <v>54</v>
      </c>
      <c r="D180" s="13" t="s">
        <v>55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476</v>
      </c>
      <c r="B181" s="13">
        <v>2010</v>
      </c>
      <c r="C181" s="13" t="s">
        <v>70</v>
      </c>
      <c r="D181" s="13" t="s">
        <v>51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259</v>
      </c>
      <c r="B182" s="13">
        <v>2010</v>
      </c>
      <c r="C182" s="13" t="s">
        <v>52</v>
      </c>
      <c r="D182" s="13" t="s">
        <v>55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450</v>
      </c>
      <c r="B183" s="13">
        <v>2010</v>
      </c>
      <c r="C183" s="13" t="s">
        <v>65</v>
      </c>
      <c r="D183" s="13" t="s">
        <v>51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330</v>
      </c>
      <c r="B184" s="13">
        <v>2010</v>
      </c>
      <c r="C184" s="13" t="s">
        <v>77</v>
      </c>
      <c r="D184" s="13" t="s">
        <v>55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</v>
      </c>
      <c r="B185" s="13">
        <v>2010</v>
      </c>
      <c r="C185" s="13" t="s">
        <v>54</v>
      </c>
      <c r="D185" s="13" t="s">
        <v>55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307</v>
      </c>
      <c r="B186" s="13">
        <v>2010</v>
      </c>
      <c r="C186" s="13" t="s">
        <v>61</v>
      </c>
      <c r="D186" s="13" t="s">
        <v>51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253</v>
      </c>
      <c r="B187" s="13">
        <v>2010</v>
      </c>
      <c r="C187" s="13" t="s">
        <v>76</v>
      </c>
      <c r="D187" s="13" t="s">
        <v>51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465</v>
      </c>
      <c r="B188" s="13">
        <v>2010</v>
      </c>
      <c r="C188" s="13" t="s">
        <v>66</v>
      </c>
      <c r="D188" s="13" t="s">
        <v>55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495</v>
      </c>
      <c r="B189" s="13">
        <v>2010</v>
      </c>
      <c r="C189" s="13" t="s">
        <v>70</v>
      </c>
      <c r="D189" s="13" t="s">
        <v>51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189</v>
      </c>
      <c r="B190" s="13">
        <v>2010</v>
      </c>
      <c r="C190" s="13" t="s">
        <v>72</v>
      </c>
      <c r="D190" s="13" t="s">
        <v>51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180</v>
      </c>
      <c r="B191" s="13">
        <v>2010</v>
      </c>
      <c r="C191" s="13" t="s">
        <v>69</v>
      </c>
      <c r="D191" s="13" t="s">
        <v>51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585</v>
      </c>
      <c r="B192" s="13">
        <v>2010</v>
      </c>
      <c r="C192" s="13" t="s">
        <v>60</v>
      </c>
      <c r="D192" s="13" t="s">
        <v>55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147</v>
      </c>
      <c r="B193" s="13">
        <v>2010</v>
      </c>
      <c r="C193" s="13" t="s">
        <v>50</v>
      </c>
      <c r="D193" s="13" t="s">
        <v>51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224</v>
      </c>
      <c r="B194" s="13">
        <v>2010</v>
      </c>
      <c r="C194" s="13" t="s">
        <v>54</v>
      </c>
      <c r="D194" s="13" t="s">
        <v>55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229</v>
      </c>
      <c r="B195" s="13">
        <v>2010</v>
      </c>
      <c r="C195" s="13" t="s">
        <v>74</v>
      </c>
      <c r="D195" s="13" t="s">
        <v>55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481</v>
      </c>
      <c r="B196" s="13">
        <v>2010</v>
      </c>
      <c r="C196" s="13" t="s">
        <v>70</v>
      </c>
      <c r="D196" s="13" t="s">
        <v>51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314</v>
      </c>
      <c r="B197" s="13">
        <v>2010</v>
      </c>
      <c r="C197" s="13" t="s">
        <v>66</v>
      </c>
      <c r="D197" s="13" t="s">
        <v>55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581</v>
      </c>
      <c r="B198" s="13">
        <v>2010</v>
      </c>
      <c r="C198" s="13" t="s">
        <v>74</v>
      </c>
      <c r="D198" s="13" t="s">
        <v>55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428</v>
      </c>
      <c r="B199" s="13">
        <v>2010</v>
      </c>
      <c r="C199" s="13" t="s">
        <v>59</v>
      </c>
      <c r="D199" s="13" t="s">
        <v>51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111</v>
      </c>
      <c r="B200" s="13">
        <v>2010</v>
      </c>
      <c r="C200" s="13" t="s">
        <v>79</v>
      </c>
      <c r="D200" s="13" t="s">
        <v>55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127</v>
      </c>
      <c r="B201" s="13">
        <v>2010</v>
      </c>
      <c r="C201" s="13" t="s">
        <v>52</v>
      </c>
      <c r="D201" s="13" t="s">
        <v>55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138</v>
      </c>
      <c r="B202" s="13">
        <v>2010</v>
      </c>
      <c r="C202" s="13" t="s">
        <v>66</v>
      </c>
      <c r="D202" s="13" t="s">
        <v>55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540</v>
      </c>
      <c r="B203" s="13">
        <v>2010</v>
      </c>
      <c r="C203" s="13" t="s">
        <v>53</v>
      </c>
      <c r="D203" s="13" t="s">
        <v>51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219</v>
      </c>
      <c r="B204" s="13">
        <v>2010</v>
      </c>
      <c r="C204" s="13" t="s">
        <v>64</v>
      </c>
      <c r="D204" s="13" t="s">
        <v>51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410</v>
      </c>
      <c r="B205" s="13">
        <v>2010</v>
      </c>
      <c r="C205" s="13" t="s">
        <v>60</v>
      </c>
      <c r="D205" s="13" t="s">
        <v>55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422</v>
      </c>
      <c r="B206" s="13">
        <v>2010</v>
      </c>
      <c r="C206" s="13" t="s">
        <v>81</v>
      </c>
      <c r="D206" s="13" t="s">
        <v>55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500</v>
      </c>
      <c r="B207" s="13">
        <v>2010</v>
      </c>
      <c r="C207" s="13" t="s">
        <v>76</v>
      </c>
      <c r="D207" s="13" t="s">
        <v>51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275</v>
      </c>
      <c r="B208" s="13">
        <v>2010</v>
      </c>
      <c r="C208" s="13" t="s">
        <v>66</v>
      </c>
      <c r="D208" s="13" t="s">
        <v>55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569</v>
      </c>
      <c r="B209" s="13">
        <v>2010</v>
      </c>
      <c r="C209" s="13" t="s">
        <v>70</v>
      </c>
      <c r="D209" s="13" t="s">
        <v>51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256</v>
      </c>
      <c r="B210" s="13">
        <v>2010</v>
      </c>
      <c r="C210" s="13" t="s">
        <v>69</v>
      </c>
      <c r="D210" s="13" t="s">
        <v>51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504</v>
      </c>
      <c r="B211" s="13">
        <v>2010</v>
      </c>
      <c r="C211" s="13" t="s">
        <v>70</v>
      </c>
      <c r="D211" s="13" t="s">
        <v>51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374</v>
      </c>
      <c r="B212" s="13">
        <v>2010</v>
      </c>
      <c r="C212" s="13" t="s">
        <v>63</v>
      </c>
      <c r="D212" s="13" t="s">
        <v>55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105</v>
      </c>
      <c r="B213" s="13">
        <v>2010</v>
      </c>
      <c r="C213" s="13" t="s">
        <v>52</v>
      </c>
      <c r="D213" s="13" t="s">
        <v>55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489</v>
      </c>
      <c r="B214" s="13">
        <v>2010</v>
      </c>
      <c r="C214" s="13" t="s">
        <v>58</v>
      </c>
      <c r="D214" s="13" t="s">
        <v>51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611</v>
      </c>
      <c r="B215" s="13">
        <v>2010</v>
      </c>
      <c r="C215" s="13" t="s">
        <v>69</v>
      </c>
      <c r="D215" s="13" t="s">
        <v>51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446</v>
      </c>
      <c r="B216" s="13">
        <v>2010</v>
      </c>
      <c r="C216" s="13" t="s">
        <v>61</v>
      </c>
      <c r="D216" s="13" t="s">
        <v>51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227</v>
      </c>
      <c r="B217" s="13">
        <v>2010</v>
      </c>
      <c r="C217" s="13" t="s">
        <v>70</v>
      </c>
      <c r="D217" s="13" t="s">
        <v>51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380</v>
      </c>
      <c r="B218" s="13">
        <v>2010</v>
      </c>
      <c r="C218" s="13" t="s">
        <v>62</v>
      </c>
      <c r="D218" s="13" t="s">
        <v>51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388</v>
      </c>
      <c r="B219" s="13">
        <v>2010</v>
      </c>
      <c r="C219" s="13" t="s">
        <v>64</v>
      </c>
      <c r="D219" s="13" t="s">
        <v>51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164</v>
      </c>
      <c r="B220" s="13">
        <v>2010</v>
      </c>
      <c r="C220" s="13" t="s">
        <v>59</v>
      </c>
      <c r="D220" s="13" t="s">
        <v>51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142</v>
      </c>
      <c r="B221" s="13">
        <v>2010</v>
      </c>
      <c r="C221" s="13" t="s">
        <v>73</v>
      </c>
      <c r="D221" s="13" t="s">
        <v>55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160</v>
      </c>
      <c r="B222" s="13">
        <v>2010</v>
      </c>
      <c r="C222" s="13" t="s">
        <v>82</v>
      </c>
      <c r="D222" s="13" t="s">
        <v>55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331</v>
      </c>
      <c r="B223" s="13">
        <v>2010</v>
      </c>
      <c r="C223" s="13" t="s">
        <v>81</v>
      </c>
      <c r="D223" s="13" t="s">
        <v>55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148</v>
      </c>
      <c r="B224" s="13">
        <v>2010</v>
      </c>
      <c r="C224" s="13" t="s">
        <v>54</v>
      </c>
      <c r="D224" s="13" t="s">
        <v>55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161</v>
      </c>
      <c r="B225" s="13">
        <v>2010</v>
      </c>
      <c r="C225" s="13" t="s">
        <v>56</v>
      </c>
      <c r="D225" s="13" t="s">
        <v>55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137</v>
      </c>
      <c r="B226" s="13">
        <v>2010</v>
      </c>
      <c r="C226" s="13" t="s">
        <v>77</v>
      </c>
      <c r="D226" s="13" t="s">
        <v>55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288</v>
      </c>
      <c r="B227" s="13">
        <v>2010</v>
      </c>
      <c r="C227" s="13" t="s">
        <v>62</v>
      </c>
      <c r="D227" s="13" t="s">
        <v>51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237</v>
      </c>
      <c r="B228" s="13">
        <v>2010</v>
      </c>
      <c r="C228" s="13" t="s">
        <v>76</v>
      </c>
      <c r="D228" s="13" t="s">
        <v>51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340</v>
      </c>
      <c r="B229" s="13">
        <v>2010</v>
      </c>
      <c r="C229" s="13" t="s">
        <v>56</v>
      </c>
      <c r="D229" s="13" t="s">
        <v>55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162</v>
      </c>
      <c r="B230" s="13">
        <v>2010</v>
      </c>
      <c r="C230" s="13" t="s">
        <v>76</v>
      </c>
      <c r="D230" s="13" t="s">
        <v>51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210</v>
      </c>
      <c r="B231" s="13">
        <v>2010</v>
      </c>
      <c r="C231" s="13" t="s">
        <v>66</v>
      </c>
      <c r="D231" s="13" t="s">
        <v>55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153</v>
      </c>
      <c r="B232" s="13">
        <v>2010</v>
      </c>
      <c r="C232" s="13" t="s">
        <v>50</v>
      </c>
      <c r="D232" s="13" t="s">
        <v>51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</v>
      </c>
      <c r="B233" s="13">
        <v>2010</v>
      </c>
      <c r="C233" s="13" t="s">
        <v>58</v>
      </c>
      <c r="D233" s="13" t="s">
        <v>51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372</v>
      </c>
      <c r="B234" s="13">
        <v>2010</v>
      </c>
      <c r="C234" s="13" t="s">
        <v>71</v>
      </c>
      <c r="D234" s="13" t="s">
        <v>55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208</v>
      </c>
      <c r="B235" s="13">
        <v>2010</v>
      </c>
      <c r="C235" s="13" t="s">
        <v>79</v>
      </c>
      <c r="D235" s="13" t="s">
        <v>55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48</v>
      </c>
      <c r="B236" s="13">
        <v>2010</v>
      </c>
      <c r="C236" s="13" t="s">
        <v>58</v>
      </c>
      <c r="D236" s="13" t="s">
        <v>51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301</v>
      </c>
      <c r="B237" s="13">
        <v>2010</v>
      </c>
      <c r="C237" s="13" t="s">
        <v>80</v>
      </c>
      <c r="D237" s="13" t="s">
        <v>55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258</v>
      </c>
      <c r="B238" s="13">
        <v>2010</v>
      </c>
      <c r="C238" s="13" t="s">
        <v>70</v>
      </c>
      <c r="D238" s="13" t="s">
        <v>51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467</v>
      </c>
      <c r="B239" s="13">
        <v>2010</v>
      </c>
      <c r="C239" s="13" t="s">
        <v>61</v>
      </c>
      <c r="D239" s="13" t="s">
        <v>51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320</v>
      </c>
      <c r="B240" s="13">
        <v>2010</v>
      </c>
      <c r="C240" s="13" t="s">
        <v>69</v>
      </c>
      <c r="D240" s="13" t="s">
        <v>51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521</v>
      </c>
      <c r="B241" s="13">
        <v>2010</v>
      </c>
      <c r="C241" s="13" t="s">
        <v>52</v>
      </c>
      <c r="D241" s="13" t="s">
        <v>55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341</v>
      </c>
      <c r="B242" s="13">
        <v>2010</v>
      </c>
      <c r="C242" s="13" t="s">
        <v>82</v>
      </c>
      <c r="D242" s="13" t="s">
        <v>55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151</v>
      </c>
      <c r="B243" s="13">
        <v>2010</v>
      </c>
      <c r="C243" s="13" t="s">
        <v>77</v>
      </c>
      <c r="D243" s="13" t="s">
        <v>55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485</v>
      </c>
      <c r="B244" s="13">
        <v>2010</v>
      </c>
      <c r="C244" s="13" t="s">
        <v>61</v>
      </c>
      <c r="D244" s="13" t="s">
        <v>51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223</v>
      </c>
      <c r="B245" s="13">
        <v>2010</v>
      </c>
      <c r="C245" s="13" t="s">
        <v>62</v>
      </c>
      <c r="D245" s="13" t="s">
        <v>51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182</v>
      </c>
      <c r="B246" s="13">
        <v>2010</v>
      </c>
      <c r="C246" s="13" t="s">
        <v>50</v>
      </c>
      <c r="D246" s="13" t="s">
        <v>51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549</v>
      </c>
      <c r="B247" s="13">
        <v>2010</v>
      </c>
      <c r="C247" s="13" t="s">
        <v>68</v>
      </c>
      <c r="D247" s="13" t="s">
        <v>55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245</v>
      </c>
      <c r="B248" s="13">
        <v>2010</v>
      </c>
      <c r="C248" s="13" t="s">
        <v>67</v>
      </c>
      <c r="D248" s="13" t="s">
        <v>55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352</v>
      </c>
      <c r="B249" s="13">
        <v>2010</v>
      </c>
      <c r="C249" s="13" t="s">
        <v>72</v>
      </c>
      <c r="D249" s="13" t="s">
        <v>51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192</v>
      </c>
      <c r="B250" s="13">
        <v>2010</v>
      </c>
      <c r="C250" s="13" t="s">
        <v>64</v>
      </c>
      <c r="D250" s="13" t="s">
        <v>51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176</v>
      </c>
      <c r="B251" s="13">
        <v>2010</v>
      </c>
      <c r="C251" s="13" t="s">
        <v>80</v>
      </c>
      <c r="D251" s="13" t="s">
        <v>55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217</v>
      </c>
      <c r="B252" s="13">
        <v>2010</v>
      </c>
      <c r="C252" s="13" t="s">
        <v>71</v>
      </c>
      <c r="D252" s="13" t="s">
        <v>55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248</v>
      </c>
      <c r="B253" s="13">
        <v>2010</v>
      </c>
      <c r="C253" s="13" t="s">
        <v>72</v>
      </c>
      <c r="D253" s="13" t="s">
        <v>51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507</v>
      </c>
      <c r="B254" s="13">
        <v>2010</v>
      </c>
      <c r="C254" s="13" t="s">
        <v>81</v>
      </c>
      <c r="D254" s="13" t="s">
        <v>55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508</v>
      </c>
      <c r="B255" s="13">
        <v>2010</v>
      </c>
      <c r="C255" s="13" t="s">
        <v>56</v>
      </c>
      <c r="D255" s="13" t="s">
        <v>55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460</v>
      </c>
      <c r="B256" s="13">
        <v>2010</v>
      </c>
      <c r="C256" s="13" t="s">
        <v>56</v>
      </c>
      <c r="D256" s="13" t="s">
        <v>55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434</v>
      </c>
      <c r="B257" s="13">
        <v>2010</v>
      </c>
      <c r="C257" s="13" t="s">
        <v>82</v>
      </c>
      <c r="D257" s="13" t="s">
        <v>55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605</v>
      </c>
      <c r="B258" s="13">
        <v>2010</v>
      </c>
      <c r="C258" s="13" t="s">
        <v>81</v>
      </c>
      <c r="D258" s="13" t="s">
        <v>55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345</v>
      </c>
      <c r="B259" s="13">
        <v>2010</v>
      </c>
      <c r="C259" s="13" t="s">
        <v>53</v>
      </c>
      <c r="D259" s="13" t="s">
        <v>51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304</v>
      </c>
      <c r="B260" s="13">
        <v>2010</v>
      </c>
      <c r="C260" s="13" t="s">
        <v>62</v>
      </c>
      <c r="D260" s="13" t="s">
        <v>51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530</v>
      </c>
      <c r="B261" s="13">
        <v>2010</v>
      </c>
      <c r="C261" s="13" t="s">
        <v>63</v>
      </c>
      <c r="D261" s="13" t="s">
        <v>55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302</v>
      </c>
      <c r="B262" s="13">
        <v>2010</v>
      </c>
      <c r="C262" s="13" t="s">
        <v>77</v>
      </c>
      <c r="D262" s="13" t="s">
        <v>55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292</v>
      </c>
      <c r="B263" s="13">
        <v>2010</v>
      </c>
      <c r="C263" s="13" t="s">
        <v>76</v>
      </c>
      <c r="D263" s="13" t="s">
        <v>51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385</v>
      </c>
      <c r="B264" s="13">
        <v>2010</v>
      </c>
      <c r="C264" s="13" t="s">
        <v>80</v>
      </c>
      <c r="D264" s="13" t="s">
        <v>55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370</v>
      </c>
      <c r="B265" s="13">
        <v>2010</v>
      </c>
      <c r="C265" s="13" t="s">
        <v>72</v>
      </c>
      <c r="D265" s="13" t="s">
        <v>51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269</v>
      </c>
      <c r="B266" s="13">
        <v>2010</v>
      </c>
      <c r="C266" s="13" t="s">
        <v>81</v>
      </c>
      <c r="D266" s="13" t="s">
        <v>55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522</v>
      </c>
      <c r="B267" s="13">
        <v>2010</v>
      </c>
      <c r="C267" s="13" t="s">
        <v>70</v>
      </c>
      <c r="D267" s="13" t="s">
        <v>51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198</v>
      </c>
      <c r="B268" s="13">
        <v>2010</v>
      </c>
      <c r="C268" s="13" t="s">
        <v>74</v>
      </c>
      <c r="D268" s="13" t="s">
        <v>55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373</v>
      </c>
      <c r="B269" s="13">
        <v>2010</v>
      </c>
      <c r="C269" s="13" t="s">
        <v>68</v>
      </c>
      <c r="D269" s="13" t="s">
        <v>55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400</v>
      </c>
      <c r="B270" s="13">
        <v>2010</v>
      </c>
      <c r="C270" s="13" t="s">
        <v>70</v>
      </c>
      <c r="D270" s="13" t="s">
        <v>51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128</v>
      </c>
      <c r="B271" s="13">
        <v>2010</v>
      </c>
      <c r="C271" s="13" t="s">
        <v>71</v>
      </c>
      <c r="D271" s="13" t="s">
        <v>55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169</v>
      </c>
      <c r="B272" s="13">
        <v>2010</v>
      </c>
      <c r="C272" s="13" t="s">
        <v>65</v>
      </c>
      <c r="D272" s="13" t="s">
        <v>51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435</v>
      </c>
      <c r="B273" s="13">
        <v>2010</v>
      </c>
      <c r="C273" s="13" t="s">
        <v>82</v>
      </c>
      <c r="D273" s="13" t="s">
        <v>55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244</v>
      </c>
      <c r="B274" s="13">
        <v>2010</v>
      </c>
      <c r="C274" s="13" t="s">
        <v>82</v>
      </c>
      <c r="D274" s="13" t="s">
        <v>55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343</v>
      </c>
      <c r="B275" s="13">
        <v>2010</v>
      </c>
      <c r="C275" s="13" t="s">
        <v>56</v>
      </c>
      <c r="D275" s="13" t="s">
        <v>55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203</v>
      </c>
      <c r="B276" s="13">
        <v>2010</v>
      </c>
      <c r="C276" s="13" t="s">
        <v>72</v>
      </c>
      <c r="D276" s="13" t="s">
        <v>51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365</v>
      </c>
      <c r="B277" s="13">
        <v>2010</v>
      </c>
      <c r="C277" s="13" t="s">
        <v>78</v>
      </c>
      <c r="D277" s="13" t="s">
        <v>51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496</v>
      </c>
      <c r="B278" s="13">
        <v>2010</v>
      </c>
      <c r="C278" s="13" t="s">
        <v>66</v>
      </c>
      <c r="D278" s="13" t="s">
        <v>55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232</v>
      </c>
      <c r="B279" s="13">
        <v>2010</v>
      </c>
      <c r="C279" s="13" t="s">
        <v>82</v>
      </c>
      <c r="D279" s="13" t="s">
        <v>55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136</v>
      </c>
      <c r="B280" s="13">
        <v>2010</v>
      </c>
      <c r="C280" s="13" t="s">
        <v>72</v>
      </c>
      <c r="D280" s="13" t="s">
        <v>51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222</v>
      </c>
      <c r="B281" s="13">
        <v>2010</v>
      </c>
      <c r="C281" s="13" t="s">
        <v>70</v>
      </c>
      <c r="D281" s="13" t="s">
        <v>51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141</v>
      </c>
      <c r="B282" s="13">
        <v>2010</v>
      </c>
      <c r="C282" s="13" t="s">
        <v>82</v>
      </c>
      <c r="D282" s="13" t="s">
        <v>55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174</v>
      </c>
      <c r="B283" s="13">
        <v>2010</v>
      </c>
      <c r="C283" s="13" t="s">
        <v>77</v>
      </c>
      <c r="D283" s="13" t="s">
        <v>55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40</v>
      </c>
      <c r="B284" s="13">
        <v>2010</v>
      </c>
      <c r="C284" s="13" t="s">
        <v>78</v>
      </c>
      <c r="D284" s="13" t="s">
        <v>51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318</v>
      </c>
      <c r="B285" s="13">
        <v>2010</v>
      </c>
      <c r="C285" s="13" t="s">
        <v>67</v>
      </c>
      <c r="D285" s="13" t="s">
        <v>55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179</v>
      </c>
      <c r="B286" s="13">
        <v>2010</v>
      </c>
      <c r="C286" s="13" t="s">
        <v>59</v>
      </c>
      <c r="D286" s="13" t="s">
        <v>51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606</v>
      </c>
      <c r="B287" s="13">
        <v>2010</v>
      </c>
      <c r="C287" s="13" t="s">
        <v>68</v>
      </c>
      <c r="D287" s="13" t="s">
        <v>55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315</v>
      </c>
      <c r="B288" s="13">
        <v>2010</v>
      </c>
      <c r="C288" s="13" t="s">
        <v>68</v>
      </c>
      <c r="D288" s="13" t="s">
        <v>55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533</v>
      </c>
      <c r="B289" s="13">
        <v>2010</v>
      </c>
      <c r="C289" s="13" t="s">
        <v>79</v>
      </c>
      <c r="D289" s="13" t="s">
        <v>55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268</v>
      </c>
      <c r="B290" s="13">
        <v>2010</v>
      </c>
      <c r="C290" s="13" t="s">
        <v>58</v>
      </c>
      <c r="D290" s="13" t="s">
        <v>51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130</v>
      </c>
      <c r="B291" s="13">
        <v>2010</v>
      </c>
      <c r="C291" s="13" t="s">
        <v>54</v>
      </c>
      <c r="D291" s="13" t="s">
        <v>55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443</v>
      </c>
      <c r="B292" s="13">
        <v>2010</v>
      </c>
      <c r="C292" s="13" t="s">
        <v>77</v>
      </c>
      <c r="D292" s="13" t="s">
        <v>55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283</v>
      </c>
      <c r="B293" s="13">
        <v>2010</v>
      </c>
      <c r="C293" s="13" t="s">
        <v>53</v>
      </c>
      <c r="D293" s="13" t="s">
        <v>51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206</v>
      </c>
      <c r="B294" s="13">
        <v>2010</v>
      </c>
      <c r="C294" s="13" t="s">
        <v>75</v>
      </c>
      <c r="D294" s="13" t="s">
        <v>51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155</v>
      </c>
      <c r="B295" s="13">
        <v>2010</v>
      </c>
      <c r="C295" s="13" t="s">
        <v>56</v>
      </c>
      <c r="D295" s="13" t="s">
        <v>55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377</v>
      </c>
      <c r="B296" s="13">
        <v>2010</v>
      </c>
      <c r="C296" s="13" t="s">
        <v>78</v>
      </c>
      <c r="D296" s="13" t="s">
        <v>51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441</v>
      </c>
      <c r="B297" s="13">
        <v>2010</v>
      </c>
      <c r="C297" s="13" t="s">
        <v>72</v>
      </c>
      <c r="D297" s="13" t="s">
        <v>51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263</v>
      </c>
      <c r="B298" s="13">
        <v>2010</v>
      </c>
      <c r="C298" s="13" t="s">
        <v>80</v>
      </c>
      <c r="D298" s="13" t="s">
        <v>55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546</v>
      </c>
      <c r="B299" s="13">
        <v>2010</v>
      </c>
      <c r="C299" s="13" t="s">
        <v>68</v>
      </c>
      <c r="D299" s="13" t="s">
        <v>55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367</v>
      </c>
      <c r="B300" s="13">
        <v>2010</v>
      </c>
      <c r="C300" s="13" t="s">
        <v>58</v>
      </c>
      <c r="D300" s="13" t="s">
        <v>51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139</v>
      </c>
      <c r="B301" s="13">
        <v>2010</v>
      </c>
      <c r="C301" s="13" t="s">
        <v>66</v>
      </c>
      <c r="D301" s="13" t="s">
        <v>55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236</v>
      </c>
      <c r="B302" s="13">
        <v>2010</v>
      </c>
      <c r="C302" s="13" t="s">
        <v>79</v>
      </c>
      <c r="D302" s="13" t="s">
        <v>55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150</v>
      </c>
      <c r="B303" s="13">
        <v>2010</v>
      </c>
      <c r="C303" s="13" t="s">
        <v>72</v>
      </c>
      <c r="D303" s="13" t="s">
        <v>51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220</v>
      </c>
      <c r="B304" s="13">
        <v>2010</v>
      </c>
      <c r="C304" s="13" t="s">
        <v>64</v>
      </c>
      <c r="D304" s="13" t="s">
        <v>51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503</v>
      </c>
      <c r="B305" s="13">
        <v>2010</v>
      </c>
      <c r="C305" s="13" t="s">
        <v>78</v>
      </c>
      <c r="D305" s="13" t="s">
        <v>51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459</v>
      </c>
      <c r="B306" s="13">
        <v>2010</v>
      </c>
      <c r="C306" s="13" t="s">
        <v>82</v>
      </c>
      <c r="D306" s="13" t="s">
        <v>55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431</v>
      </c>
      <c r="B307" s="13">
        <v>2010</v>
      </c>
      <c r="C307" s="13" t="s">
        <v>74</v>
      </c>
      <c r="D307" s="13" t="s">
        <v>55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510</v>
      </c>
      <c r="B308" s="13">
        <v>2010</v>
      </c>
      <c r="C308" s="13" t="s">
        <v>70</v>
      </c>
      <c r="D308" s="13" t="s">
        <v>51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194</v>
      </c>
      <c r="B309" s="13">
        <v>2010</v>
      </c>
      <c r="C309" s="13" t="s">
        <v>66</v>
      </c>
      <c r="D309" s="13" t="s">
        <v>55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501</v>
      </c>
      <c r="B310" s="13">
        <v>2010</v>
      </c>
      <c r="C310" s="13" t="s">
        <v>50</v>
      </c>
      <c r="D310" s="13" t="s">
        <v>51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547</v>
      </c>
      <c r="B311" s="13">
        <v>2010</v>
      </c>
      <c r="C311" s="13" t="s">
        <v>59</v>
      </c>
      <c r="D311" s="13" t="s">
        <v>51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338</v>
      </c>
      <c r="B312" s="13">
        <v>2010</v>
      </c>
      <c r="C312" s="13" t="s">
        <v>59</v>
      </c>
      <c r="D312" s="13" t="s">
        <v>51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261</v>
      </c>
      <c r="B313" s="13">
        <v>2010</v>
      </c>
      <c r="C313" s="13" t="s">
        <v>81</v>
      </c>
      <c r="D313" s="13" t="s">
        <v>55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378</v>
      </c>
      <c r="B314" s="13">
        <v>2010</v>
      </c>
      <c r="C314" s="13" t="s">
        <v>75</v>
      </c>
      <c r="D314" s="13" t="s">
        <v>51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383</v>
      </c>
      <c r="B315" s="13">
        <v>2010</v>
      </c>
      <c r="C315" s="13" t="s">
        <v>50</v>
      </c>
      <c r="D315" s="13" t="s">
        <v>51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310</v>
      </c>
      <c r="B316" s="13">
        <v>2010</v>
      </c>
      <c r="C316" s="13" t="s">
        <v>54</v>
      </c>
      <c r="D316" s="13" t="s">
        <v>55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562</v>
      </c>
      <c r="B317" s="13">
        <v>2010</v>
      </c>
      <c r="C317" s="13" t="s">
        <v>56</v>
      </c>
      <c r="D317" s="13" t="s">
        <v>55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554</v>
      </c>
      <c r="B318" s="13">
        <v>2010</v>
      </c>
      <c r="C318" s="13" t="s">
        <v>76</v>
      </c>
      <c r="D318" s="13" t="s">
        <v>51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535</v>
      </c>
      <c r="B319" s="13">
        <v>2010</v>
      </c>
      <c r="C319" s="13" t="s">
        <v>74</v>
      </c>
      <c r="D319" s="13" t="s">
        <v>55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289</v>
      </c>
      <c r="B320" s="13">
        <v>2010</v>
      </c>
      <c r="C320" s="13" t="s">
        <v>74</v>
      </c>
      <c r="D320" s="13" t="s">
        <v>55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170</v>
      </c>
      <c r="B321" s="13">
        <v>2010</v>
      </c>
      <c r="C321" s="13" t="s">
        <v>56</v>
      </c>
      <c r="D321" s="13" t="s">
        <v>55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273</v>
      </c>
      <c r="B322" s="13">
        <v>2010</v>
      </c>
      <c r="C322" s="13" t="s">
        <v>65</v>
      </c>
      <c r="D322" s="13" t="s">
        <v>51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266</v>
      </c>
      <c r="B323" s="13">
        <v>2010</v>
      </c>
      <c r="C323" s="13" t="s">
        <v>61</v>
      </c>
      <c r="D323" s="13" t="s">
        <v>51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312</v>
      </c>
      <c r="B324" s="13">
        <v>2010</v>
      </c>
      <c r="C324" s="13" t="s">
        <v>68</v>
      </c>
      <c r="D324" s="13" t="s">
        <v>55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389</v>
      </c>
      <c r="B325" s="13">
        <v>2010</v>
      </c>
      <c r="C325" s="13" t="s">
        <v>82</v>
      </c>
      <c r="D325" s="13" t="s">
        <v>55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226</v>
      </c>
      <c r="B326" s="13">
        <v>2010</v>
      </c>
      <c r="C326" s="13" t="s">
        <v>54</v>
      </c>
      <c r="D326" s="13" t="s">
        <v>55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175</v>
      </c>
      <c r="B327" s="13">
        <v>2010</v>
      </c>
      <c r="C327" s="13" t="s">
        <v>73</v>
      </c>
      <c r="D327" s="13" t="s">
        <v>55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197</v>
      </c>
      <c r="B328" s="13">
        <v>2010</v>
      </c>
      <c r="C328" s="13" t="s">
        <v>59</v>
      </c>
      <c r="D328" s="13" t="s">
        <v>51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167</v>
      </c>
      <c r="B329" s="13">
        <v>2010</v>
      </c>
      <c r="C329" s="13" t="s">
        <v>50</v>
      </c>
      <c r="D329" s="13" t="s">
        <v>51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337</v>
      </c>
      <c r="B330" s="13">
        <v>2010</v>
      </c>
      <c r="C330" s="13" t="s">
        <v>74</v>
      </c>
      <c r="D330" s="13" t="s">
        <v>55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461</v>
      </c>
      <c r="B331" s="13">
        <v>2010</v>
      </c>
      <c r="C331" s="13" t="s">
        <v>65</v>
      </c>
      <c r="D331" s="13" t="s">
        <v>51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124</v>
      </c>
      <c r="B332" s="13">
        <v>2010</v>
      </c>
      <c r="C332" s="13" t="s">
        <v>62</v>
      </c>
      <c r="D332" s="13" t="s">
        <v>51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328</v>
      </c>
      <c r="B333" s="13">
        <v>2010</v>
      </c>
      <c r="C333" s="13" t="s">
        <v>54</v>
      </c>
      <c r="D333" s="13" t="s">
        <v>55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254</v>
      </c>
      <c r="B334" s="13">
        <v>2010</v>
      </c>
      <c r="C334" s="13" t="s">
        <v>75</v>
      </c>
      <c r="D334" s="13" t="s">
        <v>51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202</v>
      </c>
      <c r="B335" s="13">
        <v>2010</v>
      </c>
      <c r="C335" s="13" t="s">
        <v>61</v>
      </c>
      <c r="D335" s="13" t="s">
        <v>51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230</v>
      </c>
      <c r="B336" s="13">
        <v>2010</v>
      </c>
      <c r="C336" s="13" t="s">
        <v>62</v>
      </c>
      <c r="D336" s="13" t="s">
        <v>51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112</v>
      </c>
      <c r="B337" s="13">
        <v>2010</v>
      </c>
      <c r="C337" s="13" t="s">
        <v>73</v>
      </c>
      <c r="D337" s="13" t="s">
        <v>55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436</v>
      </c>
      <c r="B338" s="13">
        <v>2010</v>
      </c>
      <c r="C338" s="13" t="s">
        <v>64</v>
      </c>
      <c r="D338" s="13" t="s">
        <v>51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438</v>
      </c>
      <c r="B339" s="13">
        <v>2010</v>
      </c>
      <c r="C339" s="13" t="s">
        <v>63</v>
      </c>
      <c r="D339" s="13" t="s">
        <v>55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178</v>
      </c>
      <c r="B340" s="13">
        <v>2010</v>
      </c>
      <c r="C340" s="13" t="s">
        <v>56</v>
      </c>
      <c r="D340" s="13" t="s">
        <v>55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225</v>
      </c>
      <c r="B341" s="13">
        <v>2010</v>
      </c>
      <c r="C341" s="13" t="s">
        <v>69</v>
      </c>
      <c r="D341" s="13" t="s">
        <v>51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429</v>
      </c>
      <c r="B342" s="13">
        <v>2010</v>
      </c>
      <c r="C342" s="13" t="s">
        <v>63</v>
      </c>
      <c r="D342" s="13" t="s">
        <v>55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457</v>
      </c>
      <c r="B343" s="13">
        <v>2010</v>
      </c>
      <c r="C343" s="13" t="s">
        <v>60</v>
      </c>
      <c r="D343" s="13" t="s">
        <v>55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240</v>
      </c>
      <c r="B344" s="13">
        <v>2010</v>
      </c>
      <c r="C344" s="13" t="s">
        <v>79</v>
      </c>
      <c r="D344" s="13" t="s">
        <v>55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482</v>
      </c>
      <c r="B345" s="13">
        <v>2010</v>
      </c>
      <c r="C345" s="13" t="s">
        <v>64</v>
      </c>
      <c r="D345" s="13" t="s">
        <v>51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106</v>
      </c>
      <c r="B346" s="13">
        <v>2010</v>
      </c>
      <c r="C346" s="13" t="s">
        <v>71</v>
      </c>
      <c r="D346" s="13" t="s">
        <v>55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447</v>
      </c>
      <c r="B347" s="13">
        <v>2010</v>
      </c>
      <c r="C347" s="13" t="s">
        <v>73</v>
      </c>
      <c r="D347" s="13" t="s">
        <v>55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423</v>
      </c>
      <c r="B348" s="13">
        <v>2010</v>
      </c>
      <c r="C348" s="13" t="s">
        <v>77</v>
      </c>
      <c r="D348" s="13" t="s">
        <v>55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287</v>
      </c>
      <c r="B349" s="13">
        <v>2010</v>
      </c>
      <c r="C349" s="13" t="s">
        <v>69</v>
      </c>
      <c r="D349" s="13" t="s">
        <v>51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250</v>
      </c>
      <c r="B350" s="13">
        <v>2010</v>
      </c>
      <c r="C350" s="13" t="s">
        <v>73</v>
      </c>
      <c r="D350" s="13" t="s">
        <v>55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196</v>
      </c>
      <c r="B351" s="13">
        <v>2010</v>
      </c>
      <c r="C351" s="13" t="s">
        <v>76</v>
      </c>
      <c r="D351" s="13" t="s">
        <v>51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282</v>
      </c>
      <c r="B352" s="13">
        <v>2010</v>
      </c>
      <c r="C352" s="13" t="s">
        <v>52</v>
      </c>
      <c r="D352" s="13" t="s">
        <v>55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542</v>
      </c>
      <c r="B353" s="13">
        <v>2010</v>
      </c>
      <c r="C353" s="13" t="s">
        <v>73</v>
      </c>
      <c r="D353" s="13" t="s">
        <v>55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356</v>
      </c>
      <c r="B354" s="13">
        <v>2010</v>
      </c>
      <c r="C354" s="13" t="s">
        <v>71</v>
      </c>
      <c r="D354" s="13" t="s">
        <v>55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413</v>
      </c>
      <c r="B355" s="13">
        <v>2010</v>
      </c>
      <c r="C355" s="13" t="s">
        <v>78</v>
      </c>
      <c r="D355" s="13" t="s">
        <v>51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284</v>
      </c>
      <c r="B356" s="13">
        <v>2010</v>
      </c>
      <c r="C356" s="13" t="s">
        <v>69</v>
      </c>
      <c r="D356" s="13" t="s">
        <v>51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163</v>
      </c>
      <c r="B357" s="13">
        <v>2010</v>
      </c>
      <c r="C357" s="13" t="s">
        <v>62</v>
      </c>
      <c r="D357" s="13" t="s">
        <v>51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577</v>
      </c>
      <c r="B358" s="13">
        <v>2010</v>
      </c>
      <c r="C358" s="13" t="s">
        <v>54</v>
      </c>
      <c r="D358" s="13" t="s">
        <v>55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211</v>
      </c>
      <c r="B359" s="13">
        <v>2010</v>
      </c>
      <c r="C359" s="13" t="s">
        <v>79</v>
      </c>
      <c r="D359" s="13" t="s">
        <v>55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173</v>
      </c>
      <c r="B360" s="13">
        <v>2010</v>
      </c>
      <c r="C360" s="13" t="s">
        <v>65</v>
      </c>
      <c r="D360" s="13" t="s">
        <v>51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567</v>
      </c>
      <c r="B361" s="13">
        <v>2010</v>
      </c>
      <c r="C361" s="13" t="s">
        <v>67</v>
      </c>
      <c r="D361" s="13" t="s">
        <v>55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354</v>
      </c>
      <c r="B362" s="13">
        <v>2010</v>
      </c>
      <c r="C362" s="13" t="s">
        <v>64</v>
      </c>
      <c r="D362" s="13" t="s">
        <v>51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511</v>
      </c>
      <c r="B363" s="13">
        <v>2010</v>
      </c>
      <c r="C363" s="13" t="s">
        <v>77</v>
      </c>
      <c r="D363" s="13" t="s">
        <v>55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346</v>
      </c>
      <c r="B364" s="13">
        <v>2010</v>
      </c>
      <c r="C364" s="13" t="s">
        <v>77</v>
      </c>
      <c r="D364" s="13" t="s">
        <v>55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322</v>
      </c>
      <c r="B365" s="13">
        <v>2010</v>
      </c>
      <c r="C365" s="13" t="s">
        <v>58</v>
      </c>
      <c r="D365" s="13" t="s">
        <v>51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348</v>
      </c>
      <c r="B366" s="13">
        <v>2010</v>
      </c>
      <c r="C366" s="13" t="s">
        <v>75</v>
      </c>
      <c r="D366" s="13" t="s">
        <v>51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201</v>
      </c>
      <c r="B367" s="13">
        <v>2010</v>
      </c>
      <c r="C367" s="13" t="s">
        <v>58</v>
      </c>
      <c r="D367" s="13" t="s">
        <v>51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349</v>
      </c>
      <c r="B368" s="13">
        <v>2010</v>
      </c>
      <c r="C368" s="13" t="s">
        <v>52</v>
      </c>
      <c r="D368" s="13" t="s">
        <v>55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300</v>
      </c>
      <c r="B369" s="13">
        <v>2010</v>
      </c>
      <c r="C369" s="13" t="s">
        <v>61</v>
      </c>
      <c r="D369" s="13" t="s">
        <v>51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121</v>
      </c>
      <c r="B370" s="13">
        <v>2010</v>
      </c>
      <c r="C370" s="13" t="s">
        <v>76</v>
      </c>
      <c r="D370" s="13" t="s">
        <v>51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394</v>
      </c>
      <c r="B371" s="13">
        <v>2010</v>
      </c>
      <c r="C371" s="13" t="s">
        <v>61</v>
      </c>
      <c r="D371" s="13" t="s">
        <v>51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334</v>
      </c>
      <c r="B372" s="13">
        <v>2010</v>
      </c>
      <c r="C372" s="13" t="s">
        <v>81</v>
      </c>
      <c r="D372" s="13" t="s">
        <v>55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439</v>
      </c>
      <c r="B373" s="13">
        <v>2010</v>
      </c>
      <c r="C373" s="13" t="s">
        <v>73</v>
      </c>
      <c r="D373" s="13" t="s">
        <v>55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246</v>
      </c>
      <c r="B374" s="13">
        <v>2010</v>
      </c>
      <c r="C374" s="13" t="s">
        <v>76</v>
      </c>
      <c r="D374" s="13" t="s">
        <v>51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152</v>
      </c>
      <c r="B375" s="13">
        <v>2010</v>
      </c>
      <c r="C375" s="13" t="s">
        <v>50</v>
      </c>
      <c r="D375" s="13" t="s">
        <v>51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313</v>
      </c>
      <c r="B376" s="13">
        <v>2010</v>
      </c>
      <c r="C376" s="13" t="s">
        <v>70</v>
      </c>
      <c r="D376" s="13" t="s">
        <v>51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280</v>
      </c>
      <c r="B377" s="13">
        <v>2010</v>
      </c>
      <c r="C377" s="13" t="s">
        <v>80</v>
      </c>
      <c r="D377" s="13" t="s">
        <v>55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366</v>
      </c>
      <c r="B378" s="13">
        <v>2010</v>
      </c>
      <c r="C378" s="13" t="s">
        <v>64</v>
      </c>
      <c r="D378" s="13" t="s">
        <v>51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168</v>
      </c>
      <c r="B379" s="13">
        <v>2010</v>
      </c>
      <c r="C379" s="13" t="s">
        <v>80</v>
      </c>
      <c r="D379" s="13" t="s">
        <v>55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241</v>
      </c>
      <c r="B380" s="13">
        <v>2010</v>
      </c>
      <c r="C380" s="13" t="s">
        <v>80</v>
      </c>
      <c r="D380" s="13" t="s">
        <v>55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396</v>
      </c>
      <c r="B381" s="13">
        <v>2010</v>
      </c>
      <c r="C381" s="13" t="s">
        <v>64</v>
      </c>
      <c r="D381" s="13" t="s">
        <v>51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309</v>
      </c>
      <c r="B382" s="13">
        <v>2010</v>
      </c>
      <c r="C382" s="13" t="s">
        <v>72</v>
      </c>
      <c r="D382" s="13" t="s">
        <v>51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193</v>
      </c>
      <c r="B383" s="13">
        <v>2010</v>
      </c>
      <c r="C383" s="13" t="s">
        <v>77</v>
      </c>
      <c r="D383" s="13" t="s">
        <v>55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277</v>
      </c>
      <c r="B384" s="13">
        <v>2010</v>
      </c>
      <c r="C384" s="13" t="s">
        <v>60</v>
      </c>
      <c r="D384" s="13" t="s">
        <v>55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285</v>
      </c>
      <c r="B385" s="13">
        <v>2010</v>
      </c>
      <c r="C385" s="13" t="s">
        <v>63</v>
      </c>
      <c r="D385" s="13" t="s">
        <v>55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145</v>
      </c>
      <c r="B386" s="13">
        <v>2010</v>
      </c>
      <c r="C386" s="13" t="s">
        <v>80</v>
      </c>
      <c r="D386" s="13" t="s">
        <v>55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260</v>
      </c>
      <c r="B387" s="13">
        <v>2010</v>
      </c>
      <c r="C387" s="13" t="s">
        <v>67</v>
      </c>
      <c r="D387" s="13" t="s">
        <v>55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488</v>
      </c>
      <c r="B388" s="13">
        <v>2010</v>
      </c>
      <c r="C388" s="13" t="s">
        <v>79</v>
      </c>
      <c r="D388" s="13" t="s">
        <v>55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355</v>
      </c>
      <c r="B389" s="13">
        <v>2010</v>
      </c>
      <c r="C389" s="13" t="s">
        <v>63</v>
      </c>
      <c r="D389" s="13" t="s">
        <v>55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297</v>
      </c>
      <c r="B390" s="13">
        <v>2010</v>
      </c>
      <c r="C390" s="13" t="s">
        <v>65</v>
      </c>
      <c r="D390" s="13" t="s">
        <v>51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293</v>
      </c>
      <c r="B391" s="13">
        <v>2010</v>
      </c>
      <c r="C391" s="13" t="s">
        <v>50</v>
      </c>
      <c r="D391" s="13" t="s">
        <v>51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319</v>
      </c>
      <c r="B392" s="13">
        <v>2010</v>
      </c>
      <c r="C392" s="13" t="s">
        <v>53</v>
      </c>
      <c r="D392" s="13" t="s">
        <v>51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45</v>
      </c>
      <c r="B393" s="13">
        <v>2010</v>
      </c>
      <c r="C393" s="13" t="s">
        <v>58</v>
      </c>
      <c r="D393" s="13" t="s">
        <v>51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143</v>
      </c>
      <c r="B394" s="13">
        <v>2010</v>
      </c>
      <c r="C394" s="13" t="s">
        <v>79</v>
      </c>
      <c r="D394" s="13" t="s">
        <v>55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368</v>
      </c>
      <c r="B395" s="13">
        <v>2010</v>
      </c>
      <c r="C395" s="13" t="s">
        <v>58</v>
      </c>
      <c r="D395" s="13" t="s">
        <v>51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528</v>
      </c>
      <c r="B396" s="13">
        <v>2010</v>
      </c>
      <c r="C396" s="13" t="s">
        <v>68</v>
      </c>
      <c r="D396" s="13" t="s">
        <v>55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392</v>
      </c>
      <c r="B397" s="13">
        <v>2010</v>
      </c>
      <c r="C397" s="13" t="s">
        <v>69</v>
      </c>
      <c r="D397" s="13" t="s">
        <v>51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487</v>
      </c>
      <c r="B398" s="13">
        <v>2010</v>
      </c>
      <c r="C398" s="13" t="s">
        <v>81</v>
      </c>
      <c r="D398" s="13" t="s">
        <v>55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98</v>
      </c>
      <c r="B399" s="13">
        <v>2010</v>
      </c>
      <c r="C399" s="13" t="s">
        <v>75</v>
      </c>
      <c r="D399" s="13" t="s">
        <v>51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144</v>
      </c>
      <c r="B400" s="13">
        <v>2010</v>
      </c>
      <c r="C400" s="13" t="s">
        <v>75</v>
      </c>
      <c r="D400" s="13" t="s">
        <v>51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474</v>
      </c>
      <c r="B401" s="13">
        <v>2010</v>
      </c>
      <c r="C401" s="13" t="s">
        <v>61</v>
      </c>
      <c r="D401" s="13" t="s">
        <v>51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316</v>
      </c>
      <c r="B402" s="13">
        <v>2010</v>
      </c>
      <c r="C402" s="13" t="s">
        <v>60</v>
      </c>
      <c r="D402" s="13" t="s">
        <v>55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379</v>
      </c>
      <c r="B403" s="13">
        <v>2010</v>
      </c>
      <c r="C403" s="13" t="s">
        <v>67</v>
      </c>
      <c r="D403" s="13" t="s">
        <v>55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216</v>
      </c>
      <c r="B404" s="13">
        <v>2010</v>
      </c>
      <c r="C404" s="13" t="s">
        <v>56</v>
      </c>
      <c r="D404" s="13" t="s">
        <v>55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362</v>
      </c>
      <c r="B405" s="13">
        <v>2010</v>
      </c>
      <c r="C405" s="13" t="s">
        <v>59</v>
      </c>
      <c r="D405" s="13" t="s">
        <v>51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242</v>
      </c>
      <c r="B406" s="13">
        <v>2010</v>
      </c>
      <c r="C406" s="13" t="s">
        <v>59</v>
      </c>
      <c r="D406" s="13" t="s">
        <v>51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305</v>
      </c>
      <c r="B407" s="13">
        <v>2010</v>
      </c>
      <c r="C407" s="13" t="s">
        <v>63</v>
      </c>
      <c r="D407" s="13" t="s">
        <v>55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325</v>
      </c>
      <c r="B408" s="13">
        <v>2010</v>
      </c>
      <c r="C408" s="13" t="s">
        <v>63</v>
      </c>
      <c r="D408" s="13" t="s">
        <v>55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484</v>
      </c>
      <c r="B409" s="13">
        <v>2010</v>
      </c>
      <c r="C409" s="13" t="s">
        <v>50</v>
      </c>
      <c r="D409" s="13" t="s">
        <v>51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47</v>
      </c>
      <c r="B410" s="13">
        <v>2010</v>
      </c>
      <c r="C410" s="13" t="s">
        <v>82</v>
      </c>
      <c r="D410" s="13" t="s">
        <v>55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46</v>
      </c>
      <c r="B411" s="13">
        <v>2010</v>
      </c>
      <c r="C411" s="13" t="s">
        <v>74</v>
      </c>
      <c r="D411" s="13" t="s">
        <v>55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264</v>
      </c>
      <c r="B412" s="13">
        <v>2010</v>
      </c>
      <c r="C412" s="13" t="s">
        <v>80</v>
      </c>
      <c r="D412" s="13" t="s">
        <v>55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303</v>
      </c>
      <c r="B413" s="13">
        <v>2010</v>
      </c>
      <c r="C413" s="13" t="s">
        <v>67</v>
      </c>
      <c r="D413" s="13" t="s">
        <v>55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499</v>
      </c>
      <c r="B414" s="13">
        <v>2010</v>
      </c>
      <c r="C414" s="13" t="s">
        <v>78</v>
      </c>
      <c r="D414" s="13" t="s">
        <v>51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369</v>
      </c>
      <c r="B415" s="13">
        <v>2010</v>
      </c>
      <c r="C415" s="13" t="s">
        <v>71</v>
      </c>
      <c r="D415" s="13" t="s">
        <v>55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103</v>
      </c>
      <c r="B416" s="13">
        <v>2010</v>
      </c>
      <c r="C416" s="13" t="s">
        <v>62</v>
      </c>
      <c r="D416" s="13" t="s">
        <v>51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390</v>
      </c>
      <c r="B417" s="13">
        <v>2010</v>
      </c>
      <c r="C417" s="13" t="s">
        <v>81</v>
      </c>
      <c r="D417" s="13" t="s">
        <v>55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183</v>
      </c>
      <c r="B418" s="13">
        <v>2010</v>
      </c>
      <c r="C418" s="13" t="s">
        <v>58</v>
      </c>
      <c r="D418" s="13" t="s">
        <v>51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272</v>
      </c>
      <c r="B419" s="13">
        <v>2010</v>
      </c>
      <c r="C419" s="13" t="s">
        <v>66</v>
      </c>
      <c r="D419" s="13" t="s">
        <v>55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418</v>
      </c>
      <c r="B420" s="13">
        <v>2010</v>
      </c>
      <c r="C420" s="13" t="s">
        <v>68</v>
      </c>
      <c r="D420" s="13" t="s">
        <v>55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134</v>
      </c>
      <c r="B421" s="13">
        <v>2010</v>
      </c>
      <c r="C421" s="13" t="s">
        <v>78</v>
      </c>
      <c r="D421" s="13" t="s">
        <v>51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286</v>
      </c>
      <c r="B422" s="13">
        <v>2010</v>
      </c>
      <c r="C422" s="13" t="s">
        <v>53</v>
      </c>
      <c r="D422" s="13" t="s">
        <v>51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399</v>
      </c>
      <c r="B423" s="13">
        <v>2010</v>
      </c>
      <c r="C423" s="13" t="s">
        <v>72</v>
      </c>
      <c r="D423" s="13" t="s">
        <v>51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279</v>
      </c>
      <c r="B424" s="13">
        <v>2010</v>
      </c>
      <c r="C424" s="13" t="s">
        <v>74</v>
      </c>
      <c r="D424" s="13" t="s">
        <v>55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382</v>
      </c>
      <c r="B425" s="13">
        <v>2010</v>
      </c>
      <c r="C425" s="13" t="s">
        <v>54</v>
      </c>
      <c r="D425" s="13" t="s">
        <v>55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218</v>
      </c>
      <c r="B426" s="13">
        <v>2010</v>
      </c>
      <c r="C426" s="13" t="s">
        <v>61</v>
      </c>
      <c r="D426" s="13" t="s">
        <v>51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262</v>
      </c>
      <c r="B427" s="13">
        <v>2010</v>
      </c>
      <c r="C427" s="13" t="s">
        <v>65</v>
      </c>
      <c r="D427" s="13" t="s">
        <v>51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221</v>
      </c>
      <c r="B428" s="13">
        <v>2010</v>
      </c>
      <c r="C428" s="13" t="s">
        <v>53</v>
      </c>
      <c r="D428" s="13" t="s">
        <v>51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363</v>
      </c>
      <c r="B429" s="13">
        <v>2010</v>
      </c>
      <c r="C429" s="13" t="s">
        <v>71</v>
      </c>
      <c r="D429" s="13" t="s">
        <v>55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154</v>
      </c>
      <c r="B430" s="13">
        <v>2010</v>
      </c>
      <c r="C430" s="13" t="s">
        <v>52</v>
      </c>
      <c r="D430" s="13" t="s">
        <v>55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191</v>
      </c>
      <c r="B431" s="13">
        <v>2010</v>
      </c>
      <c r="C431" s="13" t="s">
        <v>69</v>
      </c>
      <c r="D431" s="13" t="s">
        <v>51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415</v>
      </c>
      <c r="B432" s="13">
        <v>2010</v>
      </c>
      <c r="C432" s="13" t="s">
        <v>66</v>
      </c>
      <c r="D432" s="13" t="s">
        <v>55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478</v>
      </c>
      <c r="B433" s="13">
        <v>2010</v>
      </c>
      <c r="C433" s="13" t="s">
        <v>60</v>
      </c>
      <c r="D433" s="13" t="s">
        <v>55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427</v>
      </c>
      <c r="B434" s="13">
        <v>2010</v>
      </c>
      <c r="C434" s="13" t="s">
        <v>52</v>
      </c>
      <c r="D434" s="13" t="s">
        <v>55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364</v>
      </c>
      <c r="B435" s="13">
        <v>2010</v>
      </c>
      <c r="C435" s="13" t="s">
        <v>75</v>
      </c>
      <c r="D435" s="13" t="s">
        <v>51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580</v>
      </c>
      <c r="B436" s="13">
        <v>2010</v>
      </c>
      <c r="C436" s="13" t="s">
        <v>76</v>
      </c>
      <c r="D436" s="13" t="s">
        <v>51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350</v>
      </c>
      <c r="B437" s="13">
        <v>2010</v>
      </c>
      <c r="C437" s="13" t="s">
        <v>60</v>
      </c>
      <c r="D437" s="13" t="s">
        <v>55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311</v>
      </c>
      <c r="B438" s="13">
        <v>2010</v>
      </c>
      <c r="C438" s="13" t="s">
        <v>65</v>
      </c>
      <c r="D438" s="13" t="s">
        <v>51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233</v>
      </c>
      <c r="B439" s="13">
        <v>2010</v>
      </c>
      <c r="C439" s="13" t="s">
        <v>73</v>
      </c>
      <c r="D439" s="13" t="s">
        <v>55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371</v>
      </c>
      <c r="B440" s="13">
        <v>2010</v>
      </c>
      <c r="C440" s="13" t="s">
        <v>59</v>
      </c>
      <c r="D440" s="13" t="s">
        <v>51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490</v>
      </c>
      <c r="B441" s="13">
        <v>2010</v>
      </c>
      <c r="C441" s="13" t="s">
        <v>69</v>
      </c>
      <c r="D441" s="13" t="s">
        <v>51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238</v>
      </c>
      <c r="B442" s="13">
        <v>2010</v>
      </c>
      <c r="C442" s="13" t="s">
        <v>62</v>
      </c>
      <c r="D442" s="13" t="s">
        <v>51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166</v>
      </c>
      <c r="B443" s="13">
        <v>2010</v>
      </c>
      <c r="C443" s="13" t="s">
        <v>50</v>
      </c>
      <c r="D443" s="13" t="s">
        <v>51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265</v>
      </c>
      <c r="B444" s="13">
        <v>2010</v>
      </c>
      <c r="C444" s="13" t="s">
        <v>60</v>
      </c>
      <c r="D444" s="13" t="s">
        <v>55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187</v>
      </c>
      <c r="B445" s="13">
        <v>2010</v>
      </c>
      <c r="C445" s="13" t="s">
        <v>78</v>
      </c>
      <c r="D445" s="13" t="s">
        <v>51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146</v>
      </c>
      <c r="B446" s="13">
        <v>2010</v>
      </c>
      <c r="C446" s="13" t="s">
        <v>65</v>
      </c>
      <c r="D446" s="13" t="s">
        <v>51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209</v>
      </c>
      <c r="B447" s="13">
        <v>2010</v>
      </c>
      <c r="C447" s="13" t="s">
        <v>53</v>
      </c>
      <c r="D447" s="13" t="s">
        <v>51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107</v>
      </c>
      <c r="B448" s="13">
        <v>2011</v>
      </c>
      <c r="C448" s="13" t="s">
        <v>63</v>
      </c>
      <c r="D448" s="13" t="s">
        <v>55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441</v>
      </c>
      <c r="B449" s="13">
        <v>2011</v>
      </c>
      <c r="C449" s="13" t="s">
        <v>62</v>
      </c>
      <c r="D449" s="13" t="s">
        <v>51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109</v>
      </c>
      <c r="B450" s="13">
        <v>2011</v>
      </c>
      <c r="C450" s="13" t="s">
        <v>53</v>
      </c>
      <c r="D450" s="13" t="s">
        <v>51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155</v>
      </c>
      <c r="B451" s="13">
        <v>2011</v>
      </c>
      <c r="C451" s="13" t="s">
        <v>68</v>
      </c>
      <c r="D451" s="13" t="s">
        <v>55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612</v>
      </c>
      <c r="B452" s="13">
        <v>2011</v>
      </c>
      <c r="C452" s="13" t="s">
        <v>50</v>
      </c>
      <c r="D452" s="13" t="s">
        <v>51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614</v>
      </c>
      <c r="B453" s="13">
        <v>2011</v>
      </c>
      <c r="C453" s="13" t="s">
        <v>53</v>
      </c>
      <c r="D453" s="13" t="s">
        <v>51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451</v>
      </c>
      <c r="B454" s="13">
        <v>2011</v>
      </c>
      <c r="C454" s="13" t="s">
        <v>54</v>
      </c>
      <c r="D454" s="13" t="s">
        <v>55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518</v>
      </c>
      <c r="B455" s="13">
        <v>2011</v>
      </c>
      <c r="C455" s="13" t="s">
        <v>74</v>
      </c>
      <c r="D455" s="13" t="s">
        <v>55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294</v>
      </c>
      <c r="B456" s="13">
        <v>2011</v>
      </c>
      <c r="C456" s="13" t="s">
        <v>69</v>
      </c>
      <c r="D456" s="13" t="s">
        <v>51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430</v>
      </c>
      <c r="B457" s="13">
        <v>2011</v>
      </c>
      <c r="C457" s="13" t="s">
        <v>61</v>
      </c>
      <c r="D457" s="13" t="s">
        <v>51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286</v>
      </c>
      <c r="B458" s="13">
        <v>2011</v>
      </c>
      <c r="C458" s="13" t="s">
        <v>81</v>
      </c>
      <c r="D458" s="13" t="s">
        <v>55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541</v>
      </c>
      <c r="B459" s="13">
        <v>2011</v>
      </c>
      <c r="C459" s="13" t="s">
        <v>52</v>
      </c>
      <c r="D459" s="13" t="s">
        <v>55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683</v>
      </c>
      <c r="B460" s="13">
        <v>2011</v>
      </c>
      <c r="C460" s="13" t="s">
        <v>73</v>
      </c>
      <c r="D460" s="13" t="s">
        <v>55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627</v>
      </c>
      <c r="B461" s="13">
        <v>2011</v>
      </c>
      <c r="C461" s="13" t="s">
        <v>54</v>
      </c>
      <c r="D461" s="13" t="s">
        <v>55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659</v>
      </c>
      <c r="B462" s="13">
        <v>2011</v>
      </c>
      <c r="C462" s="13" t="s">
        <v>77</v>
      </c>
      <c r="D462" s="13" t="s">
        <v>55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215</v>
      </c>
      <c r="B463" s="13">
        <v>2011</v>
      </c>
      <c r="C463" s="13" t="s">
        <v>63</v>
      </c>
      <c r="D463" s="13" t="s">
        <v>55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513</v>
      </c>
      <c r="B464" s="13">
        <v>2011</v>
      </c>
      <c r="C464" s="13" t="s">
        <v>50</v>
      </c>
      <c r="D464" s="13" t="s">
        <v>51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140</v>
      </c>
      <c r="B465" s="13">
        <v>2011</v>
      </c>
      <c r="C465" s="13" t="s">
        <v>81</v>
      </c>
      <c r="D465" s="13" t="s">
        <v>55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471</v>
      </c>
      <c r="B466" s="13">
        <v>2011</v>
      </c>
      <c r="C466" s="13" t="s">
        <v>60</v>
      </c>
      <c r="D466" s="13" t="s">
        <v>55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534</v>
      </c>
      <c r="B467" s="13">
        <v>2011</v>
      </c>
      <c r="C467" s="13" t="s">
        <v>64</v>
      </c>
      <c r="D467" s="13" t="s">
        <v>51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497</v>
      </c>
      <c r="B468" s="13">
        <v>2011</v>
      </c>
      <c r="C468" s="13" t="s">
        <v>75</v>
      </c>
      <c r="D468" s="13" t="s">
        <v>51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641</v>
      </c>
      <c r="B469" s="13">
        <v>2011</v>
      </c>
      <c r="C469" s="13" t="s">
        <v>73</v>
      </c>
      <c r="D469" s="13" t="s">
        <v>55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229</v>
      </c>
      <c r="B470" s="13">
        <v>2011</v>
      </c>
      <c r="C470" s="13" t="s">
        <v>68</v>
      </c>
      <c r="D470" s="13" t="s">
        <v>55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131</v>
      </c>
      <c r="B471" s="13">
        <v>2011</v>
      </c>
      <c r="C471" s="13" t="s">
        <v>80</v>
      </c>
      <c r="D471" s="13" t="s">
        <v>55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614</v>
      </c>
      <c r="B472" s="13">
        <v>2011</v>
      </c>
      <c r="C472" s="13" t="s">
        <v>76</v>
      </c>
      <c r="D472" s="13" t="s">
        <v>51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325</v>
      </c>
      <c r="B473" s="13">
        <v>2011</v>
      </c>
      <c r="C473" s="13" t="s">
        <v>58</v>
      </c>
      <c r="D473" s="13" t="s">
        <v>51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336</v>
      </c>
      <c r="B474" s="13">
        <v>2011</v>
      </c>
      <c r="C474" s="13" t="s">
        <v>53</v>
      </c>
      <c r="D474" s="13" t="s">
        <v>51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342</v>
      </c>
      <c r="B475" s="13">
        <v>2011</v>
      </c>
      <c r="C475" s="13" t="s">
        <v>50</v>
      </c>
      <c r="D475" s="13" t="s">
        <v>51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189</v>
      </c>
      <c r="B476" s="13">
        <v>2011</v>
      </c>
      <c r="C476" s="13" t="s">
        <v>76</v>
      </c>
      <c r="D476" s="13" t="s">
        <v>51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435</v>
      </c>
      <c r="B477" s="13">
        <v>2011</v>
      </c>
      <c r="C477" s="13" t="s">
        <v>82</v>
      </c>
      <c r="D477" s="13" t="s">
        <v>55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39</v>
      </c>
      <c r="B478" s="13">
        <v>2011</v>
      </c>
      <c r="C478" s="13" t="s">
        <v>59</v>
      </c>
      <c r="D478" s="13" t="s">
        <v>51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687</v>
      </c>
      <c r="B479" s="13">
        <v>2011</v>
      </c>
      <c r="C479" s="13" t="s">
        <v>71</v>
      </c>
      <c r="D479" s="13" t="s">
        <v>55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44</v>
      </c>
      <c r="B480" s="13">
        <v>2011</v>
      </c>
      <c r="C480" s="13" t="s">
        <v>75</v>
      </c>
      <c r="D480" s="13" t="s">
        <v>51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450</v>
      </c>
      <c r="B481" s="13">
        <v>2011</v>
      </c>
      <c r="C481" s="13" t="s">
        <v>65</v>
      </c>
      <c r="D481" s="13" t="s">
        <v>51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139</v>
      </c>
      <c r="B482" s="13">
        <v>2011</v>
      </c>
      <c r="C482" s="13" t="s">
        <v>60</v>
      </c>
      <c r="D482" s="13" t="s">
        <v>55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322</v>
      </c>
      <c r="B483" s="13">
        <v>2011</v>
      </c>
      <c r="C483" s="13" t="s">
        <v>63</v>
      </c>
      <c r="D483" s="13" t="s">
        <v>55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174</v>
      </c>
      <c r="B484" s="13">
        <v>2011</v>
      </c>
      <c r="C484" s="13" t="s">
        <v>77</v>
      </c>
      <c r="D484" s="13" t="s">
        <v>55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286</v>
      </c>
      <c r="B485" s="13">
        <v>2011</v>
      </c>
      <c r="C485" s="13" t="s">
        <v>82</v>
      </c>
      <c r="D485" s="13" t="s">
        <v>55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177</v>
      </c>
      <c r="B486" s="13">
        <v>2011</v>
      </c>
      <c r="C486" s="13" t="s">
        <v>80</v>
      </c>
      <c r="D486" s="13" t="s">
        <v>55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112</v>
      </c>
      <c r="B487" s="13">
        <v>2011</v>
      </c>
      <c r="C487" s="13" t="s">
        <v>79</v>
      </c>
      <c r="D487" s="13" t="s">
        <v>55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160</v>
      </c>
      <c r="B488" s="13">
        <v>2011</v>
      </c>
      <c r="C488" s="13" t="s">
        <v>63</v>
      </c>
      <c r="D488" s="13" t="s">
        <v>55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677</v>
      </c>
      <c r="B489" s="13">
        <v>2011</v>
      </c>
      <c r="C489" s="13" t="s">
        <v>66</v>
      </c>
      <c r="D489" s="13" t="s">
        <v>55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567</v>
      </c>
      <c r="B490" s="13">
        <v>2011</v>
      </c>
      <c r="C490" s="13" t="s">
        <v>67</v>
      </c>
      <c r="D490" s="13" t="s">
        <v>55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520</v>
      </c>
      <c r="B491" s="13">
        <v>2011</v>
      </c>
      <c r="C491" s="13" t="s">
        <v>81</v>
      </c>
      <c r="D491" s="13" t="s">
        <v>55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129</v>
      </c>
      <c r="B492" s="13">
        <v>2011</v>
      </c>
      <c r="C492" s="13" t="s">
        <v>82</v>
      </c>
      <c r="D492" s="13" t="s">
        <v>55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569</v>
      </c>
      <c r="B493" s="13">
        <v>2011</v>
      </c>
      <c r="C493" s="13" t="s">
        <v>70</v>
      </c>
      <c r="D493" s="13" t="s">
        <v>51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275</v>
      </c>
      <c r="B494" s="13">
        <v>2011</v>
      </c>
      <c r="C494" s="13" t="s">
        <v>67</v>
      </c>
      <c r="D494" s="13" t="s">
        <v>55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516</v>
      </c>
      <c r="B495" s="13">
        <v>2011</v>
      </c>
      <c r="C495" s="13" t="s">
        <v>78</v>
      </c>
      <c r="D495" s="13" t="s">
        <v>51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204</v>
      </c>
      <c r="B496" s="13">
        <v>2011</v>
      </c>
      <c r="C496" s="13" t="s">
        <v>74</v>
      </c>
      <c r="D496" s="13" t="s">
        <v>55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535</v>
      </c>
      <c r="B497" s="13">
        <v>2011</v>
      </c>
      <c r="C497" s="13" t="s">
        <v>58</v>
      </c>
      <c r="D497" s="13" t="s">
        <v>51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335</v>
      </c>
      <c r="B498" s="13">
        <v>2011</v>
      </c>
      <c r="C498" s="13" t="s">
        <v>69</v>
      </c>
      <c r="D498" s="13" t="s">
        <v>51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251</v>
      </c>
      <c r="B499" s="13">
        <v>2011</v>
      </c>
      <c r="C499" s="13" t="s">
        <v>56</v>
      </c>
      <c r="D499" s="13" t="s">
        <v>55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651</v>
      </c>
      <c r="B500" s="13">
        <v>2011</v>
      </c>
      <c r="C500" s="13" t="s">
        <v>70</v>
      </c>
      <c r="D500" s="13" t="s">
        <v>51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366</v>
      </c>
      <c r="B501" s="13">
        <v>2011</v>
      </c>
      <c r="C501" s="13" t="s">
        <v>64</v>
      </c>
      <c r="D501" s="13" t="s">
        <v>51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481</v>
      </c>
      <c r="B502" s="13">
        <v>2011</v>
      </c>
      <c r="C502" s="13" t="s">
        <v>58</v>
      </c>
      <c r="D502" s="13" t="s">
        <v>51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448</v>
      </c>
      <c r="B503" s="13">
        <v>2011</v>
      </c>
      <c r="C503" s="13" t="s">
        <v>79</v>
      </c>
      <c r="D503" s="13" t="s">
        <v>55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128</v>
      </c>
      <c r="B504" s="13">
        <v>2011</v>
      </c>
      <c r="C504" s="13" t="s">
        <v>71</v>
      </c>
      <c r="D504" s="13" t="s">
        <v>55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114</v>
      </c>
      <c r="B505" s="13">
        <v>2011</v>
      </c>
      <c r="C505" s="13" t="s">
        <v>81</v>
      </c>
      <c r="D505" s="13" t="s">
        <v>55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621</v>
      </c>
      <c r="B506" s="13">
        <v>2011</v>
      </c>
      <c r="C506" s="13" t="s">
        <v>56</v>
      </c>
      <c r="D506" s="13" t="s">
        <v>55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633</v>
      </c>
      <c r="B507" s="13">
        <v>2011</v>
      </c>
      <c r="C507" s="13" t="s">
        <v>68</v>
      </c>
      <c r="D507" s="13" t="s">
        <v>55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673</v>
      </c>
      <c r="B508" s="13">
        <v>2011</v>
      </c>
      <c r="C508" s="13" t="s">
        <v>53</v>
      </c>
      <c r="D508" s="13" t="s">
        <v>51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678</v>
      </c>
      <c r="B509" s="13">
        <v>2011</v>
      </c>
      <c r="C509" s="13" t="s">
        <v>53</v>
      </c>
      <c r="D509" s="13" t="s">
        <v>51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269</v>
      </c>
      <c r="B510" s="13">
        <v>2011</v>
      </c>
      <c r="C510" s="13" t="s">
        <v>66</v>
      </c>
      <c r="D510" s="13" t="s">
        <v>55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498</v>
      </c>
      <c r="B511" s="13">
        <v>2011</v>
      </c>
      <c r="C511" s="13" t="s">
        <v>64</v>
      </c>
      <c r="D511" s="13" t="s">
        <v>51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223</v>
      </c>
      <c r="B512" s="13">
        <v>2011</v>
      </c>
      <c r="C512" s="13" t="s">
        <v>52</v>
      </c>
      <c r="D512" s="13" t="s">
        <v>55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437</v>
      </c>
      <c r="B513" s="13">
        <v>2011</v>
      </c>
      <c r="C513" s="13" t="s">
        <v>52</v>
      </c>
      <c r="D513" s="13" t="s">
        <v>55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674</v>
      </c>
      <c r="B514" s="13">
        <v>2011</v>
      </c>
      <c r="C514" s="13" t="s">
        <v>72</v>
      </c>
      <c r="D514" s="13" t="s">
        <v>51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398</v>
      </c>
      <c r="B515" s="13">
        <v>2011</v>
      </c>
      <c r="C515" s="13" t="s">
        <v>70</v>
      </c>
      <c r="D515" s="13" t="s">
        <v>51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640</v>
      </c>
      <c r="B516" s="13">
        <v>2011</v>
      </c>
      <c r="C516" s="13" t="s">
        <v>66</v>
      </c>
      <c r="D516" s="13" t="s">
        <v>55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227</v>
      </c>
      <c r="B517" s="13">
        <v>2011</v>
      </c>
      <c r="C517" s="13" t="s">
        <v>70</v>
      </c>
      <c r="D517" s="13" t="s">
        <v>51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654</v>
      </c>
      <c r="B518" s="13">
        <v>2011</v>
      </c>
      <c r="C518" s="13" t="s">
        <v>58</v>
      </c>
      <c r="D518" s="13" t="s">
        <v>51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285</v>
      </c>
      <c r="B519" s="13">
        <v>2011</v>
      </c>
      <c r="C519" s="13" t="s">
        <v>77</v>
      </c>
      <c r="D519" s="13" t="s">
        <v>55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402</v>
      </c>
      <c r="B520" s="13">
        <v>2011</v>
      </c>
      <c r="C520" s="13" t="s">
        <v>50</v>
      </c>
      <c r="D520" s="13" t="s">
        <v>51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234</v>
      </c>
      <c r="B521" s="13">
        <v>2011</v>
      </c>
      <c r="C521" s="13" t="s">
        <v>54</v>
      </c>
      <c r="D521" s="13" t="s">
        <v>55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509</v>
      </c>
      <c r="B522" s="13">
        <v>2011</v>
      </c>
      <c r="C522" s="13" t="s">
        <v>52</v>
      </c>
      <c r="D522" s="13" t="s">
        <v>55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119</v>
      </c>
      <c r="B523" s="13">
        <v>2011</v>
      </c>
      <c r="C523" s="13" t="s">
        <v>77</v>
      </c>
      <c r="D523" s="13" t="s">
        <v>55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643</v>
      </c>
      <c r="B524" s="13">
        <v>2011</v>
      </c>
      <c r="C524" s="13" t="s">
        <v>63</v>
      </c>
      <c r="D524" s="13" t="s">
        <v>55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199</v>
      </c>
      <c r="B525" s="13">
        <v>2011</v>
      </c>
      <c r="C525" s="13" t="s">
        <v>52</v>
      </c>
      <c r="D525" s="13" t="s">
        <v>55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120</v>
      </c>
      <c r="B526" s="13">
        <v>2011</v>
      </c>
      <c r="C526" s="13" t="s">
        <v>60</v>
      </c>
      <c r="D526" s="13" t="s">
        <v>55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288</v>
      </c>
      <c r="B527" s="13">
        <v>2011</v>
      </c>
      <c r="C527" s="13" t="s">
        <v>62</v>
      </c>
      <c r="D527" s="13" t="s">
        <v>51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118</v>
      </c>
      <c r="B528" s="13">
        <v>2011</v>
      </c>
      <c r="C528" s="13" t="s">
        <v>65</v>
      </c>
      <c r="D528" s="13" t="s">
        <v>51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468</v>
      </c>
      <c r="B529" s="13">
        <v>2011</v>
      </c>
      <c r="C529" s="13" t="s">
        <v>61</v>
      </c>
      <c r="D529" s="13" t="s">
        <v>51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540</v>
      </c>
      <c r="B530" s="13">
        <v>2011</v>
      </c>
      <c r="C530" s="13" t="s">
        <v>53</v>
      </c>
      <c r="D530" s="13" t="s">
        <v>51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533</v>
      </c>
      <c r="B531" s="13">
        <v>2011</v>
      </c>
      <c r="C531" s="13" t="s">
        <v>79</v>
      </c>
      <c r="D531" s="13" t="s">
        <v>55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387</v>
      </c>
      <c r="B532" s="13">
        <v>2011</v>
      </c>
      <c r="C532" s="13" t="s">
        <v>79</v>
      </c>
      <c r="D532" s="13" t="s">
        <v>55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282</v>
      </c>
      <c r="B533" s="13">
        <v>2011</v>
      </c>
      <c r="C533" s="13" t="s">
        <v>52</v>
      </c>
      <c r="D533" s="13" t="s">
        <v>55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207</v>
      </c>
      <c r="B534" s="13">
        <v>2011</v>
      </c>
      <c r="C534" s="13" t="s">
        <v>59</v>
      </c>
      <c r="D534" s="13" t="s">
        <v>51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555</v>
      </c>
      <c r="B535" s="13">
        <v>2011</v>
      </c>
      <c r="C535" s="13" t="s">
        <v>52</v>
      </c>
      <c r="D535" s="13" t="s">
        <v>55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428</v>
      </c>
      <c r="B536" s="13">
        <v>2011</v>
      </c>
      <c r="C536" s="13" t="s">
        <v>59</v>
      </c>
      <c r="D536" s="13" t="s">
        <v>51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104</v>
      </c>
      <c r="B537" s="13">
        <v>2011</v>
      </c>
      <c r="C537" s="13" t="s">
        <v>79</v>
      </c>
      <c r="D537" s="13" t="s">
        <v>55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182</v>
      </c>
      <c r="B538" s="13">
        <v>2011</v>
      </c>
      <c r="C538" s="13" t="s">
        <v>50</v>
      </c>
      <c r="D538" s="13" t="s">
        <v>51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158</v>
      </c>
      <c r="B539" s="13">
        <v>2011</v>
      </c>
      <c r="C539" s="13" t="s">
        <v>58</v>
      </c>
      <c r="D539" s="13" t="s">
        <v>51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670</v>
      </c>
      <c r="B540" s="13">
        <v>2011</v>
      </c>
      <c r="C540" s="13" t="s">
        <v>52</v>
      </c>
      <c r="D540" s="13" t="s">
        <v>55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392</v>
      </c>
      <c r="B541" s="13">
        <v>2011</v>
      </c>
      <c r="C541" s="13" t="s">
        <v>76</v>
      </c>
      <c r="D541" s="13" t="s">
        <v>51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502</v>
      </c>
      <c r="B542" s="13">
        <v>2011</v>
      </c>
      <c r="C542" s="13" t="s">
        <v>66</v>
      </c>
      <c r="D542" s="13" t="s">
        <v>55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200</v>
      </c>
      <c r="B543" s="13">
        <v>2011</v>
      </c>
      <c r="C543" s="13" t="s">
        <v>58</v>
      </c>
      <c r="D543" s="13" t="s">
        <v>51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691</v>
      </c>
      <c r="B544" s="13">
        <v>2011</v>
      </c>
      <c r="C544" s="13" t="s">
        <v>69</v>
      </c>
      <c r="D544" s="13" t="s">
        <v>51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212</v>
      </c>
      <c r="B545" s="13">
        <v>2011</v>
      </c>
      <c r="C545" s="13" t="s">
        <v>53</v>
      </c>
      <c r="D545" s="13" t="s">
        <v>51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479</v>
      </c>
      <c r="B546" s="13">
        <v>2011</v>
      </c>
      <c r="C546" s="13" t="s">
        <v>63</v>
      </c>
      <c r="D546" s="13" t="s">
        <v>55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458</v>
      </c>
      <c r="B547" s="13">
        <v>2011</v>
      </c>
      <c r="C547" s="13" t="s">
        <v>67</v>
      </c>
      <c r="D547" s="13" t="s">
        <v>55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291</v>
      </c>
      <c r="B548" s="13">
        <v>2011</v>
      </c>
      <c r="C548" s="13" t="s">
        <v>71</v>
      </c>
      <c r="D548" s="13" t="s">
        <v>55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564</v>
      </c>
      <c r="B549" s="13">
        <v>2011</v>
      </c>
      <c r="C549" s="13" t="s">
        <v>75</v>
      </c>
      <c r="D549" s="13" t="s">
        <v>51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642</v>
      </c>
      <c r="B550" s="13">
        <v>2011</v>
      </c>
      <c r="C550" s="13" t="s">
        <v>72</v>
      </c>
      <c r="D550" s="13" t="s">
        <v>51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417</v>
      </c>
      <c r="B551" s="13">
        <v>2011</v>
      </c>
      <c r="C551" s="13" t="s">
        <v>66</v>
      </c>
      <c r="D551" s="13" t="s">
        <v>55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586</v>
      </c>
      <c r="B552" s="13">
        <v>2011</v>
      </c>
      <c r="C552" s="13" t="s">
        <v>68</v>
      </c>
      <c r="D552" s="13" t="s">
        <v>55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591</v>
      </c>
      <c r="B553" s="13">
        <v>2011</v>
      </c>
      <c r="C553" s="13" t="s">
        <v>82</v>
      </c>
      <c r="D553" s="13" t="s">
        <v>55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686</v>
      </c>
      <c r="B554" s="13">
        <v>2011</v>
      </c>
      <c r="C554" s="13" t="s">
        <v>53</v>
      </c>
      <c r="D554" s="13" t="s">
        <v>51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111</v>
      </c>
      <c r="B555" s="13">
        <v>2011</v>
      </c>
      <c r="C555" s="13" t="s">
        <v>79</v>
      </c>
      <c r="D555" s="13" t="s">
        <v>55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367</v>
      </c>
      <c r="B556" s="13">
        <v>2011</v>
      </c>
      <c r="C556" s="13" t="s">
        <v>73</v>
      </c>
      <c r="D556" s="13" t="s">
        <v>55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557</v>
      </c>
      <c r="B557" s="13">
        <v>2011</v>
      </c>
      <c r="C557" s="13" t="s">
        <v>80</v>
      </c>
      <c r="D557" s="13" t="s">
        <v>55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441</v>
      </c>
      <c r="B558" s="13">
        <v>2011</v>
      </c>
      <c r="C558" s="13" t="s">
        <v>72</v>
      </c>
      <c r="D558" s="13" t="s">
        <v>51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473</v>
      </c>
      <c r="B559" s="13">
        <v>2011</v>
      </c>
      <c r="C559" s="13" t="s">
        <v>50</v>
      </c>
      <c r="D559" s="13" t="s">
        <v>51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299</v>
      </c>
      <c r="B560" s="13">
        <v>2011</v>
      </c>
      <c r="C560" s="13" t="s">
        <v>72</v>
      </c>
      <c r="D560" s="13" t="s">
        <v>51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619</v>
      </c>
      <c r="B561" s="13">
        <v>2011</v>
      </c>
      <c r="C561" s="13" t="s">
        <v>79</v>
      </c>
      <c r="D561" s="13" t="s">
        <v>55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489</v>
      </c>
      <c r="B562" s="13">
        <v>2011</v>
      </c>
      <c r="C562" s="13" t="s">
        <v>58</v>
      </c>
      <c r="D562" s="13" t="s">
        <v>51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147</v>
      </c>
      <c r="B563" s="13">
        <v>2011</v>
      </c>
      <c r="C563" s="13" t="s">
        <v>65</v>
      </c>
      <c r="D563" s="13" t="s">
        <v>51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648</v>
      </c>
      <c r="B564" s="13">
        <v>2011</v>
      </c>
      <c r="C564" s="13" t="s">
        <v>68</v>
      </c>
      <c r="D564" s="13" t="s">
        <v>55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278</v>
      </c>
      <c r="B565" s="13">
        <v>2011</v>
      </c>
      <c r="C565" s="13" t="s">
        <v>66</v>
      </c>
      <c r="D565" s="13" t="s">
        <v>55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631</v>
      </c>
      <c r="B566" s="13">
        <v>2011</v>
      </c>
      <c r="C566" s="13" t="s">
        <v>79</v>
      </c>
      <c r="D566" s="13" t="s">
        <v>55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128</v>
      </c>
      <c r="B567" s="13">
        <v>2011</v>
      </c>
      <c r="C567" s="13" t="s">
        <v>74</v>
      </c>
      <c r="D567" s="13" t="s">
        <v>55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541</v>
      </c>
      <c r="B568" s="13">
        <v>2011</v>
      </c>
      <c r="C568" s="13" t="s">
        <v>54</v>
      </c>
      <c r="D568" s="13" t="s">
        <v>55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527</v>
      </c>
      <c r="B569" s="13">
        <v>2011</v>
      </c>
      <c r="C569" s="13" t="s">
        <v>58</v>
      </c>
      <c r="D569" s="13" t="s">
        <v>51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682</v>
      </c>
      <c r="B570" s="13">
        <v>2011</v>
      </c>
      <c r="C570" s="13" t="s">
        <v>71</v>
      </c>
      <c r="D570" s="13" t="s">
        <v>55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186</v>
      </c>
      <c r="B571" s="13">
        <v>2011</v>
      </c>
      <c r="C571" s="13" t="s">
        <v>82</v>
      </c>
      <c r="D571" s="13" t="s">
        <v>55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512</v>
      </c>
      <c r="B572" s="13">
        <v>2011</v>
      </c>
      <c r="C572" s="13" t="s">
        <v>52</v>
      </c>
      <c r="D572" s="13" t="s">
        <v>55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565</v>
      </c>
      <c r="B573" s="13">
        <v>2011</v>
      </c>
      <c r="C573" s="13" t="s">
        <v>74</v>
      </c>
      <c r="D573" s="13" t="s">
        <v>55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341</v>
      </c>
      <c r="B574" s="13">
        <v>2011</v>
      </c>
      <c r="C574" s="13" t="s">
        <v>82</v>
      </c>
      <c r="D574" s="13" t="s">
        <v>55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308</v>
      </c>
      <c r="B575" s="13">
        <v>2011</v>
      </c>
      <c r="C575" s="13" t="s">
        <v>56</v>
      </c>
      <c r="D575" s="13" t="s">
        <v>55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106</v>
      </c>
      <c r="B576" s="13">
        <v>2011</v>
      </c>
      <c r="C576" s="13" t="s">
        <v>71</v>
      </c>
      <c r="D576" s="13" t="s">
        <v>55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623</v>
      </c>
      <c r="B577" s="13">
        <v>2011</v>
      </c>
      <c r="C577" s="13" t="s">
        <v>70</v>
      </c>
      <c r="D577" s="13" t="s">
        <v>51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189</v>
      </c>
      <c r="B578" s="13">
        <v>2011</v>
      </c>
      <c r="C578" s="13" t="s">
        <v>72</v>
      </c>
      <c r="D578" s="13" t="s">
        <v>51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594</v>
      </c>
      <c r="B579" s="13">
        <v>2011</v>
      </c>
      <c r="C579" s="13" t="s">
        <v>81</v>
      </c>
      <c r="D579" s="13" t="s">
        <v>55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508</v>
      </c>
      <c r="B580" s="13">
        <v>2011</v>
      </c>
      <c r="C580" s="13" t="s">
        <v>56</v>
      </c>
      <c r="D580" s="13" t="s">
        <v>55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161</v>
      </c>
      <c r="B581" s="13">
        <v>2011</v>
      </c>
      <c r="C581" s="13" t="s">
        <v>63</v>
      </c>
      <c r="D581" s="13" t="s">
        <v>55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180</v>
      </c>
      <c r="B582" s="13">
        <v>2011</v>
      </c>
      <c r="C582" s="13" t="s">
        <v>69</v>
      </c>
      <c r="D582" s="13" t="s">
        <v>51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427</v>
      </c>
      <c r="B583" s="13">
        <v>2011</v>
      </c>
      <c r="C583" s="13" t="s">
        <v>80</v>
      </c>
      <c r="D583" s="13" t="s">
        <v>55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493</v>
      </c>
      <c r="B584" s="13">
        <v>2011</v>
      </c>
      <c r="C584" s="13" t="s">
        <v>69</v>
      </c>
      <c r="D584" s="13" t="s">
        <v>51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660</v>
      </c>
      <c r="B585" s="13">
        <v>2011</v>
      </c>
      <c r="C585" s="13" t="s">
        <v>52</v>
      </c>
      <c r="D585" s="13" t="s">
        <v>55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483</v>
      </c>
      <c r="B586" s="13">
        <v>2011</v>
      </c>
      <c r="C586" s="13" t="s">
        <v>67</v>
      </c>
      <c r="D586" s="13" t="s">
        <v>55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662</v>
      </c>
      <c r="B587" s="13">
        <v>2011</v>
      </c>
      <c r="C587" s="13" t="s">
        <v>80</v>
      </c>
      <c r="D587" s="13" t="s">
        <v>55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338</v>
      </c>
      <c r="B588" s="13">
        <v>2011</v>
      </c>
      <c r="C588" s="13" t="s">
        <v>59</v>
      </c>
      <c r="D588" s="13" t="s">
        <v>51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625</v>
      </c>
      <c r="B589" s="13">
        <v>2011</v>
      </c>
      <c r="C589" s="13" t="s">
        <v>70</v>
      </c>
      <c r="D589" s="13" t="s">
        <v>51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139</v>
      </c>
      <c r="B590" s="13">
        <v>2011</v>
      </c>
      <c r="C590" s="13" t="s">
        <v>77</v>
      </c>
      <c r="D590" s="13" t="s">
        <v>55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344</v>
      </c>
      <c r="B591" s="13">
        <v>2011</v>
      </c>
      <c r="C591" s="13" t="s">
        <v>79</v>
      </c>
      <c r="D591" s="13" t="s">
        <v>55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596</v>
      </c>
      <c r="B592" s="13">
        <v>2011</v>
      </c>
      <c r="C592" s="13" t="s">
        <v>68</v>
      </c>
      <c r="D592" s="13" t="s">
        <v>55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249</v>
      </c>
      <c r="B593" s="13">
        <v>2011</v>
      </c>
      <c r="C593" s="13" t="s">
        <v>68</v>
      </c>
      <c r="D593" s="13" t="s">
        <v>55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282</v>
      </c>
      <c r="B594" s="13">
        <v>2011</v>
      </c>
      <c r="C594" s="13" t="s">
        <v>79</v>
      </c>
      <c r="D594" s="13" t="s">
        <v>55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220</v>
      </c>
      <c r="B595" s="13">
        <v>2011</v>
      </c>
      <c r="C595" s="13" t="s">
        <v>64</v>
      </c>
      <c r="D595" s="13" t="s">
        <v>51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315</v>
      </c>
      <c r="B596" s="13">
        <v>2011</v>
      </c>
      <c r="C596" s="13" t="s">
        <v>68</v>
      </c>
      <c r="D596" s="13" t="s">
        <v>55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250</v>
      </c>
      <c r="B597" s="13">
        <v>2011</v>
      </c>
      <c r="C597" s="13" t="s">
        <v>73</v>
      </c>
      <c r="D597" s="13" t="s">
        <v>55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635</v>
      </c>
      <c r="B598" s="13">
        <v>2011</v>
      </c>
      <c r="C598" s="13" t="s">
        <v>76</v>
      </c>
      <c r="D598" s="13" t="s">
        <v>51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206</v>
      </c>
      <c r="B599" s="13">
        <v>2011</v>
      </c>
      <c r="C599" s="13" t="s">
        <v>71</v>
      </c>
      <c r="D599" s="13" t="s">
        <v>55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317</v>
      </c>
      <c r="B600" s="13">
        <v>2011</v>
      </c>
      <c r="C600" s="13" t="s">
        <v>79</v>
      </c>
      <c r="D600" s="13" t="s">
        <v>55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617</v>
      </c>
      <c r="B601" s="13">
        <v>2011</v>
      </c>
      <c r="C601" s="13" t="s">
        <v>52</v>
      </c>
      <c r="D601" s="13" t="s">
        <v>55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668</v>
      </c>
      <c r="B602" s="13">
        <v>2011</v>
      </c>
      <c r="C602" s="13" t="s">
        <v>69</v>
      </c>
      <c r="D602" s="13" t="s">
        <v>51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339</v>
      </c>
      <c r="B603" s="13">
        <v>2011</v>
      </c>
      <c r="C603" s="13" t="s">
        <v>61</v>
      </c>
      <c r="D603" s="13" t="s">
        <v>51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332</v>
      </c>
      <c r="B604" s="13">
        <v>2011</v>
      </c>
      <c r="C604" s="13" t="s">
        <v>72</v>
      </c>
      <c r="D604" s="13" t="s">
        <v>51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181</v>
      </c>
      <c r="B605" s="13">
        <v>2011</v>
      </c>
      <c r="C605" s="13" t="s">
        <v>62</v>
      </c>
      <c r="D605" s="13" t="s">
        <v>51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403</v>
      </c>
      <c r="B606" s="13">
        <v>2011</v>
      </c>
      <c r="C606" s="13" t="s">
        <v>70</v>
      </c>
      <c r="D606" s="13" t="s">
        <v>51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645</v>
      </c>
      <c r="B607" s="13">
        <v>2011</v>
      </c>
      <c r="C607" s="13" t="s">
        <v>71</v>
      </c>
      <c r="D607" s="13" t="s">
        <v>55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192</v>
      </c>
      <c r="B608" s="13">
        <v>2011</v>
      </c>
      <c r="C608" s="13" t="s">
        <v>53</v>
      </c>
      <c r="D608" s="13" t="s">
        <v>51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349</v>
      </c>
      <c r="B609" s="13">
        <v>2011</v>
      </c>
      <c r="C609" s="13" t="s">
        <v>54</v>
      </c>
      <c r="D609" s="13" t="s">
        <v>55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331</v>
      </c>
      <c r="B610" s="13">
        <v>2011</v>
      </c>
      <c r="C610" s="13" t="s">
        <v>67</v>
      </c>
      <c r="D610" s="13" t="s">
        <v>55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454</v>
      </c>
      <c r="B611" s="13">
        <v>2011</v>
      </c>
      <c r="C611" s="13" t="s">
        <v>56</v>
      </c>
      <c r="D611" s="13" t="s">
        <v>55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410</v>
      </c>
      <c r="B612" s="13">
        <v>2011</v>
      </c>
      <c r="C612" s="13" t="s">
        <v>60</v>
      </c>
      <c r="D612" s="13" t="s">
        <v>55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531</v>
      </c>
      <c r="B613" s="13">
        <v>2011</v>
      </c>
      <c r="C613" s="13" t="s">
        <v>68</v>
      </c>
      <c r="D613" s="13" t="s">
        <v>55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153</v>
      </c>
      <c r="B614" s="13">
        <v>2011</v>
      </c>
      <c r="C614" s="13" t="s">
        <v>60</v>
      </c>
      <c r="D614" s="13" t="s">
        <v>55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558</v>
      </c>
      <c r="B615" s="13">
        <v>2011</v>
      </c>
      <c r="C615" s="13" t="s">
        <v>69</v>
      </c>
      <c r="D615" s="13" t="s">
        <v>51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549</v>
      </c>
      <c r="B616" s="13">
        <v>2011</v>
      </c>
      <c r="C616" s="13" t="s">
        <v>68</v>
      </c>
      <c r="D616" s="13" t="s">
        <v>55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396</v>
      </c>
      <c r="B617" s="13">
        <v>2011</v>
      </c>
      <c r="C617" s="13" t="s">
        <v>64</v>
      </c>
      <c r="D617" s="13" t="s">
        <v>51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224</v>
      </c>
      <c r="B618" s="13">
        <v>2011</v>
      </c>
      <c r="C618" s="13" t="s">
        <v>54</v>
      </c>
      <c r="D618" s="13" t="s">
        <v>55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440</v>
      </c>
      <c r="B619" s="13">
        <v>2011</v>
      </c>
      <c r="C619" s="13" t="s">
        <v>68</v>
      </c>
      <c r="D619" s="13" t="s">
        <v>55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460</v>
      </c>
      <c r="B620" s="13">
        <v>2011</v>
      </c>
      <c r="C620" s="13" t="s">
        <v>70</v>
      </c>
      <c r="D620" s="13" t="s">
        <v>51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445</v>
      </c>
      <c r="B621" s="13">
        <v>2011</v>
      </c>
      <c r="C621" s="13" t="s">
        <v>52</v>
      </c>
      <c r="D621" s="13" t="s">
        <v>55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236</v>
      </c>
      <c r="B622" s="13">
        <v>2011</v>
      </c>
      <c r="C622" s="13" t="s">
        <v>79</v>
      </c>
      <c r="D622" s="13" t="s">
        <v>55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195</v>
      </c>
      <c r="B623" s="13">
        <v>2011</v>
      </c>
      <c r="C623" s="13" t="s">
        <v>67</v>
      </c>
      <c r="D623" s="13" t="s">
        <v>55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476</v>
      </c>
      <c r="B624" s="13">
        <v>2011</v>
      </c>
      <c r="C624" s="13" t="s">
        <v>70</v>
      </c>
      <c r="D624" s="13" t="s">
        <v>51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113</v>
      </c>
      <c r="B625" s="13">
        <v>2011</v>
      </c>
      <c r="C625" s="13" t="s">
        <v>73</v>
      </c>
      <c r="D625" s="13" t="s">
        <v>55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467</v>
      </c>
      <c r="B626" s="13">
        <v>2011</v>
      </c>
      <c r="C626" s="13" t="s">
        <v>61</v>
      </c>
      <c r="D626" s="13" t="s">
        <v>51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252</v>
      </c>
      <c r="B627" s="13">
        <v>2011</v>
      </c>
      <c r="C627" s="13" t="s">
        <v>56</v>
      </c>
      <c r="D627" s="13" t="s">
        <v>55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411</v>
      </c>
      <c r="B628" s="13">
        <v>2011</v>
      </c>
      <c r="C628" s="13" t="s">
        <v>66</v>
      </c>
      <c r="D628" s="13" t="s">
        <v>55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519</v>
      </c>
      <c r="B629" s="13">
        <v>2011</v>
      </c>
      <c r="C629" s="13" t="s">
        <v>66</v>
      </c>
      <c r="D629" s="13" t="s">
        <v>55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582</v>
      </c>
      <c r="B630" s="13">
        <v>2011</v>
      </c>
      <c r="C630" s="13" t="s">
        <v>61</v>
      </c>
      <c r="D630" s="13" t="s">
        <v>51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327</v>
      </c>
      <c r="B631" s="13">
        <v>2011</v>
      </c>
      <c r="C631" s="13" t="s">
        <v>75</v>
      </c>
      <c r="D631" s="13" t="s">
        <v>51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206</v>
      </c>
      <c r="B632" s="13">
        <v>2011</v>
      </c>
      <c r="C632" s="13" t="s">
        <v>58</v>
      </c>
      <c r="D632" s="13" t="s">
        <v>51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124</v>
      </c>
      <c r="B633" s="13">
        <v>2011</v>
      </c>
      <c r="C633" s="13" t="s">
        <v>62</v>
      </c>
      <c r="D633" s="13" t="s">
        <v>51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446</v>
      </c>
      <c r="B634" s="13">
        <v>2011</v>
      </c>
      <c r="C634" s="13" t="s">
        <v>61</v>
      </c>
      <c r="D634" s="13" t="s">
        <v>51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408</v>
      </c>
      <c r="B635" s="13">
        <v>2011</v>
      </c>
      <c r="C635" s="13" t="s">
        <v>80</v>
      </c>
      <c r="D635" s="13" t="s">
        <v>55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175</v>
      </c>
      <c r="B636" s="13">
        <v>2011</v>
      </c>
      <c r="C636" s="13" t="s">
        <v>73</v>
      </c>
      <c r="D636" s="13" t="s">
        <v>55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536</v>
      </c>
      <c r="B637" s="13">
        <v>2011</v>
      </c>
      <c r="C637" s="13" t="s">
        <v>62</v>
      </c>
      <c r="D637" s="13" t="s">
        <v>51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190</v>
      </c>
      <c r="B638" s="13">
        <v>2011</v>
      </c>
      <c r="C638" s="13" t="s">
        <v>78</v>
      </c>
      <c r="D638" s="13" t="s">
        <v>51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419</v>
      </c>
      <c r="B639" s="13">
        <v>2011</v>
      </c>
      <c r="C639" s="13" t="s">
        <v>76</v>
      </c>
      <c r="D639" s="13" t="s">
        <v>51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237</v>
      </c>
      <c r="B640" s="13">
        <v>2011</v>
      </c>
      <c r="C640" s="13" t="s">
        <v>76</v>
      </c>
      <c r="D640" s="13" t="s">
        <v>51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259</v>
      </c>
      <c r="B641" s="13">
        <v>2011</v>
      </c>
      <c r="C641" s="13" t="s">
        <v>52</v>
      </c>
      <c r="D641" s="13" t="s">
        <v>55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220</v>
      </c>
      <c r="B642" s="13">
        <v>2011</v>
      </c>
      <c r="C642" s="13" t="s">
        <v>82</v>
      </c>
      <c r="D642" s="13" t="s">
        <v>55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256</v>
      </c>
      <c r="B643" s="13">
        <v>2011</v>
      </c>
      <c r="C643" s="13" t="s">
        <v>69</v>
      </c>
      <c r="D643" s="13" t="s">
        <v>51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388</v>
      </c>
      <c r="B644" s="13">
        <v>2011</v>
      </c>
      <c r="C644" s="13" t="s">
        <v>64</v>
      </c>
      <c r="D644" s="13" t="s">
        <v>51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414</v>
      </c>
      <c r="B645" s="13">
        <v>2011</v>
      </c>
      <c r="C645" s="13" t="s">
        <v>73</v>
      </c>
      <c r="D645" s="13" t="s">
        <v>55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526</v>
      </c>
      <c r="B646" s="13">
        <v>2011</v>
      </c>
      <c r="C646" s="13" t="s">
        <v>80</v>
      </c>
      <c r="D646" s="13" t="s">
        <v>55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329</v>
      </c>
      <c r="B647" s="13">
        <v>2011</v>
      </c>
      <c r="C647" s="13" t="s">
        <v>54</v>
      </c>
      <c r="D647" s="13" t="s">
        <v>55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537</v>
      </c>
      <c r="B648" s="13">
        <v>2011</v>
      </c>
      <c r="C648" s="13" t="s">
        <v>59</v>
      </c>
      <c r="D648" s="13" t="s">
        <v>51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295</v>
      </c>
      <c r="B649" s="13">
        <v>2011</v>
      </c>
      <c r="C649" s="13" t="s">
        <v>70</v>
      </c>
      <c r="D649" s="13" t="s">
        <v>51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507</v>
      </c>
      <c r="B650" s="13">
        <v>2011</v>
      </c>
      <c r="C650" s="13" t="s">
        <v>81</v>
      </c>
      <c r="D650" s="13" t="s">
        <v>55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196</v>
      </c>
      <c r="B651" s="13">
        <v>2011</v>
      </c>
      <c r="C651" s="13" t="s">
        <v>76</v>
      </c>
      <c r="D651" s="13" t="s">
        <v>51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211</v>
      </c>
      <c r="B652" s="13">
        <v>2011</v>
      </c>
      <c r="C652" s="13" t="s">
        <v>71</v>
      </c>
      <c r="D652" s="13" t="s">
        <v>55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301</v>
      </c>
      <c r="B653" s="13">
        <v>2011</v>
      </c>
      <c r="C653" s="13" t="s">
        <v>80</v>
      </c>
      <c r="D653" s="13" t="s">
        <v>55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576</v>
      </c>
      <c r="B654" s="13">
        <v>2011</v>
      </c>
      <c r="C654" s="13" t="s">
        <v>73</v>
      </c>
      <c r="D654" s="13" t="s">
        <v>55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464</v>
      </c>
      <c r="B655" s="13">
        <v>2011</v>
      </c>
      <c r="C655" s="13" t="s">
        <v>82</v>
      </c>
      <c r="D655" s="13" t="s">
        <v>55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465</v>
      </c>
      <c r="B656" s="13">
        <v>2011</v>
      </c>
      <c r="C656" s="13" t="s">
        <v>66</v>
      </c>
      <c r="D656" s="13" t="s">
        <v>55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490</v>
      </c>
      <c r="B657" s="13">
        <v>2011</v>
      </c>
      <c r="C657" s="13" t="s">
        <v>69</v>
      </c>
      <c r="D657" s="13" t="s">
        <v>51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595</v>
      </c>
      <c r="B658" s="13">
        <v>2011</v>
      </c>
      <c r="C658" s="13" t="s">
        <v>69</v>
      </c>
      <c r="D658" s="13" t="s">
        <v>51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579</v>
      </c>
      <c r="B659" s="13">
        <v>2011</v>
      </c>
      <c r="C659" s="13" t="s">
        <v>69</v>
      </c>
      <c r="D659" s="13" t="s">
        <v>51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221</v>
      </c>
      <c r="B660" s="13">
        <v>2011</v>
      </c>
      <c r="C660" s="13" t="s">
        <v>53</v>
      </c>
      <c r="D660" s="13" t="s">
        <v>51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386</v>
      </c>
      <c r="B661" s="13">
        <v>2011</v>
      </c>
      <c r="C661" s="13" t="s">
        <v>52</v>
      </c>
      <c r="D661" s="13" t="s">
        <v>55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506</v>
      </c>
      <c r="B662" s="13">
        <v>2011</v>
      </c>
      <c r="C662" s="13" t="s">
        <v>53</v>
      </c>
      <c r="D662" s="13" t="s">
        <v>51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460</v>
      </c>
      <c r="B663" s="13">
        <v>2011</v>
      </c>
      <c r="C663" s="13" t="s">
        <v>56</v>
      </c>
      <c r="D663" s="13" t="s">
        <v>55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287</v>
      </c>
      <c r="B664" s="13">
        <v>2011</v>
      </c>
      <c r="C664" s="13" t="s">
        <v>69</v>
      </c>
      <c r="D664" s="13" t="s">
        <v>51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142</v>
      </c>
      <c r="B665" s="13">
        <v>2011</v>
      </c>
      <c r="C665" s="13" t="s">
        <v>73</v>
      </c>
      <c r="D665" s="13" t="s">
        <v>55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172</v>
      </c>
      <c r="B666" s="13">
        <v>2011</v>
      </c>
      <c r="C666" s="13" t="s">
        <v>73</v>
      </c>
      <c r="D666" s="13" t="s">
        <v>55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570</v>
      </c>
      <c r="B667" s="13">
        <v>2011</v>
      </c>
      <c r="C667" s="13" t="s">
        <v>67</v>
      </c>
      <c r="D667" s="13" t="s">
        <v>55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101</v>
      </c>
      <c r="B668" s="13">
        <v>2011</v>
      </c>
      <c r="C668" s="13" t="s">
        <v>71</v>
      </c>
      <c r="D668" s="13" t="s">
        <v>55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602</v>
      </c>
      <c r="B669" s="13">
        <v>2011</v>
      </c>
      <c r="C669" s="13" t="s">
        <v>64</v>
      </c>
      <c r="D669" s="13" t="s">
        <v>51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392</v>
      </c>
      <c r="B670" s="13">
        <v>2011</v>
      </c>
      <c r="C670" s="13" t="s">
        <v>69</v>
      </c>
      <c r="D670" s="13" t="s">
        <v>51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314</v>
      </c>
      <c r="B671" s="13">
        <v>2011</v>
      </c>
      <c r="C671" s="13" t="s">
        <v>66</v>
      </c>
      <c r="D671" s="13" t="s">
        <v>55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409</v>
      </c>
      <c r="B672" s="13">
        <v>2011</v>
      </c>
      <c r="C672" s="13" t="s">
        <v>61</v>
      </c>
      <c r="D672" s="13" t="s">
        <v>51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443</v>
      </c>
      <c r="B673" s="13">
        <v>2011</v>
      </c>
      <c r="C673" s="13" t="s">
        <v>77</v>
      </c>
      <c r="D673" s="13" t="s">
        <v>55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475</v>
      </c>
      <c r="B674" s="13">
        <v>2011</v>
      </c>
      <c r="C674" s="13" t="s">
        <v>62</v>
      </c>
      <c r="D674" s="13" t="s">
        <v>51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593</v>
      </c>
      <c r="B675" s="13">
        <v>2011</v>
      </c>
      <c r="C675" s="13" t="s">
        <v>65</v>
      </c>
      <c r="D675" s="13" t="s">
        <v>51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138</v>
      </c>
      <c r="B676" s="13">
        <v>2011</v>
      </c>
      <c r="C676" s="13" t="s">
        <v>71</v>
      </c>
      <c r="D676" s="13" t="s">
        <v>55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313</v>
      </c>
      <c r="B677" s="13">
        <v>2011</v>
      </c>
      <c r="C677" s="13" t="s">
        <v>70</v>
      </c>
      <c r="D677" s="13" t="s">
        <v>51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164</v>
      </c>
      <c r="B678" s="13">
        <v>2011</v>
      </c>
      <c r="C678" s="13" t="s">
        <v>58</v>
      </c>
      <c r="D678" s="13" t="s">
        <v>51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354</v>
      </c>
      <c r="B679" s="13">
        <v>2011</v>
      </c>
      <c r="C679" s="13" t="s">
        <v>58</v>
      </c>
      <c r="D679" s="13" t="s">
        <v>51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358</v>
      </c>
      <c r="B680" s="13">
        <v>2011</v>
      </c>
      <c r="C680" s="13" t="s">
        <v>70</v>
      </c>
      <c r="D680" s="13" t="s">
        <v>51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355</v>
      </c>
      <c r="B681" s="13">
        <v>2011</v>
      </c>
      <c r="C681" s="13" t="s">
        <v>63</v>
      </c>
      <c r="D681" s="13" t="s">
        <v>55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319</v>
      </c>
      <c r="B682" s="13">
        <v>2011</v>
      </c>
      <c r="C682" s="13" t="s">
        <v>53</v>
      </c>
      <c r="D682" s="13" t="s">
        <v>51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179</v>
      </c>
      <c r="B683" s="13">
        <v>2011</v>
      </c>
      <c r="C683" s="13" t="s">
        <v>79</v>
      </c>
      <c r="D683" s="13" t="s">
        <v>55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353</v>
      </c>
      <c r="B684" s="13">
        <v>2011</v>
      </c>
      <c r="C684" s="13" t="s">
        <v>69</v>
      </c>
      <c r="D684" s="13" t="s">
        <v>51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112</v>
      </c>
      <c r="B685" s="13">
        <v>2011</v>
      </c>
      <c r="C685" s="13" t="s">
        <v>70</v>
      </c>
      <c r="D685" s="13" t="s">
        <v>51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257</v>
      </c>
      <c r="B686" s="13">
        <v>2011</v>
      </c>
      <c r="C686" s="13" t="s">
        <v>77</v>
      </c>
      <c r="D686" s="13" t="s">
        <v>55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222</v>
      </c>
      <c r="B687" s="13">
        <v>2011</v>
      </c>
      <c r="C687" s="13" t="s">
        <v>70</v>
      </c>
      <c r="D687" s="13" t="s">
        <v>51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568</v>
      </c>
      <c r="B688" s="13">
        <v>2011</v>
      </c>
      <c r="C688" s="13" t="s">
        <v>74</v>
      </c>
      <c r="D688" s="13" t="s">
        <v>55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607</v>
      </c>
      <c r="B689" s="13">
        <v>2011</v>
      </c>
      <c r="C689" s="13" t="s">
        <v>67</v>
      </c>
      <c r="D689" s="13" t="s">
        <v>55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162</v>
      </c>
      <c r="B690" s="13">
        <v>2011</v>
      </c>
      <c r="C690" s="13" t="s">
        <v>76</v>
      </c>
      <c r="D690" s="13" t="s">
        <v>51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208</v>
      </c>
      <c r="B691" s="13">
        <v>2011</v>
      </c>
      <c r="C691" s="13" t="s">
        <v>79</v>
      </c>
      <c r="D691" s="13" t="s">
        <v>55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616</v>
      </c>
      <c r="B692" s="13">
        <v>2011</v>
      </c>
      <c r="C692" s="13" t="s">
        <v>53</v>
      </c>
      <c r="D692" s="13" t="s">
        <v>51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515</v>
      </c>
      <c r="B693" s="13">
        <v>2011</v>
      </c>
      <c r="C693" s="13" t="s">
        <v>74</v>
      </c>
      <c r="D693" s="13" t="s">
        <v>55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323</v>
      </c>
      <c r="B694" s="13">
        <v>2011</v>
      </c>
      <c r="C694" s="13" t="s">
        <v>64</v>
      </c>
      <c r="D694" s="13" t="s">
        <v>51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155</v>
      </c>
      <c r="B695" s="13">
        <v>2011</v>
      </c>
      <c r="C695" s="13" t="s">
        <v>59</v>
      </c>
      <c r="D695" s="13" t="s">
        <v>51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606</v>
      </c>
      <c r="B696" s="13">
        <v>2011</v>
      </c>
      <c r="C696" s="13" t="s">
        <v>68</v>
      </c>
      <c r="D696" s="13" t="s">
        <v>55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433</v>
      </c>
      <c r="B697" s="13">
        <v>2011</v>
      </c>
      <c r="C697" s="13" t="s">
        <v>79</v>
      </c>
      <c r="D697" s="13" t="s">
        <v>55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466</v>
      </c>
      <c r="B698" s="13">
        <v>2011</v>
      </c>
      <c r="C698" s="13" t="s">
        <v>73</v>
      </c>
      <c r="D698" s="13" t="s">
        <v>55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613</v>
      </c>
      <c r="B699" s="13">
        <v>2011</v>
      </c>
      <c r="C699" s="13" t="s">
        <v>52</v>
      </c>
      <c r="D699" s="13" t="s">
        <v>55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666</v>
      </c>
      <c r="B700" s="13">
        <v>2011</v>
      </c>
      <c r="C700" s="13" t="s">
        <v>72</v>
      </c>
      <c r="D700" s="13" t="s">
        <v>51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334</v>
      </c>
      <c r="B701" s="13">
        <v>2011</v>
      </c>
      <c r="C701" s="13" t="s">
        <v>81</v>
      </c>
      <c r="D701" s="13" t="s">
        <v>55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535</v>
      </c>
      <c r="B702" s="13">
        <v>2011</v>
      </c>
      <c r="C702" s="13" t="s">
        <v>74</v>
      </c>
      <c r="D702" s="13" t="s">
        <v>55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544</v>
      </c>
      <c r="B703" s="13">
        <v>2011</v>
      </c>
      <c r="C703" s="13" t="s">
        <v>67</v>
      </c>
      <c r="D703" s="13" t="s">
        <v>55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169</v>
      </c>
      <c r="B704" s="13">
        <v>2011</v>
      </c>
      <c r="C704" s="13" t="s">
        <v>65</v>
      </c>
      <c r="D704" s="13" t="s">
        <v>51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359</v>
      </c>
      <c r="B705" s="13">
        <v>2011</v>
      </c>
      <c r="C705" s="13" t="s">
        <v>82</v>
      </c>
      <c r="D705" s="13" t="s">
        <v>55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240</v>
      </c>
      <c r="B706" s="13">
        <v>2011</v>
      </c>
      <c r="C706" s="13" t="s">
        <v>79</v>
      </c>
      <c r="D706" s="13" t="s">
        <v>55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214</v>
      </c>
      <c r="B707" s="13">
        <v>2011</v>
      </c>
      <c r="C707" s="13" t="s">
        <v>63</v>
      </c>
      <c r="D707" s="13" t="s">
        <v>55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522</v>
      </c>
      <c r="B708" s="13">
        <v>2011</v>
      </c>
      <c r="C708" s="13" t="s">
        <v>70</v>
      </c>
      <c r="D708" s="13" t="s">
        <v>51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201</v>
      </c>
      <c r="B709" s="13">
        <v>2011</v>
      </c>
      <c r="C709" s="13" t="s">
        <v>68</v>
      </c>
      <c r="D709" s="13" t="s">
        <v>55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104</v>
      </c>
      <c r="B710" s="13">
        <v>2011</v>
      </c>
      <c r="C710" s="13" t="s">
        <v>67</v>
      </c>
      <c r="D710" s="13" t="s">
        <v>55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432</v>
      </c>
      <c r="B711" s="13">
        <v>2011</v>
      </c>
      <c r="C711" s="13" t="s">
        <v>62</v>
      </c>
      <c r="D711" s="13" t="s">
        <v>51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690</v>
      </c>
      <c r="B712" s="13">
        <v>2011</v>
      </c>
      <c r="C712" s="13" t="s">
        <v>58</v>
      </c>
      <c r="D712" s="13" t="s">
        <v>51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284</v>
      </c>
      <c r="B713" s="13">
        <v>2011</v>
      </c>
      <c r="C713" s="13" t="s">
        <v>69</v>
      </c>
      <c r="D713" s="13" t="s">
        <v>51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337</v>
      </c>
      <c r="B714" s="13">
        <v>2011</v>
      </c>
      <c r="C714" s="13" t="s">
        <v>74</v>
      </c>
      <c r="D714" s="13" t="s">
        <v>55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378</v>
      </c>
      <c r="B715" s="13">
        <v>2011</v>
      </c>
      <c r="C715" s="13" t="s">
        <v>78</v>
      </c>
      <c r="D715" s="13" t="s">
        <v>51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496</v>
      </c>
      <c r="B716" s="13">
        <v>2011</v>
      </c>
      <c r="C716" s="13" t="s">
        <v>66</v>
      </c>
      <c r="D716" s="13" t="s">
        <v>55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173</v>
      </c>
      <c r="B717" s="13">
        <v>2011</v>
      </c>
      <c r="C717" s="13" t="s">
        <v>65</v>
      </c>
      <c r="D717" s="13" t="s">
        <v>51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485</v>
      </c>
      <c r="B718" s="13">
        <v>2011</v>
      </c>
      <c r="C718" s="13" t="s">
        <v>61</v>
      </c>
      <c r="D718" s="13" t="s">
        <v>51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521</v>
      </c>
      <c r="B719" s="13">
        <v>2011</v>
      </c>
      <c r="C719" s="13" t="s">
        <v>52</v>
      </c>
      <c r="D719" s="13" t="s">
        <v>55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229</v>
      </c>
      <c r="B720" s="13">
        <v>2011</v>
      </c>
      <c r="C720" s="13" t="s">
        <v>66</v>
      </c>
      <c r="D720" s="13" t="s">
        <v>55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423</v>
      </c>
      <c r="B721" s="13">
        <v>2011</v>
      </c>
      <c r="C721" s="13" t="s">
        <v>60</v>
      </c>
      <c r="D721" s="13" t="s">
        <v>55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100</v>
      </c>
      <c r="B722" s="13">
        <v>2011</v>
      </c>
      <c r="C722" s="13" t="s">
        <v>77</v>
      </c>
      <c r="D722" s="13" t="s">
        <v>55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462</v>
      </c>
      <c r="B723" s="13">
        <v>2011</v>
      </c>
      <c r="C723" s="13" t="s">
        <v>72</v>
      </c>
      <c r="D723" s="13" t="s">
        <v>51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151</v>
      </c>
      <c r="B724" s="13">
        <v>2011</v>
      </c>
      <c r="C724" s="13" t="s">
        <v>53</v>
      </c>
      <c r="D724" s="13" t="s">
        <v>51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415</v>
      </c>
      <c r="B725" s="13">
        <v>2011</v>
      </c>
      <c r="C725" s="13" t="s">
        <v>66</v>
      </c>
      <c r="D725" s="13" t="s">
        <v>55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292</v>
      </c>
      <c r="B726" s="13">
        <v>2011</v>
      </c>
      <c r="C726" s="13" t="s">
        <v>76</v>
      </c>
      <c r="D726" s="13" t="s">
        <v>51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597</v>
      </c>
      <c r="B727" s="13">
        <v>2011</v>
      </c>
      <c r="C727" s="13" t="s">
        <v>77</v>
      </c>
      <c r="D727" s="13" t="s">
        <v>55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303</v>
      </c>
      <c r="B728" s="13">
        <v>2011</v>
      </c>
      <c r="C728" s="13" t="s">
        <v>67</v>
      </c>
      <c r="D728" s="13" t="s">
        <v>55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480</v>
      </c>
      <c r="B729" s="13">
        <v>2011</v>
      </c>
      <c r="C729" s="13" t="s">
        <v>67</v>
      </c>
      <c r="D729" s="13" t="s">
        <v>55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238</v>
      </c>
      <c r="B730" s="13">
        <v>2011</v>
      </c>
      <c r="C730" s="13" t="s">
        <v>62</v>
      </c>
      <c r="D730" s="13" t="s">
        <v>51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346</v>
      </c>
      <c r="B731" s="13">
        <v>2011</v>
      </c>
      <c r="C731" s="13" t="s">
        <v>77</v>
      </c>
      <c r="D731" s="13" t="s">
        <v>55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577</v>
      </c>
      <c r="B732" s="13">
        <v>2011</v>
      </c>
      <c r="C732" s="13" t="s">
        <v>54</v>
      </c>
      <c r="D732" s="13" t="s">
        <v>55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322</v>
      </c>
      <c r="B733" s="13">
        <v>2011</v>
      </c>
      <c r="C733" s="13" t="s">
        <v>58</v>
      </c>
      <c r="D733" s="13" t="s">
        <v>51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210</v>
      </c>
      <c r="B734" s="13">
        <v>2011</v>
      </c>
      <c r="C734" s="13" t="s">
        <v>78</v>
      </c>
      <c r="D734" s="13" t="s">
        <v>51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225</v>
      </c>
      <c r="B735" s="13">
        <v>2011</v>
      </c>
      <c r="C735" s="13" t="s">
        <v>66</v>
      </c>
      <c r="D735" s="13" t="s">
        <v>55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263</v>
      </c>
      <c r="B736" s="13">
        <v>2011</v>
      </c>
      <c r="C736" s="13" t="s">
        <v>80</v>
      </c>
      <c r="D736" s="13" t="s">
        <v>55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427</v>
      </c>
      <c r="B737" s="13">
        <v>2011</v>
      </c>
      <c r="C737" s="13" t="s">
        <v>52</v>
      </c>
      <c r="D737" s="13" t="s">
        <v>55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242</v>
      </c>
      <c r="B738" s="13">
        <v>2011</v>
      </c>
      <c r="C738" s="13" t="s">
        <v>82</v>
      </c>
      <c r="D738" s="13" t="s">
        <v>55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377</v>
      </c>
      <c r="B739" s="13">
        <v>2011</v>
      </c>
      <c r="C739" s="13" t="s">
        <v>78</v>
      </c>
      <c r="D739" s="13" t="s">
        <v>51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261</v>
      </c>
      <c r="B740" s="13">
        <v>2011</v>
      </c>
      <c r="C740" s="13" t="s">
        <v>79</v>
      </c>
      <c r="D740" s="13" t="s">
        <v>55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692</v>
      </c>
      <c r="B741" s="13">
        <v>2011</v>
      </c>
      <c r="C741" s="13" t="s">
        <v>64</v>
      </c>
      <c r="D741" s="13" t="s">
        <v>51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385</v>
      </c>
      <c r="B742" s="13">
        <v>2011</v>
      </c>
      <c r="C742" s="13" t="s">
        <v>80</v>
      </c>
      <c r="D742" s="13" t="s">
        <v>55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271</v>
      </c>
      <c r="B743" s="13">
        <v>2011</v>
      </c>
      <c r="C743" s="13" t="s">
        <v>81</v>
      </c>
      <c r="D743" s="13" t="s">
        <v>55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312</v>
      </c>
      <c r="B744" s="13">
        <v>2011</v>
      </c>
      <c r="C744" s="13" t="s">
        <v>68</v>
      </c>
      <c r="D744" s="13" t="s">
        <v>55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587</v>
      </c>
      <c r="B745" s="13">
        <v>2011</v>
      </c>
      <c r="C745" s="13" t="s">
        <v>50</v>
      </c>
      <c r="D745" s="13" t="s">
        <v>51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193</v>
      </c>
      <c r="B746" s="13">
        <v>2011</v>
      </c>
      <c r="C746" s="13" t="s">
        <v>50</v>
      </c>
      <c r="D746" s="13" t="s">
        <v>51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372</v>
      </c>
      <c r="B747" s="13">
        <v>2011</v>
      </c>
      <c r="C747" s="13" t="s">
        <v>65</v>
      </c>
      <c r="D747" s="13" t="s">
        <v>51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141</v>
      </c>
      <c r="B748" s="13">
        <v>2011</v>
      </c>
      <c r="C748" s="13" t="s">
        <v>82</v>
      </c>
      <c r="D748" s="13" t="s">
        <v>55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383</v>
      </c>
      <c r="B749" s="13">
        <v>2011</v>
      </c>
      <c r="C749" s="13" t="s">
        <v>50</v>
      </c>
      <c r="D749" s="13" t="s">
        <v>51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340</v>
      </c>
      <c r="B750" s="13">
        <v>2011</v>
      </c>
      <c r="C750" s="13" t="s">
        <v>56</v>
      </c>
      <c r="D750" s="13" t="s">
        <v>55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418</v>
      </c>
      <c r="B751" s="13">
        <v>2011</v>
      </c>
      <c r="C751" s="13" t="s">
        <v>68</v>
      </c>
      <c r="D751" s="13" t="s">
        <v>55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488</v>
      </c>
      <c r="B752" s="13">
        <v>2011</v>
      </c>
      <c r="C752" s="13" t="s">
        <v>79</v>
      </c>
      <c r="D752" s="13" t="s">
        <v>55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603</v>
      </c>
      <c r="B753" s="13">
        <v>2011</v>
      </c>
      <c r="C753" s="13" t="s">
        <v>53</v>
      </c>
      <c r="D753" s="13" t="s">
        <v>51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554</v>
      </c>
      <c r="B754" s="13">
        <v>2011</v>
      </c>
      <c r="C754" s="13" t="s">
        <v>76</v>
      </c>
      <c r="D754" s="13" t="s">
        <v>51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349</v>
      </c>
      <c r="B755" s="13">
        <v>2011</v>
      </c>
      <c r="C755" s="13" t="s">
        <v>52</v>
      </c>
      <c r="D755" s="13" t="s">
        <v>55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325</v>
      </c>
      <c r="B756" s="13">
        <v>2011</v>
      </c>
      <c r="C756" s="13" t="s">
        <v>63</v>
      </c>
      <c r="D756" s="13" t="s">
        <v>55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585</v>
      </c>
      <c r="B757" s="13">
        <v>2011</v>
      </c>
      <c r="C757" s="13" t="s">
        <v>60</v>
      </c>
      <c r="D757" s="13" t="s">
        <v>55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304</v>
      </c>
      <c r="B758" s="13">
        <v>2011</v>
      </c>
      <c r="C758" s="13" t="s">
        <v>62</v>
      </c>
      <c r="D758" s="13" t="s">
        <v>51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545</v>
      </c>
      <c r="B759" s="13">
        <v>2011</v>
      </c>
      <c r="C759" s="13" t="s">
        <v>67</v>
      </c>
      <c r="D759" s="13" t="s">
        <v>55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431</v>
      </c>
      <c r="B760" s="13">
        <v>2011</v>
      </c>
      <c r="C760" s="13" t="s">
        <v>53</v>
      </c>
      <c r="D760" s="13" t="s">
        <v>51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248</v>
      </c>
      <c r="B761" s="13">
        <v>2011</v>
      </c>
      <c r="C761" s="13" t="s">
        <v>64</v>
      </c>
      <c r="D761" s="13" t="s">
        <v>51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343</v>
      </c>
      <c r="B762" s="13">
        <v>2011</v>
      </c>
      <c r="C762" s="13" t="s">
        <v>74</v>
      </c>
      <c r="D762" s="13" t="s">
        <v>55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550</v>
      </c>
      <c r="B763" s="13">
        <v>2011</v>
      </c>
      <c r="C763" s="13" t="s">
        <v>58</v>
      </c>
      <c r="D763" s="13" t="s">
        <v>51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245</v>
      </c>
      <c r="B764" s="13">
        <v>2011</v>
      </c>
      <c r="C764" s="13" t="s">
        <v>67</v>
      </c>
      <c r="D764" s="13" t="s">
        <v>55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530</v>
      </c>
      <c r="B765" s="13">
        <v>2011</v>
      </c>
      <c r="C765" s="13" t="s">
        <v>63</v>
      </c>
      <c r="D765" s="13" t="s">
        <v>55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244</v>
      </c>
      <c r="B766" s="13">
        <v>2011</v>
      </c>
      <c r="C766" s="13" t="s">
        <v>52</v>
      </c>
      <c r="D766" s="13" t="s">
        <v>55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216</v>
      </c>
      <c r="B767" s="13">
        <v>2011</v>
      </c>
      <c r="C767" s="13" t="s">
        <v>56</v>
      </c>
      <c r="D767" s="13" t="s">
        <v>55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279</v>
      </c>
      <c r="B768" s="13">
        <v>2011</v>
      </c>
      <c r="C768" s="13" t="s">
        <v>74</v>
      </c>
      <c r="D768" s="13" t="s">
        <v>55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281</v>
      </c>
      <c r="B769" s="13">
        <v>2011</v>
      </c>
      <c r="C769" s="13" t="s">
        <v>75</v>
      </c>
      <c r="D769" s="13" t="s">
        <v>51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598</v>
      </c>
      <c r="B770" s="13">
        <v>2011</v>
      </c>
      <c r="C770" s="13" t="s">
        <v>69</v>
      </c>
      <c r="D770" s="13" t="s">
        <v>51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504</v>
      </c>
      <c r="B771" s="13">
        <v>2011</v>
      </c>
      <c r="C771" s="13" t="s">
        <v>70</v>
      </c>
      <c r="D771" s="13" t="s">
        <v>51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217</v>
      </c>
      <c r="B772" s="13">
        <v>2011</v>
      </c>
      <c r="C772" s="13" t="s">
        <v>71</v>
      </c>
      <c r="D772" s="13" t="s">
        <v>55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265</v>
      </c>
      <c r="B773" s="13">
        <v>2011</v>
      </c>
      <c r="C773" s="13" t="s">
        <v>60</v>
      </c>
      <c r="D773" s="13" t="s">
        <v>55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255</v>
      </c>
      <c r="B774" s="13">
        <v>2011</v>
      </c>
      <c r="C774" s="13" t="s">
        <v>71</v>
      </c>
      <c r="D774" s="13" t="s">
        <v>55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581</v>
      </c>
      <c r="B775" s="13">
        <v>2011</v>
      </c>
      <c r="C775" s="13" t="s">
        <v>74</v>
      </c>
      <c r="D775" s="13" t="s">
        <v>55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148</v>
      </c>
      <c r="B776" s="13">
        <v>2011</v>
      </c>
      <c r="C776" s="13" t="s">
        <v>54</v>
      </c>
      <c r="D776" s="13" t="s">
        <v>55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306</v>
      </c>
      <c r="B777" s="13">
        <v>2011</v>
      </c>
      <c r="C777" s="13" t="s">
        <v>59</v>
      </c>
      <c r="D777" s="13" t="s">
        <v>51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436</v>
      </c>
      <c r="B778" s="13">
        <v>2011</v>
      </c>
      <c r="C778" s="13" t="s">
        <v>64</v>
      </c>
      <c r="D778" s="13" t="s">
        <v>51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469</v>
      </c>
      <c r="B779" s="13">
        <v>2011</v>
      </c>
      <c r="C779" s="13" t="s">
        <v>61</v>
      </c>
      <c r="D779" s="13" t="s">
        <v>51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589</v>
      </c>
      <c r="B780" s="13">
        <v>2011</v>
      </c>
      <c r="C780" s="13" t="s">
        <v>81</v>
      </c>
      <c r="D780" s="13" t="s">
        <v>55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500</v>
      </c>
      <c r="B781" s="13">
        <v>2011</v>
      </c>
      <c r="C781" s="13" t="s">
        <v>76</v>
      </c>
      <c r="D781" s="13" t="s">
        <v>51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588</v>
      </c>
      <c r="B782" s="13">
        <v>2011</v>
      </c>
      <c r="C782" s="13" t="s">
        <v>78</v>
      </c>
      <c r="D782" s="13" t="s">
        <v>51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167</v>
      </c>
      <c r="B783" s="13">
        <v>2011</v>
      </c>
      <c r="C783" s="13" t="s">
        <v>50</v>
      </c>
      <c r="D783" s="13" t="s">
        <v>51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268</v>
      </c>
      <c r="B784" s="13">
        <v>2011</v>
      </c>
      <c r="C784" s="13" t="s">
        <v>81</v>
      </c>
      <c r="D784" s="13" t="s">
        <v>55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328</v>
      </c>
      <c r="B785" s="13">
        <v>2011</v>
      </c>
      <c r="C785" s="13" t="s">
        <v>54</v>
      </c>
      <c r="D785" s="13" t="s">
        <v>55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168</v>
      </c>
      <c r="B786" s="13">
        <v>2011</v>
      </c>
      <c r="C786" s="13" t="s">
        <v>80</v>
      </c>
      <c r="D786" s="13" t="s">
        <v>55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352</v>
      </c>
      <c r="B787" s="13">
        <v>2011</v>
      </c>
      <c r="C787" s="13" t="s">
        <v>75</v>
      </c>
      <c r="D787" s="13" t="s">
        <v>51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40</v>
      </c>
      <c r="B788" s="13">
        <v>2011</v>
      </c>
      <c r="C788" s="13" t="s">
        <v>78</v>
      </c>
      <c r="D788" s="13" t="s">
        <v>51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289</v>
      </c>
      <c r="B789" s="13">
        <v>2011</v>
      </c>
      <c r="C789" s="13" t="s">
        <v>74</v>
      </c>
      <c r="D789" s="13" t="s">
        <v>55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178</v>
      </c>
      <c r="B790" s="13">
        <v>2011</v>
      </c>
      <c r="C790" s="13" t="s">
        <v>56</v>
      </c>
      <c r="D790" s="13" t="s">
        <v>55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434</v>
      </c>
      <c r="B791" s="13">
        <v>2011</v>
      </c>
      <c r="C791" s="13" t="s">
        <v>82</v>
      </c>
      <c r="D791" s="13" t="s">
        <v>55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232</v>
      </c>
      <c r="B792" s="13">
        <v>2011</v>
      </c>
      <c r="C792" s="13" t="s">
        <v>53</v>
      </c>
      <c r="D792" s="13" t="s">
        <v>51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379</v>
      </c>
      <c r="B793" s="13">
        <v>2011</v>
      </c>
      <c r="C793" s="13" t="s">
        <v>67</v>
      </c>
      <c r="D793" s="13" t="s">
        <v>55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48</v>
      </c>
      <c r="B794" s="13">
        <v>2011</v>
      </c>
      <c r="C794" s="13" t="s">
        <v>58</v>
      </c>
      <c r="D794" s="13" t="s">
        <v>51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459</v>
      </c>
      <c r="B795" s="13">
        <v>2011</v>
      </c>
      <c r="C795" s="13" t="s">
        <v>82</v>
      </c>
      <c r="D795" s="13" t="s">
        <v>55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47</v>
      </c>
      <c r="B796" s="13">
        <v>2011</v>
      </c>
      <c r="C796" s="13" t="s">
        <v>82</v>
      </c>
      <c r="D796" s="13" t="s">
        <v>55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384</v>
      </c>
      <c r="B797" s="13">
        <v>2011</v>
      </c>
      <c r="C797" s="13" t="s">
        <v>63</v>
      </c>
      <c r="D797" s="13" t="s">
        <v>55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474</v>
      </c>
      <c r="B798" s="13">
        <v>2011</v>
      </c>
      <c r="C798" s="13" t="s">
        <v>61</v>
      </c>
      <c r="D798" s="13" t="s">
        <v>51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103</v>
      </c>
      <c r="B799" s="13">
        <v>2011</v>
      </c>
      <c r="C799" s="13" t="s">
        <v>78</v>
      </c>
      <c r="D799" s="13" t="s">
        <v>51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356</v>
      </c>
      <c r="B800" s="13">
        <v>2011</v>
      </c>
      <c r="C800" s="13" t="s">
        <v>71</v>
      </c>
      <c r="D800" s="13" t="s">
        <v>55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413</v>
      </c>
      <c r="B801" s="13">
        <v>2011</v>
      </c>
      <c r="C801" s="13" t="s">
        <v>78</v>
      </c>
      <c r="D801" s="13" t="s">
        <v>51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105</v>
      </c>
      <c r="B802" s="13">
        <v>2011</v>
      </c>
      <c r="C802" s="13" t="s">
        <v>74</v>
      </c>
      <c r="D802" s="13" t="s">
        <v>55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302</v>
      </c>
      <c r="B803" s="13">
        <v>2011</v>
      </c>
      <c r="C803" s="13" t="s">
        <v>64</v>
      </c>
      <c r="D803" s="13" t="s">
        <v>51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277</v>
      </c>
      <c r="B804" s="13">
        <v>2011</v>
      </c>
      <c r="C804" s="13" t="s">
        <v>60</v>
      </c>
      <c r="D804" s="13" t="s">
        <v>55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374</v>
      </c>
      <c r="B805" s="13">
        <v>2011</v>
      </c>
      <c r="C805" s="13" t="s">
        <v>63</v>
      </c>
      <c r="D805" s="13" t="s">
        <v>55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202</v>
      </c>
      <c r="B806" s="13">
        <v>2011</v>
      </c>
      <c r="C806" s="13" t="s">
        <v>56</v>
      </c>
      <c r="D806" s="13" t="s">
        <v>55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501</v>
      </c>
      <c r="B807" s="13">
        <v>2011</v>
      </c>
      <c r="C807" s="13" t="s">
        <v>50</v>
      </c>
      <c r="D807" s="13" t="s">
        <v>51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368</v>
      </c>
      <c r="B808" s="13">
        <v>2011</v>
      </c>
      <c r="C808" s="13" t="s">
        <v>58</v>
      </c>
      <c r="D808" s="13" t="s">
        <v>51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283</v>
      </c>
      <c r="B809" s="13">
        <v>2011</v>
      </c>
      <c r="C809" s="13" t="s">
        <v>61</v>
      </c>
      <c r="D809" s="13" t="s">
        <v>51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547</v>
      </c>
      <c r="B810" s="13">
        <v>2011</v>
      </c>
      <c r="C810" s="13" t="s">
        <v>59</v>
      </c>
      <c r="D810" s="13" t="s">
        <v>51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98</v>
      </c>
      <c r="B811" s="13">
        <v>2011</v>
      </c>
      <c r="C811" s="13" t="s">
        <v>75</v>
      </c>
      <c r="D811" s="13" t="s">
        <v>51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556</v>
      </c>
      <c r="B812" s="13">
        <v>2011</v>
      </c>
      <c r="C812" s="13" t="s">
        <v>75</v>
      </c>
      <c r="D812" s="13" t="s">
        <v>51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183</v>
      </c>
      <c r="B813" s="13">
        <v>2011</v>
      </c>
      <c r="C813" s="13" t="s">
        <v>75</v>
      </c>
      <c r="D813" s="13" t="s">
        <v>51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218</v>
      </c>
      <c r="B814" s="13">
        <v>2011</v>
      </c>
      <c r="C814" s="13" t="s">
        <v>62</v>
      </c>
      <c r="D814" s="13" t="s">
        <v>51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461</v>
      </c>
      <c r="B815" s="13">
        <v>2011</v>
      </c>
      <c r="C815" s="13" t="s">
        <v>65</v>
      </c>
      <c r="D815" s="13" t="s">
        <v>51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45</v>
      </c>
      <c r="B816" s="13">
        <v>2011</v>
      </c>
      <c r="C816" s="13" t="s">
        <v>58</v>
      </c>
      <c r="D816" s="13" t="s">
        <v>51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405</v>
      </c>
      <c r="B817" s="13">
        <v>2011</v>
      </c>
      <c r="C817" s="13" t="s">
        <v>58</v>
      </c>
      <c r="D817" s="13" t="s">
        <v>51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482</v>
      </c>
      <c r="B818" s="13">
        <v>2011</v>
      </c>
      <c r="C818" s="13" t="s">
        <v>64</v>
      </c>
      <c r="D818" s="13" t="s">
        <v>51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422</v>
      </c>
      <c r="B819" s="13">
        <v>2011</v>
      </c>
      <c r="C819" s="13" t="s">
        <v>66</v>
      </c>
      <c r="D819" s="13" t="s">
        <v>55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605</v>
      </c>
      <c r="B820" s="13">
        <v>2011</v>
      </c>
      <c r="C820" s="13" t="s">
        <v>81</v>
      </c>
      <c r="D820" s="13" t="s">
        <v>55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254</v>
      </c>
      <c r="B821" s="13">
        <v>2011</v>
      </c>
      <c r="C821" s="13" t="s">
        <v>64</v>
      </c>
      <c r="D821" s="13" t="s">
        <v>51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264</v>
      </c>
      <c r="B822" s="13">
        <v>2011</v>
      </c>
      <c r="C822" s="13" t="s">
        <v>80</v>
      </c>
      <c r="D822" s="13" t="s">
        <v>55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143</v>
      </c>
      <c r="B823" s="13">
        <v>2011</v>
      </c>
      <c r="C823" s="13" t="s">
        <v>79</v>
      </c>
      <c r="D823" s="13" t="s">
        <v>55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330</v>
      </c>
      <c r="B824" s="13">
        <v>2011</v>
      </c>
      <c r="C824" s="13" t="s">
        <v>77</v>
      </c>
      <c r="D824" s="13" t="s">
        <v>55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649</v>
      </c>
      <c r="B825" s="13">
        <v>2011</v>
      </c>
      <c r="C825" s="13" t="s">
        <v>72</v>
      </c>
      <c r="D825" s="13" t="s">
        <v>51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163</v>
      </c>
      <c r="B826" s="13">
        <v>2011</v>
      </c>
      <c r="C826" s="13" t="s">
        <v>62</v>
      </c>
      <c r="D826" s="13" t="s">
        <v>51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258</v>
      </c>
      <c r="B827" s="13">
        <v>2011</v>
      </c>
      <c r="C827" s="13" t="s">
        <v>76</v>
      </c>
      <c r="D827" s="13" t="s">
        <v>51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297</v>
      </c>
      <c r="B828" s="13">
        <v>2011</v>
      </c>
      <c r="C828" s="13" t="s">
        <v>65</v>
      </c>
      <c r="D828" s="13" t="s">
        <v>51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320</v>
      </c>
      <c r="B829" s="13">
        <v>2011</v>
      </c>
      <c r="C829" s="13" t="s">
        <v>59</v>
      </c>
      <c r="D829" s="13" t="s">
        <v>51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551</v>
      </c>
      <c r="B830" s="13">
        <v>2011</v>
      </c>
      <c r="C830" s="13" t="s">
        <v>56</v>
      </c>
      <c r="D830" s="13" t="s">
        <v>55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191</v>
      </c>
      <c r="B831" s="13">
        <v>2011</v>
      </c>
      <c r="C831" s="13" t="s">
        <v>69</v>
      </c>
      <c r="D831" s="13" t="s">
        <v>51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219</v>
      </c>
      <c r="B832" s="13">
        <v>2011</v>
      </c>
      <c r="C832" s="13" t="s">
        <v>64</v>
      </c>
      <c r="D832" s="13" t="s">
        <v>51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369</v>
      </c>
      <c r="B833" s="13">
        <v>2011</v>
      </c>
      <c r="C833" s="13" t="s">
        <v>71</v>
      </c>
      <c r="D833" s="13" t="s">
        <v>55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429</v>
      </c>
      <c r="B834" s="13">
        <v>2011</v>
      </c>
      <c r="C834" s="13" t="s">
        <v>59</v>
      </c>
      <c r="D834" s="13" t="s">
        <v>51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145</v>
      </c>
      <c r="B835" s="13">
        <v>2011</v>
      </c>
      <c r="C835" s="13" t="s">
        <v>80</v>
      </c>
      <c r="D835" s="13" t="s">
        <v>55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364</v>
      </c>
      <c r="B836" s="13">
        <v>2011</v>
      </c>
      <c r="C836" s="13" t="s">
        <v>75</v>
      </c>
      <c r="D836" s="13" t="s">
        <v>51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260</v>
      </c>
      <c r="B837" s="13">
        <v>2011</v>
      </c>
      <c r="C837" s="13" t="s">
        <v>67</v>
      </c>
      <c r="D837" s="13" t="s">
        <v>55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293</v>
      </c>
      <c r="B838" s="13">
        <v>2011</v>
      </c>
      <c r="C838" s="13" t="s">
        <v>50</v>
      </c>
      <c r="D838" s="13" t="s">
        <v>51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389</v>
      </c>
      <c r="B839" s="13">
        <v>2011</v>
      </c>
      <c r="C839" s="13" t="s">
        <v>82</v>
      </c>
      <c r="D839" s="13" t="s">
        <v>55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609</v>
      </c>
      <c r="B840" s="13">
        <v>2011</v>
      </c>
      <c r="C840" s="13" t="s">
        <v>75</v>
      </c>
      <c r="D840" s="13" t="s">
        <v>51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230</v>
      </c>
      <c r="B841" s="13">
        <v>2011</v>
      </c>
      <c r="C841" s="13" t="s">
        <v>76</v>
      </c>
      <c r="D841" s="13" t="s">
        <v>51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152</v>
      </c>
      <c r="B842" s="13">
        <v>2011</v>
      </c>
      <c r="C842" s="13" t="s">
        <v>50</v>
      </c>
      <c r="D842" s="13" t="s">
        <v>51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146</v>
      </c>
      <c r="B843" s="13">
        <v>2011</v>
      </c>
      <c r="C843" s="13" t="s">
        <v>65</v>
      </c>
      <c r="D843" s="13" t="s">
        <v>51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478</v>
      </c>
      <c r="B844" s="13">
        <v>2011</v>
      </c>
      <c r="C844" s="13" t="s">
        <v>60</v>
      </c>
      <c r="D844" s="13" t="s">
        <v>55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457</v>
      </c>
      <c r="B845" s="13">
        <v>2011</v>
      </c>
      <c r="C845" s="13" t="s">
        <v>72</v>
      </c>
      <c r="D845" s="13" t="s">
        <v>51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382</v>
      </c>
      <c r="B846" s="13">
        <v>2011</v>
      </c>
      <c r="C846" s="13" t="s">
        <v>54</v>
      </c>
      <c r="D846" s="13" t="s">
        <v>55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601</v>
      </c>
      <c r="B847" s="13">
        <v>2011</v>
      </c>
      <c r="C847" s="13" t="s">
        <v>70</v>
      </c>
      <c r="D847" s="13" t="s">
        <v>51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266</v>
      </c>
      <c r="B848" s="13">
        <v>2011</v>
      </c>
      <c r="C848" s="13" t="s">
        <v>66</v>
      </c>
      <c r="D848" s="13" t="s">
        <v>55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348</v>
      </c>
      <c r="B849" s="13">
        <v>2011</v>
      </c>
      <c r="C849" s="13" t="s">
        <v>75</v>
      </c>
      <c r="D849" s="13" t="s">
        <v>51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309</v>
      </c>
      <c r="B850" s="13">
        <v>2011</v>
      </c>
      <c r="C850" s="13" t="s">
        <v>60</v>
      </c>
      <c r="D850" s="13" t="s">
        <v>55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280</v>
      </c>
      <c r="B851" s="13">
        <v>2011</v>
      </c>
      <c r="C851" s="13" t="s">
        <v>80</v>
      </c>
      <c r="D851" s="13" t="s">
        <v>55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300</v>
      </c>
      <c r="B852" s="13">
        <v>2011</v>
      </c>
      <c r="C852" s="13" t="s">
        <v>61</v>
      </c>
      <c r="D852" s="13" t="s">
        <v>51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241</v>
      </c>
      <c r="B853" s="13">
        <v>2011</v>
      </c>
      <c r="C853" s="13" t="s">
        <v>77</v>
      </c>
      <c r="D853" s="13" t="s">
        <v>55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134</v>
      </c>
      <c r="B854" s="13">
        <v>2011</v>
      </c>
      <c r="C854" s="13" t="s">
        <v>59</v>
      </c>
      <c r="D854" s="13" t="s">
        <v>51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350</v>
      </c>
      <c r="B855" s="13">
        <v>2011</v>
      </c>
      <c r="C855" s="13" t="s">
        <v>60</v>
      </c>
      <c r="D855" s="13" t="s">
        <v>55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</v>
      </c>
      <c r="B856" s="13">
        <v>2011</v>
      </c>
      <c r="C856" s="13" t="s">
        <v>54</v>
      </c>
      <c r="D856" s="13" t="s">
        <v>55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611</v>
      </c>
      <c r="B857" s="13">
        <v>2011</v>
      </c>
      <c r="C857" s="13" t="s">
        <v>69</v>
      </c>
      <c r="D857" s="13" t="s">
        <v>51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397</v>
      </c>
      <c r="B858" s="13">
        <v>2011</v>
      </c>
      <c r="C858" s="13" t="s">
        <v>81</v>
      </c>
      <c r="D858" s="13" t="s">
        <v>55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170</v>
      </c>
      <c r="B859" s="13">
        <v>2011</v>
      </c>
      <c r="C859" s="13" t="s">
        <v>56</v>
      </c>
      <c r="D859" s="13" t="s">
        <v>55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362</v>
      </c>
      <c r="B860" s="13">
        <v>2011</v>
      </c>
      <c r="C860" s="13" t="s">
        <v>59</v>
      </c>
      <c r="D860" s="13" t="s">
        <v>51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176</v>
      </c>
      <c r="B861" s="13">
        <v>2011</v>
      </c>
      <c r="C861" s="13" t="s">
        <v>80</v>
      </c>
      <c r="D861" s="13" t="s">
        <v>55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305</v>
      </c>
      <c r="B862" s="13">
        <v>2011</v>
      </c>
      <c r="C862" s="13" t="s">
        <v>63</v>
      </c>
      <c r="D862" s="13" t="s">
        <v>55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316</v>
      </c>
      <c r="B863" s="13">
        <v>2011</v>
      </c>
      <c r="C863" s="13" t="s">
        <v>60</v>
      </c>
      <c r="D863" s="13" t="s">
        <v>55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574</v>
      </c>
      <c r="B864" s="13">
        <v>2011</v>
      </c>
      <c r="C864" s="13" t="s">
        <v>54</v>
      </c>
      <c r="D864" s="13" t="s">
        <v>55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246</v>
      </c>
      <c r="B865" s="13">
        <v>2011</v>
      </c>
      <c r="C865" s="13" t="s">
        <v>76</v>
      </c>
      <c r="D865" s="13" t="s">
        <v>51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528</v>
      </c>
      <c r="B866" s="13">
        <v>2011</v>
      </c>
      <c r="C866" s="13" t="s">
        <v>68</v>
      </c>
      <c r="D866" s="13" t="s">
        <v>55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487</v>
      </c>
      <c r="B867" s="13">
        <v>2011</v>
      </c>
      <c r="C867" s="13" t="s">
        <v>81</v>
      </c>
      <c r="D867" s="13" t="s">
        <v>55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572</v>
      </c>
      <c r="B868" s="13">
        <v>2011</v>
      </c>
      <c r="C868" s="13" t="s">
        <v>77</v>
      </c>
      <c r="D868" s="13" t="s">
        <v>55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226</v>
      </c>
      <c r="B869" s="13">
        <v>2011</v>
      </c>
      <c r="C869" s="13" t="s">
        <v>81</v>
      </c>
      <c r="D869" s="13" t="s">
        <v>55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46</v>
      </c>
      <c r="B870" s="13">
        <v>2011</v>
      </c>
      <c r="C870" s="13" t="s">
        <v>74</v>
      </c>
      <c r="D870" s="13" t="s">
        <v>55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144</v>
      </c>
      <c r="B871" s="13">
        <v>2011</v>
      </c>
      <c r="C871" s="13" t="s">
        <v>75</v>
      </c>
      <c r="D871" s="13" t="s">
        <v>51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121</v>
      </c>
      <c r="B872" s="13">
        <v>2011</v>
      </c>
      <c r="C872" s="13" t="s">
        <v>61</v>
      </c>
      <c r="D872" s="13" t="s">
        <v>51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273</v>
      </c>
      <c r="B873" s="13">
        <v>2011</v>
      </c>
      <c r="C873" s="13" t="s">
        <v>65</v>
      </c>
      <c r="D873" s="13" t="s">
        <v>51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511</v>
      </c>
      <c r="B874" s="13">
        <v>2011</v>
      </c>
      <c r="C874" s="13" t="s">
        <v>77</v>
      </c>
      <c r="D874" s="13" t="s">
        <v>55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447</v>
      </c>
      <c r="B875" s="13">
        <v>2011</v>
      </c>
      <c r="C875" s="13" t="s">
        <v>73</v>
      </c>
      <c r="D875" s="13" t="s">
        <v>55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154</v>
      </c>
      <c r="B876" s="13">
        <v>2011</v>
      </c>
      <c r="C876" s="13" t="s">
        <v>52</v>
      </c>
      <c r="D876" s="13" t="s">
        <v>55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499</v>
      </c>
      <c r="B877" s="13">
        <v>2011</v>
      </c>
      <c r="C877" s="13" t="s">
        <v>78</v>
      </c>
      <c r="D877" s="13" t="s">
        <v>51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394</v>
      </c>
      <c r="B878" s="13">
        <v>2011</v>
      </c>
      <c r="C878" s="13" t="s">
        <v>61</v>
      </c>
      <c r="D878" s="13" t="s">
        <v>51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262</v>
      </c>
      <c r="B879" s="13">
        <v>2011</v>
      </c>
      <c r="C879" s="13" t="s">
        <v>65</v>
      </c>
      <c r="D879" s="13" t="s">
        <v>51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580</v>
      </c>
      <c r="B880" s="13">
        <v>2011</v>
      </c>
      <c r="C880" s="13" t="s">
        <v>76</v>
      </c>
      <c r="D880" s="13" t="s">
        <v>51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438</v>
      </c>
      <c r="B881" s="13">
        <v>2011</v>
      </c>
      <c r="C881" s="13" t="s">
        <v>63</v>
      </c>
      <c r="D881" s="13" t="s">
        <v>55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546</v>
      </c>
      <c r="B882" s="13">
        <v>2011</v>
      </c>
      <c r="C882" s="13" t="s">
        <v>68</v>
      </c>
      <c r="D882" s="13" t="s">
        <v>55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399</v>
      </c>
      <c r="B883" s="13">
        <v>2011</v>
      </c>
      <c r="C883" s="13" t="s">
        <v>72</v>
      </c>
      <c r="D883" s="13" t="s">
        <v>51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439</v>
      </c>
      <c r="B884" s="13">
        <v>2011</v>
      </c>
      <c r="C884" s="13" t="s">
        <v>73</v>
      </c>
      <c r="D884" s="13" t="s">
        <v>55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390</v>
      </c>
      <c r="B885" s="13">
        <v>2011</v>
      </c>
      <c r="C885" s="13" t="s">
        <v>54</v>
      </c>
      <c r="D885" s="13" t="s">
        <v>55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318</v>
      </c>
      <c r="B886" s="13">
        <v>2011</v>
      </c>
      <c r="C886" s="13" t="s">
        <v>72</v>
      </c>
      <c r="D886" s="13" t="s">
        <v>51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363</v>
      </c>
      <c r="B887" s="13">
        <v>2011</v>
      </c>
      <c r="C887" s="13" t="s">
        <v>71</v>
      </c>
      <c r="D887" s="13" t="s">
        <v>55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400</v>
      </c>
      <c r="B888" s="13">
        <v>2011</v>
      </c>
      <c r="C888" s="13" t="s">
        <v>70</v>
      </c>
      <c r="D888" s="13" t="s">
        <v>51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542</v>
      </c>
      <c r="B889" s="13">
        <v>2011</v>
      </c>
      <c r="C889" s="13" t="s">
        <v>73</v>
      </c>
      <c r="D889" s="13" t="s">
        <v>55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233</v>
      </c>
      <c r="B890" s="13">
        <v>2011</v>
      </c>
      <c r="C890" s="13" t="s">
        <v>73</v>
      </c>
      <c r="D890" s="13" t="s">
        <v>55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412</v>
      </c>
      <c r="B891" s="13">
        <v>2011</v>
      </c>
      <c r="C891" s="13" t="s">
        <v>72</v>
      </c>
      <c r="D891" s="13" t="s">
        <v>51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484</v>
      </c>
      <c r="B892" s="13">
        <v>2011</v>
      </c>
      <c r="C892" s="13" t="s">
        <v>50</v>
      </c>
      <c r="D892" s="13" t="s">
        <v>51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365</v>
      </c>
      <c r="B893" s="13">
        <v>2011</v>
      </c>
      <c r="C893" s="13" t="s">
        <v>78</v>
      </c>
      <c r="D893" s="13" t="s">
        <v>51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311</v>
      </c>
      <c r="B894" s="13">
        <v>2011</v>
      </c>
      <c r="C894" s="13" t="s">
        <v>65</v>
      </c>
      <c r="D894" s="13" t="s">
        <v>51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272</v>
      </c>
      <c r="B895" s="13">
        <v>2011</v>
      </c>
      <c r="C895" s="13" t="s">
        <v>62</v>
      </c>
      <c r="D895" s="13" t="s">
        <v>51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187</v>
      </c>
      <c r="B896" s="13">
        <v>2011</v>
      </c>
      <c r="C896" s="13" t="s">
        <v>78</v>
      </c>
      <c r="D896" s="13" t="s">
        <v>51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380</v>
      </c>
      <c r="B897" s="13">
        <v>2011</v>
      </c>
      <c r="C897" s="13" t="s">
        <v>62</v>
      </c>
      <c r="D897" s="13" t="s">
        <v>51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166</v>
      </c>
      <c r="B898" s="13">
        <v>2011</v>
      </c>
      <c r="C898" s="13" t="s">
        <v>50</v>
      </c>
      <c r="D898" s="13" t="s">
        <v>51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371</v>
      </c>
      <c r="B899" s="13">
        <v>2011</v>
      </c>
      <c r="C899" s="13" t="s">
        <v>59</v>
      </c>
      <c r="D899" s="13" t="s">
        <v>51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310</v>
      </c>
      <c r="B900" s="13">
        <v>2011</v>
      </c>
      <c r="C900" s="13" t="s">
        <v>72</v>
      </c>
      <c r="D900" s="13" t="s">
        <v>51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404</v>
      </c>
      <c r="B901" s="13">
        <v>2011</v>
      </c>
      <c r="C901" s="13" t="s">
        <v>62</v>
      </c>
      <c r="D901" s="13" t="s">
        <v>51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562</v>
      </c>
      <c r="B902" s="13">
        <v>2011</v>
      </c>
      <c r="C902" s="13" t="s">
        <v>56</v>
      </c>
      <c r="D902" s="13" t="s">
        <v>55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209</v>
      </c>
      <c r="B903" s="13">
        <v>2011</v>
      </c>
      <c r="C903" s="13" t="s">
        <v>53</v>
      </c>
      <c r="D903" s="13" t="s">
        <v>51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698</v>
      </c>
      <c r="B904" s="13">
        <v>2012</v>
      </c>
      <c r="C904" s="13" t="s">
        <v>57</v>
      </c>
      <c r="D904" s="13" t="s">
        <v>55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216</v>
      </c>
      <c r="B905" s="13">
        <v>2012</v>
      </c>
      <c r="C905" s="13" t="s">
        <v>62</v>
      </c>
      <c r="D905" s="13" t="s">
        <v>51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517</v>
      </c>
      <c r="B906" s="13">
        <v>2012</v>
      </c>
      <c r="C906" s="13" t="s">
        <v>61</v>
      </c>
      <c r="D906" s="13" t="s">
        <v>51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252</v>
      </c>
      <c r="B907" s="13">
        <v>2012</v>
      </c>
      <c r="C907" s="13" t="s">
        <v>54</v>
      </c>
      <c r="D907" s="13" t="s">
        <v>55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369</v>
      </c>
      <c r="B908" s="13">
        <v>2012</v>
      </c>
      <c r="C908" s="13" t="s">
        <v>62</v>
      </c>
      <c r="D908" s="13" t="s">
        <v>51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180</v>
      </c>
      <c r="B909" s="13">
        <v>2012</v>
      </c>
      <c r="C909" s="13" t="s">
        <v>59</v>
      </c>
      <c r="D909" s="13" t="s">
        <v>51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709</v>
      </c>
      <c r="B910" s="13">
        <v>2012</v>
      </c>
      <c r="C910" s="13" t="s">
        <v>62</v>
      </c>
      <c r="D910" s="13" t="s">
        <v>51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161</v>
      </c>
      <c r="B911" s="13">
        <v>2012</v>
      </c>
      <c r="C911" s="13" t="s">
        <v>77</v>
      </c>
      <c r="D911" s="13" t="s">
        <v>55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604</v>
      </c>
      <c r="B912" s="13">
        <v>2012</v>
      </c>
      <c r="C912" s="13" t="s">
        <v>64</v>
      </c>
      <c r="D912" s="13" t="s">
        <v>51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646</v>
      </c>
      <c r="B913" s="13">
        <v>2012</v>
      </c>
      <c r="C913" s="13" t="s">
        <v>60</v>
      </c>
      <c r="D913" s="13" t="s">
        <v>55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299</v>
      </c>
      <c r="B914" s="13">
        <v>2012</v>
      </c>
      <c r="C914" s="13" t="s">
        <v>71</v>
      </c>
      <c r="D914" s="13" t="s">
        <v>55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629</v>
      </c>
      <c r="B915" s="13">
        <v>2012</v>
      </c>
      <c r="C915" s="13" t="s">
        <v>64</v>
      </c>
      <c r="D915" s="13" t="s">
        <v>51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723</v>
      </c>
      <c r="B916" s="13">
        <v>2012</v>
      </c>
      <c r="C916" s="13" t="s">
        <v>53</v>
      </c>
      <c r="D916" s="13" t="s">
        <v>51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675</v>
      </c>
      <c r="B917" s="13">
        <v>2012</v>
      </c>
      <c r="C917" s="13" t="s">
        <v>79</v>
      </c>
      <c r="D917" s="13" t="s">
        <v>55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249</v>
      </c>
      <c r="B918" s="13">
        <v>2012</v>
      </c>
      <c r="C918" s="13" t="s">
        <v>54</v>
      </c>
      <c r="D918" s="13" t="s">
        <v>55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636</v>
      </c>
      <c r="B919" s="13">
        <v>2012</v>
      </c>
      <c r="C919" s="13" t="s">
        <v>52</v>
      </c>
      <c r="D919" s="13" t="s">
        <v>55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592</v>
      </c>
      <c r="B920" s="13">
        <v>2012</v>
      </c>
      <c r="C920" s="13" t="s">
        <v>67</v>
      </c>
      <c r="D920" s="13" t="s">
        <v>55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750</v>
      </c>
      <c r="B921" s="13">
        <v>2012</v>
      </c>
      <c r="C921" s="13" t="s">
        <v>63</v>
      </c>
      <c r="D921" s="13" t="s">
        <v>55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558</v>
      </c>
      <c r="B922" s="13">
        <v>2012</v>
      </c>
      <c r="C922" s="13" t="s">
        <v>69</v>
      </c>
      <c r="D922" s="13" t="s">
        <v>51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473</v>
      </c>
      <c r="B923" s="13">
        <v>2012</v>
      </c>
      <c r="C923" s="13" t="s">
        <v>70</v>
      </c>
      <c r="D923" s="13" t="s">
        <v>51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351</v>
      </c>
      <c r="B924" s="13">
        <v>2012</v>
      </c>
      <c r="C924" s="13" t="s">
        <v>82</v>
      </c>
      <c r="D924" s="13" t="s">
        <v>55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396</v>
      </c>
      <c r="B925" s="13">
        <v>2012</v>
      </c>
      <c r="C925" s="13" t="s">
        <v>64</v>
      </c>
      <c r="D925" s="13" t="s">
        <v>51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620</v>
      </c>
      <c r="B926" s="13">
        <v>2012</v>
      </c>
      <c r="C926" s="13" t="s">
        <v>82</v>
      </c>
      <c r="D926" s="13" t="s">
        <v>55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419</v>
      </c>
      <c r="B927" s="13">
        <v>2012</v>
      </c>
      <c r="C927" s="13" t="s">
        <v>76</v>
      </c>
      <c r="D927" s="13" t="s">
        <v>51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587</v>
      </c>
      <c r="B928" s="13">
        <v>2012</v>
      </c>
      <c r="C928" s="13" t="s">
        <v>50</v>
      </c>
      <c r="D928" s="13" t="s">
        <v>51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520</v>
      </c>
      <c r="B929" s="13">
        <v>2012</v>
      </c>
      <c r="C929" s="13" t="s">
        <v>57</v>
      </c>
      <c r="D929" s="13" t="s">
        <v>55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257</v>
      </c>
      <c r="B930" s="13">
        <v>2012</v>
      </c>
      <c r="C930" s="13" t="s">
        <v>80</v>
      </c>
      <c r="D930" s="13" t="s">
        <v>55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662</v>
      </c>
      <c r="B931" s="13">
        <v>2012</v>
      </c>
      <c r="C931" s="13" t="s">
        <v>80</v>
      </c>
      <c r="D931" s="13" t="s">
        <v>55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656</v>
      </c>
      <c r="B932" s="13">
        <v>2012</v>
      </c>
      <c r="C932" s="13" t="s">
        <v>53</v>
      </c>
      <c r="D932" s="13" t="s">
        <v>51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290</v>
      </c>
      <c r="B933" s="13">
        <v>2012</v>
      </c>
      <c r="C933" s="13" t="s">
        <v>57</v>
      </c>
      <c r="D933" s="13" t="s">
        <v>55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672</v>
      </c>
      <c r="B934" s="13">
        <v>2012</v>
      </c>
      <c r="C934" s="13" t="s">
        <v>66</v>
      </c>
      <c r="D934" s="13" t="s">
        <v>55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487</v>
      </c>
      <c r="B935" s="13">
        <v>2012</v>
      </c>
      <c r="C935" s="13" t="s">
        <v>68</v>
      </c>
      <c r="D935" s="13" t="s">
        <v>55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218</v>
      </c>
      <c r="B936" s="13">
        <v>2012</v>
      </c>
      <c r="C936" s="13" t="s">
        <v>62</v>
      </c>
      <c r="D936" s="13" t="s">
        <v>51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525</v>
      </c>
      <c r="B937" s="13">
        <v>2012</v>
      </c>
      <c r="C937" s="13" t="s">
        <v>52</v>
      </c>
      <c r="D937" s="13" t="s">
        <v>55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721</v>
      </c>
      <c r="B938" s="13">
        <v>2012</v>
      </c>
      <c r="C938" s="13" t="s">
        <v>56</v>
      </c>
      <c r="D938" s="13" t="s">
        <v>55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225</v>
      </c>
      <c r="B939" s="13">
        <v>2012</v>
      </c>
      <c r="C939" s="13" t="s">
        <v>66</v>
      </c>
      <c r="D939" s="13" t="s">
        <v>55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599</v>
      </c>
      <c r="B940" s="13">
        <v>2012</v>
      </c>
      <c r="C940" s="13" t="s">
        <v>61</v>
      </c>
      <c r="D940" s="13" t="s">
        <v>51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690</v>
      </c>
      <c r="B941" s="13">
        <v>2012</v>
      </c>
      <c r="C941" s="13" t="s">
        <v>53</v>
      </c>
      <c r="D941" s="13" t="s">
        <v>51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569</v>
      </c>
      <c r="B942" s="13">
        <v>2012</v>
      </c>
      <c r="C942" s="13" t="s">
        <v>70</v>
      </c>
      <c r="D942" s="13" t="s">
        <v>51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204</v>
      </c>
      <c r="B943" s="13">
        <v>2012</v>
      </c>
      <c r="C943" s="13" t="s">
        <v>62</v>
      </c>
      <c r="D943" s="13" t="s">
        <v>51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632</v>
      </c>
      <c r="B944" s="13">
        <v>2012</v>
      </c>
      <c r="C944" s="13" t="s">
        <v>74</v>
      </c>
      <c r="D944" s="13" t="s">
        <v>55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518</v>
      </c>
      <c r="B945" s="13">
        <v>2012</v>
      </c>
      <c r="C945" s="13" t="s">
        <v>52</v>
      </c>
      <c r="D945" s="13" t="s">
        <v>55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714</v>
      </c>
      <c r="B946" s="13">
        <v>2012</v>
      </c>
      <c r="C946" s="13" t="s">
        <v>58</v>
      </c>
      <c r="D946" s="13" t="s">
        <v>51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611</v>
      </c>
      <c r="B947" s="13">
        <v>2012</v>
      </c>
      <c r="C947" s="13" t="s">
        <v>69</v>
      </c>
      <c r="D947" s="13" t="s">
        <v>51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470</v>
      </c>
      <c r="B948" s="13">
        <v>2012</v>
      </c>
      <c r="C948" s="13" t="s">
        <v>64</v>
      </c>
      <c r="D948" s="13" t="s">
        <v>51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489</v>
      </c>
      <c r="B949" s="13">
        <v>2012</v>
      </c>
      <c r="C949" s="13" t="s">
        <v>68</v>
      </c>
      <c r="D949" s="13" t="s">
        <v>55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715</v>
      </c>
      <c r="B950" s="13">
        <v>2012</v>
      </c>
      <c r="C950" s="13" t="s">
        <v>57</v>
      </c>
      <c r="D950" s="13" t="s">
        <v>55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224</v>
      </c>
      <c r="B951" s="13">
        <v>2012</v>
      </c>
      <c r="C951" s="13" t="s">
        <v>54</v>
      </c>
      <c r="D951" s="13" t="s">
        <v>55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308</v>
      </c>
      <c r="B952" s="13">
        <v>2012</v>
      </c>
      <c r="C952" s="13" t="s">
        <v>56</v>
      </c>
      <c r="D952" s="13" t="s">
        <v>55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355</v>
      </c>
      <c r="B953" s="13">
        <v>2012</v>
      </c>
      <c r="C953" s="13" t="s">
        <v>63</v>
      </c>
      <c r="D953" s="13" t="s">
        <v>55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448</v>
      </c>
      <c r="B954" s="13">
        <v>2012</v>
      </c>
      <c r="C954" s="13" t="s">
        <v>79</v>
      </c>
      <c r="D954" s="13" t="s">
        <v>55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513</v>
      </c>
      <c r="B955" s="13">
        <v>2012</v>
      </c>
      <c r="C955" s="13" t="s">
        <v>50</v>
      </c>
      <c r="D955" s="13" t="s">
        <v>51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639</v>
      </c>
      <c r="B956" s="13">
        <v>2012</v>
      </c>
      <c r="C956" s="13" t="s">
        <v>69</v>
      </c>
      <c r="D956" s="13" t="s">
        <v>51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225</v>
      </c>
      <c r="B957" s="13">
        <v>2012</v>
      </c>
      <c r="C957" s="13" t="s">
        <v>50</v>
      </c>
      <c r="D957" s="13" t="s">
        <v>51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259</v>
      </c>
      <c r="B958" s="13">
        <v>2012</v>
      </c>
      <c r="C958" s="13" t="s">
        <v>72</v>
      </c>
      <c r="D958" s="13" t="s">
        <v>51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628</v>
      </c>
      <c r="B959" s="13">
        <v>2012</v>
      </c>
      <c r="C959" s="13" t="s">
        <v>58</v>
      </c>
      <c r="D959" s="13" t="s">
        <v>51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339</v>
      </c>
      <c r="B960" s="13">
        <v>2012</v>
      </c>
      <c r="C960" s="13" t="s">
        <v>62</v>
      </c>
      <c r="D960" s="13" t="s">
        <v>51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584</v>
      </c>
      <c r="B961" s="13">
        <v>2012</v>
      </c>
      <c r="C961" s="13" t="s">
        <v>80</v>
      </c>
      <c r="D961" s="13" t="s">
        <v>55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387</v>
      </c>
      <c r="B962" s="13">
        <v>2012</v>
      </c>
      <c r="C962" s="13" t="s">
        <v>65</v>
      </c>
      <c r="D962" s="13" t="s">
        <v>51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625</v>
      </c>
      <c r="B963" s="13">
        <v>2012</v>
      </c>
      <c r="C963" s="13" t="s">
        <v>70</v>
      </c>
      <c r="D963" s="13" t="s">
        <v>51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153</v>
      </c>
      <c r="B964" s="13">
        <v>2012</v>
      </c>
      <c r="C964" s="13" t="s">
        <v>66</v>
      </c>
      <c r="D964" s="13" t="s">
        <v>55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272</v>
      </c>
      <c r="B965" s="13">
        <v>2012</v>
      </c>
      <c r="C965" s="13" t="s">
        <v>71</v>
      </c>
      <c r="D965" s="13" t="s">
        <v>55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678</v>
      </c>
      <c r="B966" s="13">
        <v>2012</v>
      </c>
      <c r="C966" s="13" t="s">
        <v>53</v>
      </c>
      <c r="D966" s="13" t="s">
        <v>51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436</v>
      </c>
      <c r="B967" s="13">
        <v>2012</v>
      </c>
      <c r="C967" s="13" t="s">
        <v>77</v>
      </c>
      <c r="D967" s="13" t="s">
        <v>55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304</v>
      </c>
      <c r="B968" s="13">
        <v>2012</v>
      </c>
      <c r="C968" s="13" t="s">
        <v>62</v>
      </c>
      <c r="D968" s="13" t="s">
        <v>51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623</v>
      </c>
      <c r="B969" s="13">
        <v>2012</v>
      </c>
      <c r="C969" s="13" t="s">
        <v>70</v>
      </c>
      <c r="D969" s="13" t="s">
        <v>51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521</v>
      </c>
      <c r="B970" s="13">
        <v>2012</v>
      </c>
      <c r="C970" s="13" t="s">
        <v>63</v>
      </c>
      <c r="D970" s="13" t="s">
        <v>55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227</v>
      </c>
      <c r="B971" s="13">
        <v>2012</v>
      </c>
      <c r="C971" s="13" t="s">
        <v>57</v>
      </c>
      <c r="D971" s="13" t="s">
        <v>55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744</v>
      </c>
      <c r="B972" s="13">
        <v>2012</v>
      </c>
      <c r="C972" s="13" t="s">
        <v>58</v>
      </c>
      <c r="D972" s="13" t="s">
        <v>51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743</v>
      </c>
      <c r="B973" s="13">
        <v>2012</v>
      </c>
      <c r="C973" s="13" t="s">
        <v>60</v>
      </c>
      <c r="D973" s="13" t="s">
        <v>55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340</v>
      </c>
      <c r="B974" s="13">
        <v>2012</v>
      </c>
      <c r="C974" s="13" t="s">
        <v>78</v>
      </c>
      <c r="D974" s="13" t="s">
        <v>51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690</v>
      </c>
      <c r="B975" s="13">
        <v>2012</v>
      </c>
      <c r="C975" s="13" t="s">
        <v>58</v>
      </c>
      <c r="D975" s="13" t="s">
        <v>51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113</v>
      </c>
      <c r="B976" s="13">
        <v>2012</v>
      </c>
      <c r="C976" s="13" t="s">
        <v>73</v>
      </c>
      <c r="D976" s="13" t="s">
        <v>55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319</v>
      </c>
      <c r="B977" s="13">
        <v>2012</v>
      </c>
      <c r="C977" s="13" t="s">
        <v>53</v>
      </c>
      <c r="D977" s="13" t="s">
        <v>51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355</v>
      </c>
      <c r="B978" s="13">
        <v>2012</v>
      </c>
      <c r="C978" s="13" t="s">
        <v>64</v>
      </c>
      <c r="D978" s="13" t="s">
        <v>51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361</v>
      </c>
      <c r="B979" s="13">
        <v>2012</v>
      </c>
      <c r="C979" s="13" t="s">
        <v>60</v>
      </c>
      <c r="D979" s="13" t="s">
        <v>55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705</v>
      </c>
      <c r="B980" s="13">
        <v>2012</v>
      </c>
      <c r="C980" s="13" t="s">
        <v>59</v>
      </c>
      <c r="D980" s="13" t="s">
        <v>51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653</v>
      </c>
      <c r="B981" s="13">
        <v>2012</v>
      </c>
      <c r="C981" s="13" t="s">
        <v>62</v>
      </c>
      <c r="D981" s="13" t="s">
        <v>51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182</v>
      </c>
      <c r="B982" s="13">
        <v>2012</v>
      </c>
      <c r="C982" s="13" t="s">
        <v>58</v>
      </c>
      <c r="D982" s="13" t="s">
        <v>51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730</v>
      </c>
      <c r="B983" s="13">
        <v>2012</v>
      </c>
      <c r="C983" s="13" t="s">
        <v>77</v>
      </c>
      <c r="D983" s="13" t="s">
        <v>55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100</v>
      </c>
      <c r="B984" s="13">
        <v>2012</v>
      </c>
      <c r="C984" s="13" t="s">
        <v>77</v>
      </c>
      <c r="D984" s="13" t="s">
        <v>55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190</v>
      </c>
      <c r="B985" s="13">
        <v>2012</v>
      </c>
      <c r="C985" s="13" t="s">
        <v>59</v>
      </c>
      <c r="D985" s="13" t="s">
        <v>51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210</v>
      </c>
      <c r="B986" s="13">
        <v>2012</v>
      </c>
      <c r="C986" s="13" t="s">
        <v>78</v>
      </c>
      <c r="D986" s="13" t="s">
        <v>51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197</v>
      </c>
      <c r="B987" s="13">
        <v>2012</v>
      </c>
      <c r="C987" s="13" t="s">
        <v>60</v>
      </c>
      <c r="D987" s="13" t="s">
        <v>55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211</v>
      </c>
      <c r="B988" s="13">
        <v>2012</v>
      </c>
      <c r="C988" s="13" t="s">
        <v>71</v>
      </c>
      <c r="D988" s="13" t="s">
        <v>55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663</v>
      </c>
      <c r="B989" s="13">
        <v>2012</v>
      </c>
      <c r="C989" s="13" t="s">
        <v>69</v>
      </c>
      <c r="D989" s="13" t="s">
        <v>51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185</v>
      </c>
      <c r="B990" s="13">
        <v>2012</v>
      </c>
      <c r="C990" s="13" t="s">
        <v>50</v>
      </c>
      <c r="D990" s="13" t="s">
        <v>51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506</v>
      </c>
      <c r="B991" s="13">
        <v>2012</v>
      </c>
      <c r="C991" s="13" t="s">
        <v>53</v>
      </c>
      <c r="D991" s="13" t="s">
        <v>51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664</v>
      </c>
      <c r="B992" s="13">
        <v>2012</v>
      </c>
      <c r="C992" s="13" t="s">
        <v>73</v>
      </c>
      <c r="D992" s="13" t="s">
        <v>55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312</v>
      </c>
      <c r="B993" s="13">
        <v>2012</v>
      </c>
      <c r="C993" s="13" t="s">
        <v>67</v>
      </c>
      <c r="D993" s="13" t="s">
        <v>55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221</v>
      </c>
      <c r="B994" s="13">
        <v>2012</v>
      </c>
      <c r="C994" s="13" t="s">
        <v>53</v>
      </c>
      <c r="D994" s="13" t="s">
        <v>51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711</v>
      </c>
      <c r="B995" s="13">
        <v>2012</v>
      </c>
      <c r="C995" s="13" t="s">
        <v>58</v>
      </c>
      <c r="D995" s="13" t="s">
        <v>51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538</v>
      </c>
      <c r="B996" s="13">
        <v>2012</v>
      </c>
      <c r="C996" s="13" t="s">
        <v>74</v>
      </c>
      <c r="D996" s="13" t="s">
        <v>55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745</v>
      </c>
      <c r="B997" s="13">
        <v>2012</v>
      </c>
      <c r="C997" s="13" t="s">
        <v>54</v>
      </c>
      <c r="D997" s="13" t="s">
        <v>55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466</v>
      </c>
      <c r="B998" s="13">
        <v>2012</v>
      </c>
      <c r="C998" s="13" t="s">
        <v>54</v>
      </c>
      <c r="D998" s="13" t="s">
        <v>55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523</v>
      </c>
      <c r="B999" s="13">
        <v>2012</v>
      </c>
      <c r="C999" s="13" t="s">
        <v>61</v>
      </c>
      <c r="D999" s="13" t="s">
        <v>51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727</v>
      </c>
      <c r="B1000" s="13">
        <v>2012</v>
      </c>
      <c r="C1000" s="13" t="s">
        <v>68</v>
      </c>
      <c r="D1000" s="13" t="s">
        <v>55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556</v>
      </c>
      <c r="B1001" s="13">
        <v>2012</v>
      </c>
      <c r="C1001" s="13" t="s">
        <v>75</v>
      </c>
      <c r="D1001" s="13" t="s">
        <v>51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151</v>
      </c>
      <c r="B1002" s="13">
        <v>2012</v>
      </c>
      <c r="C1002" s="13" t="s">
        <v>71</v>
      </c>
      <c r="D1002" s="13" t="s">
        <v>55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205</v>
      </c>
      <c r="B1003" s="13">
        <v>2012</v>
      </c>
      <c r="C1003" s="13" t="s">
        <v>60</v>
      </c>
      <c r="D1003" s="13" t="s">
        <v>55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252</v>
      </c>
      <c r="B1004" s="13">
        <v>2012</v>
      </c>
      <c r="C1004" s="13" t="s">
        <v>56</v>
      </c>
      <c r="D1004" s="13" t="s">
        <v>55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735</v>
      </c>
      <c r="B1005" s="13">
        <v>2012</v>
      </c>
      <c r="C1005" s="13" t="s">
        <v>54</v>
      </c>
      <c r="D1005" s="13" t="s">
        <v>55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560</v>
      </c>
      <c r="B1006" s="13">
        <v>2012</v>
      </c>
      <c r="C1006" s="13" t="s">
        <v>56</v>
      </c>
      <c r="D1006" s="13" t="s">
        <v>55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545</v>
      </c>
      <c r="B1007" s="13">
        <v>2012</v>
      </c>
      <c r="C1007" s="13" t="s">
        <v>67</v>
      </c>
      <c r="D1007" s="13" t="s">
        <v>55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497</v>
      </c>
      <c r="B1008" s="13">
        <v>2012</v>
      </c>
      <c r="C1008" s="13" t="s">
        <v>75</v>
      </c>
      <c r="D1008" s="13" t="s">
        <v>51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621</v>
      </c>
      <c r="B1009" s="13">
        <v>2012</v>
      </c>
      <c r="C1009" s="13" t="s">
        <v>56</v>
      </c>
      <c r="D1009" s="13" t="s">
        <v>55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253</v>
      </c>
      <c r="B1010" s="13">
        <v>2012</v>
      </c>
      <c r="C1010" s="13" t="s">
        <v>76</v>
      </c>
      <c r="D1010" s="13" t="s">
        <v>51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186</v>
      </c>
      <c r="B1011" s="13">
        <v>2012</v>
      </c>
      <c r="C1011" s="13" t="s">
        <v>82</v>
      </c>
      <c r="D1011" s="13" t="s">
        <v>55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433</v>
      </c>
      <c r="B1012" s="13">
        <v>2012</v>
      </c>
      <c r="C1012" s="13" t="s">
        <v>79</v>
      </c>
      <c r="D1012" s="13" t="s">
        <v>55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234</v>
      </c>
      <c r="B1013" s="13">
        <v>2012</v>
      </c>
      <c r="C1013" s="13" t="s">
        <v>54</v>
      </c>
      <c r="D1013" s="13" t="s">
        <v>55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340</v>
      </c>
      <c r="B1014" s="13">
        <v>2012</v>
      </c>
      <c r="C1014" s="13" t="s">
        <v>56</v>
      </c>
      <c r="D1014" s="13" t="s">
        <v>55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481</v>
      </c>
      <c r="B1015" s="13">
        <v>2012</v>
      </c>
      <c r="C1015" s="13" t="s">
        <v>65</v>
      </c>
      <c r="D1015" s="13" t="s">
        <v>51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512</v>
      </c>
      <c r="B1016" s="13">
        <v>2012</v>
      </c>
      <c r="C1016" s="13" t="s">
        <v>52</v>
      </c>
      <c r="D1016" s="13" t="s">
        <v>55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552</v>
      </c>
      <c r="B1017" s="13">
        <v>2012</v>
      </c>
      <c r="C1017" s="13" t="s">
        <v>67</v>
      </c>
      <c r="D1017" s="13" t="s">
        <v>55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518</v>
      </c>
      <c r="B1018" s="13">
        <v>2012</v>
      </c>
      <c r="C1018" s="13" t="s">
        <v>74</v>
      </c>
      <c r="D1018" s="13" t="s">
        <v>55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435</v>
      </c>
      <c r="B1019" s="13">
        <v>2012</v>
      </c>
      <c r="C1019" s="13" t="s">
        <v>56</v>
      </c>
      <c r="D1019" s="13" t="s">
        <v>55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642</v>
      </c>
      <c r="B1020" s="13">
        <v>2012</v>
      </c>
      <c r="C1020" s="13" t="s">
        <v>72</v>
      </c>
      <c r="D1020" s="13" t="s">
        <v>51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389</v>
      </c>
      <c r="B1021" s="13">
        <v>2012</v>
      </c>
      <c r="C1021" s="13" t="s">
        <v>82</v>
      </c>
      <c r="D1021" s="13" t="s">
        <v>55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487</v>
      </c>
      <c r="B1022" s="13">
        <v>2012</v>
      </c>
      <c r="C1022" s="13" t="s">
        <v>57</v>
      </c>
      <c r="D1022" s="13" t="s">
        <v>55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142</v>
      </c>
      <c r="B1023" s="13">
        <v>2012</v>
      </c>
      <c r="C1023" s="13" t="s">
        <v>82</v>
      </c>
      <c r="D1023" s="13" t="s">
        <v>55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557</v>
      </c>
      <c r="B1024" s="13">
        <v>2012</v>
      </c>
      <c r="C1024" s="13" t="s">
        <v>80</v>
      </c>
      <c r="D1024" s="13" t="s">
        <v>55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716</v>
      </c>
      <c r="B1025" s="13">
        <v>2012</v>
      </c>
      <c r="C1025" s="13" t="s">
        <v>71</v>
      </c>
      <c r="D1025" s="13" t="s">
        <v>55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384</v>
      </c>
      <c r="B1026" s="13">
        <v>2012</v>
      </c>
      <c r="C1026" s="13" t="s">
        <v>61</v>
      </c>
      <c r="D1026" s="13" t="s">
        <v>51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462</v>
      </c>
      <c r="B1027" s="13">
        <v>2012</v>
      </c>
      <c r="C1027" s="13" t="s">
        <v>72</v>
      </c>
      <c r="D1027" s="13" t="s">
        <v>51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706</v>
      </c>
      <c r="B1028" s="13">
        <v>2012</v>
      </c>
      <c r="C1028" s="13" t="s">
        <v>80</v>
      </c>
      <c r="D1028" s="13" t="s">
        <v>55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726</v>
      </c>
      <c r="B1029" s="13">
        <v>2012</v>
      </c>
      <c r="C1029" s="13" t="s">
        <v>59</v>
      </c>
      <c r="D1029" s="13" t="s">
        <v>51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747</v>
      </c>
      <c r="B1030" s="13">
        <v>2012</v>
      </c>
      <c r="C1030" s="13" t="s">
        <v>67</v>
      </c>
      <c r="D1030" s="13" t="s">
        <v>55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514</v>
      </c>
      <c r="B1031" s="13">
        <v>2012</v>
      </c>
      <c r="C1031" s="13" t="s">
        <v>54</v>
      </c>
      <c r="D1031" s="13" t="s">
        <v>55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712</v>
      </c>
      <c r="B1032" s="13">
        <v>2012</v>
      </c>
      <c r="C1032" s="13" t="s">
        <v>66</v>
      </c>
      <c r="D1032" s="13" t="s">
        <v>55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671</v>
      </c>
      <c r="B1033" s="13">
        <v>2012</v>
      </c>
      <c r="C1033" s="13" t="s">
        <v>69</v>
      </c>
      <c r="D1033" s="13" t="s">
        <v>51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442</v>
      </c>
      <c r="B1034" s="13">
        <v>2012</v>
      </c>
      <c r="C1034" s="13" t="s">
        <v>66</v>
      </c>
      <c r="D1034" s="13" t="s">
        <v>55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245</v>
      </c>
      <c r="B1035" s="13">
        <v>2012</v>
      </c>
      <c r="C1035" s="13" t="s">
        <v>67</v>
      </c>
      <c r="D1035" s="13" t="s">
        <v>55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301</v>
      </c>
      <c r="B1036" s="13">
        <v>2012</v>
      </c>
      <c r="C1036" s="13" t="s">
        <v>73</v>
      </c>
      <c r="D1036" s="13" t="s">
        <v>55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98</v>
      </c>
      <c r="B1037" s="13">
        <v>2012</v>
      </c>
      <c r="C1037" s="13" t="s">
        <v>71</v>
      </c>
      <c r="D1037" s="13" t="s">
        <v>55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357</v>
      </c>
      <c r="B1038" s="13">
        <v>2012</v>
      </c>
      <c r="C1038" s="13" t="s">
        <v>80</v>
      </c>
      <c r="D1038" s="13" t="s">
        <v>55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476</v>
      </c>
      <c r="B1039" s="13">
        <v>2012</v>
      </c>
      <c r="C1039" s="13" t="s">
        <v>70</v>
      </c>
      <c r="D1039" s="13" t="s">
        <v>51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158</v>
      </c>
      <c r="B1040" s="13">
        <v>2012</v>
      </c>
      <c r="C1040" s="13" t="s">
        <v>63</v>
      </c>
      <c r="D1040" s="13" t="s">
        <v>55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626</v>
      </c>
      <c r="B1041" s="13">
        <v>2012</v>
      </c>
      <c r="C1041" s="13" t="s">
        <v>56</v>
      </c>
      <c r="D1041" s="13" t="s">
        <v>55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203</v>
      </c>
      <c r="B1042" s="13">
        <v>2012</v>
      </c>
      <c r="C1042" s="13" t="s">
        <v>62</v>
      </c>
      <c r="D1042" s="13" t="s">
        <v>51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375</v>
      </c>
      <c r="B1043" s="13">
        <v>2012</v>
      </c>
      <c r="C1043" s="13" t="s">
        <v>52</v>
      </c>
      <c r="D1043" s="13" t="s">
        <v>55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465</v>
      </c>
      <c r="B1044" s="13">
        <v>2012</v>
      </c>
      <c r="C1044" s="13" t="s">
        <v>66</v>
      </c>
      <c r="D1044" s="13" t="s">
        <v>55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388</v>
      </c>
      <c r="B1045" s="13">
        <v>2012</v>
      </c>
      <c r="C1045" s="13" t="s">
        <v>62</v>
      </c>
      <c r="D1045" s="13" t="s">
        <v>51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710</v>
      </c>
      <c r="B1046" s="13">
        <v>2012</v>
      </c>
      <c r="C1046" s="13" t="s">
        <v>52</v>
      </c>
      <c r="D1046" s="13" t="s">
        <v>55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292</v>
      </c>
      <c r="B1047" s="13">
        <v>2012</v>
      </c>
      <c r="C1047" s="13" t="s">
        <v>76</v>
      </c>
      <c r="D1047" s="13" t="s">
        <v>51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121</v>
      </c>
      <c r="B1048" s="13">
        <v>2012</v>
      </c>
      <c r="C1048" s="13" t="s">
        <v>70</v>
      </c>
      <c r="D1048" s="13" t="s">
        <v>51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264</v>
      </c>
      <c r="B1049" s="13">
        <v>2012</v>
      </c>
      <c r="C1049" s="13" t="s">
        <v>71</v>
      </c>
      <c r="D1049" s="13" t="s">
        <v>55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329</v>
      </c>
      <c r="B1050" s="13">
        <v>2012</v>
      </c>
      <c r="C1050" s="13" t="s">
        <v>59</v>
      </c>
      <c r="D1050" s="13" t="s">
        <v>51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733</v>
      </c>
      <c r="B1051" s="13">
        <v>2012</v>
      </c>
      <c r="C1051" s="13" t="s">
        <v>64</v>
      </c>
      <c r="D1051" s="13" t="s">
        <v>51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327</v>
      </c>
      <c r="B1052" s="13">
        <v>2012</v>
      </c>
      <c r="C1052" s="13" t="s">
        <v>58</v>
      </c>
      <c r="D1052" s="13" t="s">
        <v>51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332</v>
      </c>
      <c r="B1053" s="13">
        <v>2012</v>
      </c>
      <c r="C1053" s="13" t="s">
        <v>72</v>
      </c>
      <c r="D1053" s="13" t="s">
        <v>51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286</v>
      </c>
      <c r="B1054" s="13">
        <v>2012</v>
      </c>
      <c r="C1054" s="13" t="s">
        <v>70</v>
      </c>
      <c r="D1054" s="13" t="s">
        <v>51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309</v>
      </c>
      <c r="B1055" s="13">
        <v>2012</v>
      </c>
      <c r="C1055" s="13" t="s">
        <v>72</v>
      </c>
      <c r="D1055" s="13" t="s">
        <v>51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449</v>
      </c>
      <c r="B1056" s="13">
        <v>2012</v>
      </c>
      <c r="C1056" s="13" t="s">
        <v>64</v>
      </c>
      <c r="D1056" s="13" t="s">
        <v>51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681</v>
      </c>
      <c r="B1057" s="13">
        <v>2012</v>
      </c>
      <c r="C1057" s="13" t="s">
        <v>79</v>
      </c>
      <c r="D1057" s="13" t="s">
        <v>55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222</v>
      </c>
      <c r="B1058" s="13">
        <v>2012</v>
      </c>
      <c r="C1058" s="13" t="s">
        <v>70</v>
      </c>
      <c r="D1058" s="13" t="s">
        <v>51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427</v>
      </c>
      <c r="B1059" s="13">
        <v>2012</v>
      </c>
      <c r="C1059" s="13" t="s">
        <v>79</v>
      </c>
      <c r="D1059" s="13" t="s">
        <v>55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359</v>
      </c>
      <c r="B1060" s="13">
        <v>2012</v>
      </c>
      <c r="C1060" s="13" t="s">
        <v>75</v>
      </c>
      <c r="D1060" s="13" t="s">
        <v>51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296</v>
      </c>
      <c r="B1061" s="13">
        <v>2012</v>
      </c>
      <c r="C1061" s="13" t="s">
        <v>52</v>
      </c>
      <c r="D1061" s="13" t="s">
        <v>55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559</v>
      </c>
      <c r="B1062" s="13">
        <v>2012</v>
      </c>
      <c r="C1062" s="13" t="s">
        <v>72</v>
      </c>
      <c r="D1062" s="13" t="s">
        <v>51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464</v>
      </c>
      <c r="B1063" s="13">
        <v>2012</v>
      </c>
      <c r="C1063" s="13" t="s">
        <v>82</v>
      </c>
      <c r="D1063" s="13" t="s">
        <v>55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477</v>
      </c>
      <c r="B1064" s="13">
        <v>2012</v>
      </c>
      <c r="C1064" s="13" t="s">
        <v>56</v>
      </c>
      <c r="D1064" s="13" t="s">
        <v>55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226</v>
      </c>
      <c r="B1065" s="13">
        <v>2012</v>
      </c>
      <c r="C1065" s="13" t="s">
        <v>76</v>
      </c>
      <c r="D1065" s="13" t="s">
        <v>51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443</v>
      </c>
      <c r="B1066" s="13">
        <v>2012</v>
      </c>
      <c r="C1066" s="13" t="s">
        <v>77</v>
      </c>
      <c r="D1066" s="13" t="s">
        <v>55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209</v>
      </c>
      <c r="B1067" s="13">
        <v>2012</v>
      </c>
      <c r="C1067" s="13" t="s">
        <v>65</v>
      </c>
      <c r="D1067" s="13" t="s">
        <v>51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237</v>
      </c>
      <c r="B1068" s="13">
        <v>2012</v>
      </c>
      <c r="C1068" s="13" t="s">
        <v>76</v>
      </c>
      <c r="D1068" s="13" t="s">
        <v>51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655</v>
      </c>
      <c r="B1069" s="13">
        <v>2012</v>
      </c>
      <c r="C1069" s="13" t="s">
        <v>82</v>
      </c>
      <c r="D1069" s="13" t="s">
        <v>55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613</v>
      </c>
      <c r="B1070" s="13">
        <v>2012</v>
      </c>
      <c r="C1070" s="13" t="s">
        <v>52</v>
      </c>
      <c r="D1070" s="13" t="s">
        <v>55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403</v>
      </c>
      <c r="B1071" s="13">
        <v>2012</v>
      </c>
      <c r="C1071" s="13" t="s">
        <v>70</v>
      </c>
      <c r="D1071" s="13" t="s">
        <v>51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147</v>
      </c>
      <c r="B1072" s="13">
        <v>2012</v>
      </c>
      <c r="C1072" s="13" t="s">
        <v>65</v>
      </c>
      <c r="D1072" s="13" t="s">
        <v>51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658</v>
      </c>
      <c r="B1073" s="13">
        <v>2012</v>
      </c>
      <c r="C1073" s="13" t="s">
        <v>60</v>
      </c>
      <c r="D1073" s="13" t="s">
        <v>55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139</v>
      </c>
      <c r="B1074" s="13">
        <v>2012</v>
      </c>
      <c r="C1074" s="13" t="s">
        <v>71</v>
      </c>
      <c r="D1074" s="13" t="s">
        <v>55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516</v>
      </c>
      <c r="B1075" s="13">
        <v>2012</v>
      </c>
      <c r="C1075" s="13" t="s">
        <v>78</v>
      </c>
      <c r="D1075" s="13" t="s">
        <v>51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141</v>
      </c>
      <c r="B1076" s="13">
        <v>2012</v>
      </c>
      <c r="C1076" s="13" t="s">
        <v>82</v>
      </c>
      <c r="D1076" s="13" t="s">
        <v>55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586</v>
      </c>
      <c r="B1077" s="13">
        <v>2012</v>
      </c>
      <c r="C1077" s="13" t="s">
        <v>68</v>
      </c>
      <c r="D1077" s="13" t="s">
        <v>55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594</v>
      </c>
      <c r="B1078" s="13">
        <v>2012</v>
      </c>
      <c r="C1078" s="13" t="s">
        <v>57</v>
      </c>
      <c r="D1078" s="13" t="s">
        <v>55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238</v>
      </c>
      <c r="B1079" s="13">
        <v>2012</v>
      </c>
      <c r="C1079" s="13" t="s">
        <v>79</v>
      </c>
      <c r="D1079" s="13" t="s">
        <v>55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183</v>
      </c>
      <c r="B1080" s="13">
        <v>2012</v>
      </c>
      <c r="C1080" s="13" t="s">
        <v>75</v>
      </c>
      <c r="D1080" s="13" t="s">
        <v>51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397</v>
      </c>
      <c r="B1081" s="13">
        <v>2012</v>
      </c>
      <c r="C1081" s="13" t="s">
        <v>57</v>
      </c>
      <c r="D1081" s="13" t="s">
        <v>55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648</v>
      </c>
      <c r="B1082" s="13">
        <v>2012</v>
      </c>
      <c r="C1082" s="13" t="s">
        <v>68</v>
      </c>
      <c r="D1082" s="13" t="s">
        <v>55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200</v>
      </c>
      <c r="B1083" s="13">
        <v>2012</v>
      </c>
      <c r="C1083" s="13" t="s">
        <v>61</v>
      </c>
      <c r="D1083" s="13" t="s">
        <v>51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334</v>
      </c>
      <c r="B1084" s="13">
        <v>2012</v>
      </c>
      <c r="C1084" s="13" t="s">
        <v>71</v>
      </c>
      <c r="D1084" s="13" t="s">
        <v>55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384</v>
      </c>
      <c r="B1085" s="13">
        <v>2012</v>
      </c>
      <c r="C1085" s="13" t="s">
        <v>63</v>
      </c>
      <c r="D1085" s="13" t="s">
        <v>55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561</v>
      </c>
      <c r="B1086" s="13">
        <v>2012</v>
      </c>
      <c r="C1086" s="13" t="s">
        <v>52</v>
      </c>
      <c r="D1086" s="13" t="s">
        <v>55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154</v>
      </c>
      <c r="B1087" s="13">
        <v>2012</v>
      </c>
      <c r="C1087" s="13" t="s">
        <v>52</v>
      </c>
      <c r="D1087" s="13" t="s">
        <v>55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563</v>
      </c>
      <c r="B1088" s="13">
        <v>2012</v>
      </c>
      <c r="C1088" s="13" t="s">
        <v>62</v>
      </c>
      <c r="D1088" s="13" t="s">
        <v>51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138</v>
      </c>
      <c r="B1089" s="13">
        <v>2012</v>
      </c>
      <c r="C1089" s="13" t="s">
        <v>71</v>
      </c>
      <c r="D1089" s="13" t="s">
        <v>55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280</v>
      </c>
      <c r="B1090" s="13">
        <v>2012</v>
      </c>
      <c r="C1090" s="13" t="s">
        <v>80</v>
      </c>
      <c r="D1090" s="13" t="s">
        <v>55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436</v>
      </c>
      <c r="B1091" s="13">
        <v>2012</v>
      </c>
      <c r="C1091" s="13" t="s">
        <v>64</v>
      </c>
      <c r="D1091" s="13" t="s">
        <v>51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478</v>
      </c>
      <c r="B1092" s="13">
        <v>2012</v>
      </c>
      <c r="C1092" s="13" t="s">
        <v>68</v>
      </c>
      <c r="D1092" s="13" t="s">
        <v>55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424</v>
      </c>
      <c r="B1093" s="13">
        <v>2012</v>
      </c>
      <c r="C1093" s="13" t="s">
        <v>64</v>
      </c>
      <c r="D1093" s="13" t="s">
        <v>51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495</v>
      </c>
      <c r="B1094" s="13">
        <v>2012</v>
      </c>
      <c r="C1094" s="13" t="s">
        <v>56</v>
      </c>
      <c r="D1094" s="13" t="s">
        <v>55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729</v>
      </c>
      <c r="B1095" s="13">
        <v>2012</v>
      </c>
      <c r="C1095" s="13" t="s">
        <v>62</v>
      </c>
      <c r="D1095" s="13" t="s">
        <v>51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590</v>
      </c>
      <c r="B1096" s="13">
        <v>2012</v>
      </c>
      <c r="C1096" s="13" t="s">
        <v>62</v>
      </c>
      <c r="D1096" s="13" t="s">
        <v>51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337</v>
      </c>
      <c r="B1097" s="13">
        <v>2012</v>
      </c>
      <c r="C1097" s="13" t="s">
        <v>74</v>
      </c>
      <c r="D1097" s="13" t="s">
        <v>55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474</v>
      </c>
      <c r="B1098" s="13">
        <v>2012</v>
      </c>
      <c r="C1098" s="13" t="s">
        <v>61</v>
      </c>
      <c r="D1098" s="13" t="s">
        <v>51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43</v>
      </c>
      <c r="B1099" s="13">
        <v>2012</v>
      </c>
      <c r="C1099" s="13" t="s">
        <v>64</v>
      </c>
      <c r="D1099" s="13" t="s">
        <v>51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618</v>
      </c>
      <c r="B1100" s="13">
        <v>2012</v>
      </c>
      <c r="C1100" s="13" t="s">
        <v>66</v>
      </c>
      <c r="D1100" s="13" t="s">
        <v>55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406</v>
      </c>
      <c r="B1101" s="13">
        <v>2012</v>
      </c>
      <c r="C1101" s="13" t="s">
        <v>77</v>
      </c>
      <c r="D1101" s="13" t="s">
        <v>55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742</v>
      </c>
      <c r="B1102" s="13">
        <v>2012</v>
      </c>
      <c r="C1102" s="13" t="s">
        <v>82</v>
      </c>
      <c r="D1102" s="13" t="s">
        <v>55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118</v>
      </c>
      <c r="B1103" s="13">
        <v>2012</v>
      </c>
      <c r="C1103" s="13" t="s">
        <v>65</v>
      </c>
      <c r="D1103" s="13" t="s">
        <v>51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250</v>
      </c>
      <c r="B1104" s="13">
        <v>2012</v>
      </c>
      <c r="C1104" s="13" t="s">
        <v>64</v>
      </c>
      <c r="D1104" s="13" t="s">
        <v>51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732</v>
      </c>
      <c r="B1105" s="13">
        <v>2012</v>
      </c>
      <c r="C1105" s="13" t="s">
        <v>67</v>
      </c>
      <c r="D1105" s="13" t="s">
        <v>55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452</v>
      </c>
      <c r="B1106" s="13">
        <v>2012</v>
      </c>
      <c r="C1106" s="13" t="s">
        <v>71</v>
      </c>
      <c r="D1106" s="13" t="s">
        <v>55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196</v>
      </c>
      <c r="B1107" s="13">
        <v>2012</v>
      </c>
      <c r="C1107" s="13" t="s">
        <v>64</v>
      </c>
      <c r="D1107" s="13" t="s">
        <v>51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383</v>
      </c>
      <c r="B1108" s="13">
        <v>2012</v>
      </c>
      <c r="C1108" s="13" t="s">
        <v>66</v>
      </c>
      <c r="D1108" s="13" t="s">
        <v>55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746</v>
      </c>
      <c r="B1109" s="13">
        <v>2012</v>
      </c>
      <c r="C1109" s="13" t="s">
        <v>57</v>
      </c>
      <c r="D1109" s="13" t="s">
        <v>55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614</v>
      </c>
      <c r="B1110" s="13">
        <v>2012</v>
      </c>
      <c r="C1110" s="13" t="s">
        <v>53</v>
      </c>
      <c r="D1110" s="13" t="s">
        <v>51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519</v>
      </c>
      <c r="B1111" s="13">
        <v>2012</v>
      </c>
      <c r="C1111" s="13" t="s">
        <v>66</v>
      </c>
      <c r="D1111" s="13" t="s">
        <v>55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358</v>
      </c>
      <c r="B1112" s="13">
        <v>2012</v>
      </c>
      <c r="C1112" s="13" t="s">
        <v>70</v>
      </c>
      <c r="D1112" s="13" t="s">
        <v>51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430</v>
      </c>
      <c r="B1113" s="13">
        <v>2012</v>
      </c>
      <c r="C1113" s="13" t="s">
        <v>57</v>
      </c>
      <c r="D1113" s="13" t="s">
        <v>55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281</v>
      </c>
      <c r="B1114" s="13">
        <v>2012</v>
      </c>
      <c r="C1114" s="13" t="s">
        <v>75</v>
      </c>
      <c r="D1114" s="13" t="s">
        <v>51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423</v>
      </c>
      <c r="B1115" s="13">
        <v>2012</v>
      </c>
      <c r="C1115" s="13" t="s">
        <v>60</v>
      </c>
      <c r="D1115" s="13" t="s">
        <v>55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674</v>
      </c>
      <c r="B1116" s="13">
        <v>2012</v>
      </c>
      <c r="C1116" s="13" t="s">
        <v>72</v>
      </c>
      <c r="D1116" s="13" t="s">
        <v>51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696</v>
      </c>
      <c r="B1117" s="13">
        <v>2012</v>
      </c>
      <c r="C1117" s="13" t="s">
        <v>76</v>
      </c>
      <c r="D1117" s="13" t="s">
        <v>51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571</v>
      </c>
      <c r="B1118" s="13">
        <v>2012</v>
      </c>
      <c r="C1118" s="13" t="s">
        <v>72</v>
      </c>
      <c r="D1118" s="13" t="s">
        <v>51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154</v>
      </c>
      <c r="B1119" s="13">
        <v>2012</v>
      </c>
      <c r="C1119" s="13" t="s">
        <v>57</v>
      </c>
      <c r="D1119" s="13" t="s">
        <v>55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304</v>
      </c>
      <c r="B1120" s="13">
        <v>2012</v>
      </c>
      <c r="C1120" s="13" t="s">
        <v>50</v>
      </c>
      <c r="D1120" s="13" t="s">
        <v>51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467</v>
      </c>
      <c r="B1121" s="13">
        <v>2012</v>
      </c>
      <c r="C1121" s="13" t="s">
        <v>53</v>
      </c>
      <c r="D1121" s="13" t="s">
        <v>51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175</v>
      </c>
      <c r="B1122" s="13">
        <v>2012</v>
      </c>
      <c r="C1122" s="13" t="s">
        <v>73</v>
      </c>
      <c r="D1122" s="13" t="s">
        <v>55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622</v>
      </c>
      <c r="B1123" s="13">
        <v>2012</v>
      </c>
      <c r="C1123" s="13" t="s">
        <v>74</v>
      </c>
      <c r="D1123" s="13" t="s">
        <v>55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589</v>
      </c>
      <c r="B1124" s="13">
        <v>2012</v>
      </c>
      <c r="C1124" s="13" t="s">
        <v>57</v>
      </c>
      <c r="D1124" s="13" t="s">
        <v>55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468</v>
      </c>
      <c r="B1125" s="13">
        <v>2012</v>
      </c>
      <c r="C1125" s="13" t="s">
        <v>61</v>
      </c>
      <c r="D1125" s="13" t="s">
        <v>51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353</v>
      </c>
      <c r="B1126" s="13">
        <v>2012</v>
      </c>
      <c r="C1126" s="13" t="s">
        <v>69</v>
      </c>
      <c r="D1126" s="13" t="s">
        <v>51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241</v>
      </c>
      <c r="B1127" s="13">
        <v>2012</v>
      </c>
      <c r="C1127" s="13" t="s">
        <v>77</v>
      </c>
      <c r="D1127" s="13" t="s">
        <v>55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485</v>
      </c>
      <c r="B1128" s="13">
        <v>2012</v>
      </c>
      <c r="C1128" s="13" t="s">
        <v>61</v>
      </c>
      <c r="D1128" s="13" t="s">
        <v>51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263</v>
      </c>
      <c r="B1129" s="13">
        <v>2012</v>
      </c>
      <c r="C1129" s="13" t="s">
        <v>80</v>
      </c>
      <c r="D1129" s="13" t="s">
        <v>55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404</v>
      </c>
      <c r="B1130" s="13">
        <v>2012</v>
      </c>
      <c r="C1130" s="13" t="s">
        <v>62</v>
      </c>
      <c r="D1130" s="13" t="s">
        <v>51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645</v>
      </c>
      <c r="B1131" s="13">
        <v>2012</v>
      </c>
      <c r="C1131" s="13" t="s">
        <v>71</v>
      </c>
      <c r="D1131" s="13" t="s">
        <v>55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168</v>
      </c>
      <c r="B1132" s="13">
        <v>2012</v>
      </c>
      <c r="C1132" s="13" t="s">
        <v>80</v>
      </c>
      <c r="D1132" s="13" t="s">
        <v>55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206</v>
      </c>
      <c r="B1133" s="13">
        <v>2012</v>
      </c>
      <c r="C1133" s="13" t="s">
        <v>71</v>
      </c>
      <c r="D1133" s="13" t="s">
        <v>55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541</v>
      </c>
      <c r="B1134" s="13">
        <v>2012</v>
      </c>
      <c r="C1134" s="13" t="s">
        <v>52</v>
      </c>
      <c r="D1134" s="13" t="s">
        <v>55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635</v>
      </c>
      <c r="B1135" s="13">
        <v>2012</v>
      </c>
      <c r="C1135" s="13" t="s">
        <v>76</v>
      </c>
      <c r="D1135" s="13" t="s">
        <v>51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338</v>
      </c>
      <c r="B1136" s="13">
        <v>2012</v>
      </c>
      <c r="C1136" s="13" t="s">
        <v>61</v>
      </c>
      <c r="D1136" s="13" t="s">
        <v>51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640</v>
      </c>
      <c r="B1137" s="13">
        <v>2012</v>
      </c>
      <c r="C1137" s="13" t="s">
        <v>66</v>
      </c>
      <c r="D1137" s="13" t="s">
        <v>55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421</v>
      </c>
      <c r="B1138" s="13">
        <v>2012</v>
      </c>
      <c r="C1138" s="13" t="s">
        <v>52</v>
      </c>
      <c r="D1138" s="13" t="s">
        <v>55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232</v>
      </c>
      <c r="B1139" s="13">
        <v>2012</v>
      </c>
      <c r="C1139" s="13" t="s">
        <v>53</v>
      </c>
      <c r="D1139" s="13" t="s">
        <v>51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242</v>
      </c>
      <c r="B1140" s="13">
        <v>2012</v>
      </c>
      <c r="C1140" s="13" t="s">
        <v>80</v>
      </c>
      <c r="D1140" s="13" t="s">
        <v>55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703</v>
      </c>
      <c r="B1141" s="13">
        <v>2012</v>
      </c>
      <c r="C1141" s="13" t="s">
        <v>69</v>
      </c>
      <c r="D1141" s="13" t="s">
        <v>51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585</v>
      </c>
      <c r="B1142" s="13">
        <v>2012</v>
      </c>
      <c r="C1142" s="13" t="s">
        <v>60</v>
      </c>
      <c r="D1142" s="13" t="s">
        <v>55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414</v>
      </c>
      <c r="B1143" s="13">
        <v>2012</v>
      </c>
      <c r="C1143" s="13" t="s">
        <v>73</v>
      </c>
      <c r="D1143" s="13" t="s">
        <v>55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347</v>
      </c>
      <c r="B1144" s="13">
        <v>2012</v>
      </c>
      <c r="C1144" s="13" t="s">
        <v>79</v>
      </c>
      <c r="D1144" s="13" t="s">
        <v>55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271</v>
      </c>
      <c r="B1145" s="13">
        <v>2012</v>
      </c>
      <c r="C1145" s="13" t="s">
        <v>57</v>
      </c>
      <c r="D1145" s="13" t="s">
        <v>55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101</v>
      </c>
      <c r="B1146" s="13">
        <v>2012</v>
      </c>
      <c r="C1146" s="13" t="s">
        <v>68</v>
      </c>
      <c r="D1146" s="13" t="s">
        <v>55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368</v>
      </c>
      <c r="B1147" s="13">
        <v>2012</v>
      </c>
      <c r="C1147" s="13" t="s">
        <v>58</v>
      </c>
      <c r="D1147" s="13" t="s">
        <v>51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544</v>
      </c>
      <c r="B1148" s="13">
        <v>2012</v>
      </c>
      <c r="C1148" s="13" t="s">
        <v>67</v>
      </c>
      <c r="D1148" s="13" t="s">
        <v>55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214</v>
      </c>
      <c r="B1149" s="13">
        <v>2012</v>
      </c>
      <c r="C1149" s="13" t="s">
        <v>63</v>
      </c>
      <c r="D1149" s="13" t="s">
        <v>55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163</v>
      </c>
      <c r="B1150" s="13">
        <v>2012</v>
      </c>
      <c r="C1150" s="13" t="s">
        <v>62</v>
      </c>
      <c r="D1150" s="13" t="s">
        <v>51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305</v>
      </c>
      <c r="B1151" s="13">
        <v>2012</v>
      </c>
      <c r="C1151" s="13" t="s">
        <v>63</v>
      </c>
      <c r="D1151" s="13" t="s">
        <v>55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588</v>
      </c>
      <c r="B1152" s="13">
        <v>2012</v>
      </c>
      <c r="C1152" s="13" t="s">
        <v>78</v>
      </c>
      <c r="D1152" s="13" t="s">
        <v>51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226</v>
      </c>
      <c r="B1153" s="13">
        <v>2012</v>
      </c>
      <c r="C1153" s="13" t="s">
        <v>57</v>
      </c>
      <c r="D1153" s="13" t="s">
        <v>55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45</v>
      </c>
      <c r="B1154" s="13">
        <v>2012</v>
      </c>
      <c r="C1154" s="13" t="s">
        <v>58</v>
      </c>
      <c r="D1154" s="13" t="s">
        <v>51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606</v>
      </c>
      <c r="B1155" s="13">
        <v>2012</v>
      </c>
      <c r="C1155" s="13" t="s">
        <v>68</v>
      </c>
      <c r="D1155" s="13" t="s">
        <v>55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369</v>
      </c>
      <c r="B1156" s="13">
        <v>2012</v>
      </c>
      <c r="C1156" s="13" t="s">
        <v>71</v>
      </c>
      <c r="D1156" s="13" t="s">
        <v>55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677</v>
      </c>
      <c r="B1157" s="13">
        <v>2012</v>
      </c>
      <c r="C1157" s="13" t="s">
        <v>56</v>
      </c>
      <c r="D1157" s="13" t="s">
        <v>55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472</v>
      </c>
      <c r="B1158" s="13">
        <v>2012</v>
      </c>
      <c r="C1158" s="13" t="s">
        <v>56</v>
      </c>
      <c r="D1158" s="13" t="s">
        <v>55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475</v>
      </c>
      <c r="B1159" s="13">
        <v>2012</v>
      </c>
      <c r="C1159" s="13" t="s">
        <v>52</v>
      </c>
      <c r="D1159" s="13" t="s">
        <v>55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189</v>
      </c>
      <c r="B1160" s="13">
        <v>2012</v>
      </c>
      <c r="C1160" s="13" t="s">
        <v>59</v>
      </c>
      <c r="D1160" s="13" t="s">
        <v>51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521</v>
      </c>
      <c r="B1161" s="13">
        <v>2012</v>
      </c>
      <c r="C1161" s="13" t="s">
        <v>52</v>
      </c>
      <c r="D1161" s="13" t="s">
        <v>55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268</v>
      </c>
      <c r="B1162" s="13">
        <v>2012</v>
      </c>
      <c r="C1162" s="13" t="s">
        <v>57</v>
      </c>
      <c r="D1162" s="13" t="s">
        <v>55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591</v>
      </c>
      <c r="B1163" s="13">
        <v>2012</v>
      </c>
      <c r="C1163" s="13" t="s">
        <v>82</v>
      </c>
      <c r="D1163" s="13" t="s">
        <v>55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596</v>
      </c>
      <c r="B1164" s="13">
        <v>2012</v>
      </c>
      <c r="C1164" s="13" t="s">
        <v>68</v>
      </c>
      <c r="D1164" s="13" t="s">
        <v>55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550</v>
      </c>
      <c r="B1165" s="13">
        <v>2012</v>
      </c>
      <c r="C1165" s="13" t="s">
        <v>58</v>
      </c>
      <c r="D1165" s="13" t="s">
        <v>51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576</v>
      </c>
      <c r="B1166" s="13">
        <v>2012</v>
      </c>
      <c r="C1166" s="13" t="s">
        <v>73</v>
      </c>
      <c r="D1166" s="13" t="s">
        <v>55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314</v>
      </c>
      <c r="B1167" s="13">
        <v>2012</v>
      </c>
      <c r="C1167" s="13" t="s">
        <v>66</v>
      </c>
      <c r="D1167" s="13" t="s">
        <v>55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378</v>
      </c>
      <c r="B1168" s="13">
        <v>2012</v>
      </c>
      <c r="C1168" s="13" t="s">
        <v>78</v>
      </c>
      <c r="D1168" s="13" t="s">
        <v>51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343</v>
      </c>
      <c r="B1169" s="13">
        <v>2012</v>
      </c>
      <c r="C1169" s="13" t="s">
        <v>79</v>
      </c>
      <c r="D1169" s="13" t="s">
        <v>55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334</v>
      </c>
      <c r="B1170" s="13">
        <v>2012</v>
      </c>
      <c r="C1170" s="13" t="s">
        <v>57</v>
      </c>
      <c r="D1170" s="13" t="s">
        <v>55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555</v>
      </c>
      <c r="B1171" s="13">
        <v>2012</v>
      </c>
      <c r="C1171" s="13" t="s">
        <v>52</v>
      </c>
      <c r="D1171" s="13" t="s">
        <v>55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191</v>
      </c>
      <c r="B1172" s="13">
        <v>2012</v>
      </c>
      <c r="C1172" s="13" t="s">
        <v>82</v>
      </c>
      <c r="D1172" s="13" t="s">
        <v>55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500</v>
      </c>
      <c r="B1173" s="13">
        <v>2012</v>
      </c>
      <c r="C1173" s="13" t="s">
        <v>76</v>
      </c>
      <c r="D1173" s="13" t="s">
        <v>51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385</v>
      </c>
      <c r="B1174" s="13">
        <v>2012</v>
      </c>
      <c r="C1174" s="13" t="s">
        <v>80</v>
      </c>
      <c r="D1174" s="13" t="s">
        <v>55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568</v>
      </c>
      <c r="B1175" s="13">
        <v>2012</v>
      </c>
      <c r="C1175" s="13" t="s">
        <v>74</v>
      </c>
      <c r="D1175" s="13" t="s">
        <v>55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240</v>
      </c>
      <c r="B1176" s="13">
        <v>2012</v>
      </c>
      <c r="C1176" s="13" t="s">
        <v>67</v>
      </c>
      <c r="D1176" s="13" t="s">
        <v>55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439</v>
      </c>
      <c r="B1177" s="13">
        <v>2012</v>
      </c>
      <c r="C1177" s="13" t="s">
        <v>73</v>
      </c>
      <c r="D1177" s="13" t="s">
        <v>55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275</v>
      </c>
      <c r="B1178" s="13">
        <v>2012</v>
      </c>
      <c r="C1178" s="13" t="s">
        <v>67</v>
      </c>
      <c r="D1178" s="13" t="s">
        <v>55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238</v>
      </c>
      <c r="B1179" s="13">
        <v>2012</v>
      </c>
      <c r="C1179" s="13" t="s">
        <v>82</v>
      </c>
      <c r="D1179" s="13" t="s">
        <v>55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434</v>
      </c>
      <c r="B1180" s="13">
        <v>2012</v>
      </c>
      <c r="C1180" s="13" t="s">
        <v>64</v>
      </c>
      <c r="D1180" s="13" t="s">
        <v>51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306</v>
      </c>
      <c r="B1181" s="13">
        <v>2012</v>
      </c>
      <c r="C1181" s="13" t="s">
        <v>59</v>
      </c>
      <c r="D1181" s="13" t="s">
        <v>51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145</v>
      </c>
      <c r="B1182" s="13">
        <v>2012</v>
      </c>
      <c r="C1182" s="13" t="s">
        <v>65</v>
      </c>
      <c r="D1182" s="13" t="s">
        <v>51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657</v>
      </c>
      <c r="B1183" s="13">
        <v>2012</v>
      </c>
      <c r="C1183" s="13" t="s">
        <v>77</v>
      </c>
      <c r="D1183" s="13" t="s">
        <v>55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282</v>
      </c>
      <c r="B1184" s="13">
        <v>2012</v>
      </c>
      <c r="C1184" s="13" t="s">
        <v>61</v>
      </c>
      <c r="D1184" s="13" t="s">
        <v>51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530</v>
      </c>
      <c r="B1185" s="13">
        <v>2012</v>
      </c>
      <c r="C1185" s="13" t="s">
        <v>63</v>
      </c>
      <c r="D1185" s="13" t="s">
        <v>55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148</v>
      </c>
      <c r="B1186" s="13">
        <v>2012</v>
      </c>
      <c r="C1186" s="13" t="s">
        <v>54</v>
      </c>
      <c r="D1186" s="13" t="s">
        <v>55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264</v>
      </c>
      <c r="B1187" s="13">
        <v>2012</v>
      </c>
      <c r="C1187" s="13" t="s">
        <v>80</v>
      </c>
      <c r="D1187" s="13" t="s">
        <v>55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444</v>
      </c>
      <c r="B1188" s="13">
        <v>2012</v>
      </c>
      <c r="C1188" s="13" t="s">
        <v>79</v>
      </c>
      <c r="D1188" s="13" t="s">
        <v>55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166</v>
      </c>
      <c r="B1189" s="13">
        <v>2012</v>
      </c>
      <c r="C1189" s="13" t="s">
        <v>80</v>
      </c>
      <c r="D1189" s="13" t="s">
        <v>55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660</v>
      </c>
      <c r="B1190" s="13">
        <v>2012</v>
      </c>
      <c r="C1190" s="13" t="s">
        <v>52</v>
      </c>
      <c r="D1190" s="13" t="s">
        <v>55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680</v>
      </c>
      <c r="B1191" s="13">
        <v>2012</v>
      </c>
      <c r="C1191" s="13" t="s">
        <v>82</v>
      </c>
      <c r="D1191" s="13" t="s">
        <v>55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488</v>
      </c>
      <c r="B1192" s="13">
        <v>2012</v>
      </c>
      <c r="C1192" s="13" t="s">
        <v>79</v>
      </c>
      <c r="D1192" s="13" t="s">
        <v>55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505</v>
      </c>
      <c r="B1193" s="13">
        <v>2012</v>
      </c>
      <c r="C1193" s="13" t="s">
        <v>66</v>
      </c>
      <c r="D1193" s="13" t="s">
        <v>55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427</v>
      </c>
      <c r="B1194" s="13">
        <v>2012</v>
      </c>
      <c r="C1194" s="13" t="s">
        <v>80</v>
      </c>
      <c r="D1194" s="13" t="s">
        <v>55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469</v>
      </c>
      <c r="B1195" s="13">
        <v>2012</v>
      </c>
      <c r="C1195" s="13" t="s">
        <v>61</v>
      </c>
      <c r="D1195" s="13" t="s">
        <v>51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570</v>
      </c>
      <c r="B1196" s="13">
        <v>2012</v>
      </c>
      <c r="C1196" s="13" t="s">
        <v>67</v>
      </c>
      <c r="D1196" s="13" t="s">
        <v>55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209</v>
      </c>
      <c r="B1197" s="13">
        <v>2012</v>
      </c>
      <c r="C1197" s="13" t="s">
        <v>53</v>
      </c>
      <c r="D1197" s="13" t="s">
        <v>51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363</v>
      </c>
      <c r="B1198" s="13">
        <v>2012</v>
      </c>
      <c r="C1198" s="13" t="s">
        <v>71</v>
      </c>
      <c r="D1198" s="13" t="s">
        <v>55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432</v>
      </c>
      <c r="B1199" s="13">
        <v>2012</v>
      </c>
      <c r="C1199" s="13" t="s">
        <v>62</v>
      </c>
      <c r="D1199" s="13" t="s">
        <v>51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330</v>
      </c>
      <c r="B1200" s="13">
        <v>2012</v>
      </c>
      <c r="C1200" s="13" t="s">
        <v>77</v>
      </c>
      <c r="D1200" s="13" t="s">
        <v>55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431</v>
      </c>
      <c r="B1201" s="13">
        <v>2012</v>
      </c>
      <c r="C1201" s="13" t="s">
        <v>53</v>
      </c>
      <c r="D1201" s="13" t="s">
        <v>51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619</v>
      </c>
      <c r="B1202" s="13">
        <v>2012</v>
      </c>
      <c r="C1202" s="13" t="s">
        <v>79</v>
      </c>
      <c r="D1202" s="13" t="s">
        <v>55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220</v>
      </c>
      <c r="B1203" s="13">
        <v>2012</v>
      </c>
      <c r="C1203" s="13" t="s">
        <v>71</v>
      </c>
      <c r="D1203" s="13" t="s">
        <v>55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410</v>
      </c>
      <c r="B1204" s="13">
        <v>2012</v>
      </c>
      <c r="C1204" s="13" t="s">
        <v>60</v>
      </c>
      <c r="D1204" s="13" t="s">
        <v>55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496</v>
      </c>
      <c r="B1205" s="13">
        <v>2012</v>
      </c>
      <c r="C1205" s="13" t="s">
        <v>66</v>
      </c>
      <c r="D1205" s="13" t="s">
        <v>55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482</v>
      </c>
      <c r="B1206" s="13">
        <v>2012</v>
      </c>
      <c r="C1206" s="13" t="s">
        <v>64</v>
      </c>
      <c r="D1206" s="13" t="s">
        <v>51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508</v>
      </c>
      <c r="B1207" s="13">
        <v>2012</v>
      </c>
      <c r="C1207" s="13" t="s">
        <v>82</v>
      </c>
      <c r="D1207" s="13" t="s">
        <v>55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371</v>
      </c>
      <c r="B1208" s="13">
        <v>2012</v>
      </c>
      <c r="C1208" s="13" t="s">
        <v>59</v>
      </c>
      <c r="D1208" s="13" t="s">
        <v>51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641</v>
      </c>
      <c r="B1209" s="13">
        <v>2012</v>
      </c>
      <c r="C1209" s="13" t="s">
        <v>73</v>
      </c>
      <c r="D1209" s="13" t="s">
        <v>55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229</v>
      </c>
      <c r="B1210" s="13">
        <v>2012</v>
      </c>
      <c r="C1210" s="13" t="s">
        <v>73</v>
      </c>
      <c r="D1210" s="13" t="s">
        <v>55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372</v>
      </c>
      <c r="B1211" s="13">
        <v>2012</v>
      </c>
      <c r="C1211" s="13" t="s">
        <v>65</v>
      </c>
      <c r="D1211" s="13" t="s">
        <v>51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595</v>
      </c>
      <c r="B1212" s="13">
        <v>2012</v>
      </c>
      <c r="C1212" s="13" t="s">
        <v>69</v>
      </c>
      <c r="D1212" s="13" t="s">
        <v>51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456</v>
      </c>
      <c r="B1213" s="13">
        <v>2012</v>
      </c>
      <c r="C1213" s="13" t="s">
        <v>71</v>
      </c>
      <c r="D1213" s="13" t="s">
        <v>55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631</v>
      </c>
      <c r="B1214" s="13">
        <v>2012</v>
      </c>
      <c r="C1214" s="13" t="s">
        <v>79</v>
      </c>
      <c r="D1214" s="13" t="s">
        <v>55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328</v>
      </c>
      <c r="B1215" s="13">
        <v>2012</v>
      </c>
      <c r="C1215" s="13" t="s">
        <v>54</v>
      </c>
      <c r="D1215" s="13" t="s">
        <v>55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526</v>
      </c>
      <c r="B1216" s="13">
        <v>2012</v>
      </c>
      <c r="C1216" s="13" t="s">
        <v>80</v>
      </c>
      <c r="D1216" s="13" t="s">
        <v>55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581</v>
      </c>
      <c r="B1217" s="13">
        <v>2012</v>
      </c>
      <c r="C1217" s="13" t="s">
        <v>74</v>
      </c>
      <c r="D1217" s="13" t="s">
        <v>55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692</v>
      </c>
      <c r="B1218" s="13">
        <v>2012</v>
      </c>
      <c r="C1218" s="13" t="s">
        <v>64</v>
      </c>
      <c r="D1218" s="13" t="s">
        <v>51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354</v>
      </c>
      <c r="B1219" s="13">
        <v>2012</v>
      </c>
      <c r="C1219" s="13" t="s">
        <v>58</v>
      </c>
      <c r="D1219" s="13" t="s">
        <v>51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605</v>
      </c>
      <c r="B1220" s="13">
        <v>2012</v>
      </c>
      <c r="C1220" s="13" t="s">
        <v>57</v>
      </c>
      <c r="D1220" s="13" t="s">
        <v>55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262</v>
      </c>
      <c r="B1221" s="13">
        <v>2012</v>
      </c>
      <c r="C1221" s="13" t="s">
        <v>65</v>
      </c>
      <c r="D1221" s="13" t="s">
        <v>51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459</v>
      </c>
      <c r="B1222" s="13">
        <v>2012</v>
      </c>
      <c r="C1222" s="13" t="s">
        <v>82</v>
      </c>
      <c r="D1222" s="13" t="s">
        <v>55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244</v>
      </c>
      <c r="B1223" s="13">
        <v>2012</v>
      </c>
      <c r="C1223" s="13" t="s">
        <v>68</v>
      </c>
      <c r="D1223" s="13" t="s">
        <v>55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219</v>
      </c>
      <c r="B1224" s="13">
        <v>2012</v>
      </c>
      <c r="C1224" s="13" t="s">
        <v>64</v>
      </c>
      <c r="D1224" s="13" t="s">
        <v>51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352</v>
      </c>
      <c r="B1225" s="13">
        <v>2012</v>
      </c>
      <c r="C1225" s="13" t="s">
        <v>75</v>
      </c>
      <c r="D1225" s="13" t="s">
        <v>51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377</v>
      </c>
      <c r="B1226" s="13">
        <v>2012</v>
      </c>
      <c r="C1226" s="13" t="s">
        <v>78</v>
      </c>
      <c r="D1226" s="13" t="s">
        <v>51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429</v>
      </c>
      <c r="B1227" s="13">
        <v>2012</v>
      </c>
      <c r="C1227" s="13" t="s">
        <v>59</v>
      </c>
      <c r="D1227" s="13" t="s">
        <v>51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310</v>
      </c>
      <c r="B1228" s="13">
        <v>2012</v>
      </c>
      <c r="C1228" s="13" t="s">
        <v>79</v>
      </c>
      <c r="D1228" s="13" t="s">
        <v>55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283</v>
      </c>
      <c r="B1229" s="13">
        <v>2012</v>
      </c>
      <c r="C1229" s="13" t="s">
        <v>70</v>
      </c>
      <c r="D1229" s="13" t="s">
        <v>51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173</v>
      </c>
      <c r="B1230" s="13">
        <v>2012</v>
      </c>
      <c r="C1230" s="13" t="s">
        <v>65</v>
      </c>
      <c r="D1230" s="13" t="s">
        <v>51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607</v>
      </c>
      <c r="B1231" s="13">
        <v>2012</v>
      </c>
      <c r="C1231" s="13" t="s">
        <v>67</v>
      </c>
      <c r="D1231" s="13" t="s">
        <v>55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565</v>
      </c>
      <c r="B1232" s="13">
        <v>2012</v>
      </c>
      <c r="C1232" s="13" t="s">
        <v>74</v>
      </c>
      <c r="D1232" s="13" t="s">
        <v>55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554</v>
      </c>
      <c r="B1233" s="13">
        <v>2012</v>
      </c>
      <c r="C1233" s="13" t="s">
        <v>76</v>
      </c>
      <c r="D1233" s="13" t="s">
        <v>51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217</v>
      </c>
      <c r="B1234" s="13">
        <v>2012</v>
      </c>
      <c r="C1234" s="13" t="s">
        <v>69</v>
      </c>
      <c r="D1234" s="13" t="s">
        <v>51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546</v>
      </c>
      <c r="B1235" s="13">
        <v>2012</v>
      </c>
      <c r="C1235" s="13" t="s">
        <v>68</v>
      </c>
      <c r="D1235" s="13" t="s">
        <v>55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418</v>
      </c>
      <c r="B1236" s="13">
        <v>2012</v>
      </c>
      <c r="C1236" s="13" t="s">
        <v>68</v>
      </c>
      <c r="D1236" s="13" t="s">
        <v>55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669</v>
      </c>
      <c r="B1237" s="13">
        <v>2012</v>
      </c>
      <c r="C1237" s="13" t="s">
        <v>82</v>
      </c>
      <c r="D1237" s="13" t="s">
        <v>55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261</v>
      </c>
      <c r="B1238" s="13">
        <v>2012</v>
      </c>
      <c r="C1238" s="13" t="s">
        <v>62</v>
      </c>
      <c r="D1238" s="13" t="s">
        <v>51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128</v>
      </c>
      <c r="B1239" s="13">
        <v>2012</v>
      </c>
      <c r="C1239" s="13" t="s">
        <v>74</v>
      </c>
      <c r="D1239" s="13" t="s">
        <v>55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167</v>
      </c>
      <c r="B1240" s="13">
        <v>2012</v>
      </c>
      <c r="C1240" s="13" t="s">
        <v>50</v>
      </c>
      <c r="D1240" s="13" t="s">
        <v>51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603</v>
      </c>
      <c r="B1241" s="13">
        <v>2012</v>
      </c>
      <c r="C1241" s="13" t="s">
        <v>53</v>
      </c>
      <c r="D1241" s="13" t="s">
        <v>51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315</v>
      </c>
      <c r="B1242" s="13">
        <v>2012</v>
      </c>
      <c r="C1242" s="13" t="s">
        <v>69</v>
      </c>
      <c r="D1242" s="13" t="s">
        <v>51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272</v>
      </c>
      <c r="B1243" s="13">
        <v>2012</v>
      </c>
      <c r="C1243" s="13" t="s">
        <v>62</v>
      </c>
      <c r="D1243" s="13" t="s">
        <v>51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376</v>
      </c>
      <c r="B1244" s="13">
        <v>2012</v>
      </c>
      <c r="C1244" s="13" t="s">
        <v>75</v>
      </c>
      <c r="D1244" s="13" t="s">
        <v>51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374</v>
      </c>
      <c r="B1245" s="13">
        <v>2012</v>
      </c>
      <c r="C1245" s="13" t="s">
        <v>63</v>
      </c>
      <c r="D1245" s="13" t="s">
        <v>55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700</v>
      </c>
      <c r="B1246" s="13">
        <v>2012</v>
      </c>
      <c r="C1246" s="13" t="s">
        <v>64</v>
      </c>
      <c r="D1246" s="13" t="s">
        <v>51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542</v>
      </c>
      <c r="B1247" s="13">
        <v>2012</v>
      </c>
      <c r="C1247" s="13" t="s">
        <v>73</v>
      </c>
      <c r="D1247" s="13" t="s">
        <v>55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654</v>
      </c>
      <c r="B1248" s="13">
        <v>2012</v>
      </c>
      <c r="C1248" s="13" t="s">
        <v>58</v>
      </c>
      <c r="D1248" s="13" t="s">
        <v>51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202</v>
      </c>
      <c r="B1249" s="13">
        <v>2012</v>
      </c>
      <c r="C1249" s="13" t="s">
        <v>61</v>
      </c>
      <c r="D1249" s="13" t="s">
        <v>51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515</v>
      </c>
      <c r="B1250" s="13">
        <v>2012</v>
      </c>
      <c r="C1250" s="13" t="s">
        <v>74</v>
      </c>
      <c r="D1250" s="13" t="s">
        <v>55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582</v>
      </c>
      <c r="B1251" s="13">
        <v>2012</v>
      </c>
      <c r="C1251" s="13" t="s">
        <v>61</v>
      </c>
      <c r="D1251" s="13" t="s">
        <v>51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289</v>
      </c>
      <c r="B1252" s="13">
        <v>2012</v>
      </c>
      <c r="C1252" s="13" t="s">
        <v>74</v>
      </c>
      <c r="D1252" s="13" t="s">
        <v>55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256</v>
      </c>
      <c r="B1253" s="13">
        <v>2012</v>
      </c>
      <c r="C1253" s="13" t="s">
        <v>69</v>
      </c>
      <c r="D1253" s="13" t="s">
        <v>51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612</v>
      </c>
      <c r="B1254" s="13">
        <v>2012</v>
      </c>
      <c r="C1254" s="13" t="s">
        <v>50</v>
      </c>
      <c r="D1254" s="13" t="s">
        <v>51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248</v>
      </c>
      <c r="B1255" s="13">
        <v>2012</v>
      </c>
      <c r="C1255" s="13" t="s">
        <v>56</v>
      </c>
      <c r="D1255" s="13" t="s">
        <v>55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284</v>
      </c>
      <c r="B1256" s="13">
        <v>2012</v>
      </c>
      <c r="C1256" s="13" t="s">
        <v>63</v>
      </c>
      <c r="D1256" s="13" t="s">
        <v>55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325</v>
      </c>
      <c r="B1257" s="13">
        <v>2012</v>
      </c>
      <c r="C1257" s="13" t="s">
        <v>58</v>
      </c>
      <c r="D1257" s="13" t="s">
        <v>51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422</v>
      </c>
      <c r="B1258" s="13">
        <v>2012</v>
      </c>
      <c r="C1258" s="13" t="s">
        <v>66</v>
      </c>
      <c r="D1258" s="13" t="s">
        <v>55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601</v>
      </c>
      <c r="B1259" s="13">
        <v>2012</v>
      </c>
      <c r="C1259" s="13" t="s">
        <v>70</v>
      </c>
      <c r="D1259" s="13" t="s">
        <v>51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540</v>
      </c>
      <c r="B1260" s="13">
        <v>2012</v>
      </c>
      <c r="C1260" s="13" t="s">
        <v>53</v>
      </c>
      <c r="D1260" s="13" t="s">
        <v>51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598</v>
      </c>
      <c r="B1261" s="13">
        <v>2012</v>
      </c>
      <c r="C1261" s="13" t="s">
        <v>69</v>
      </c>
      <c r="D1261" s="13" t="s">
        <v>51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441</v>
      </c>
      <c r="B1262" s="13">
        <v>2012</v>
      </c>
      <c r="C1262" s="13" t="s">
        <v>62</v>
      </c>
      <c r="D1262" s="13" t="s">
        <v>51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511</v>
      </c>
      <c r="B1263" s="13">
        <v>2012</v>
      </c>
      <c r="C1263" s="13" t="s">
        <v>77</v>
      </c>
      <c r="D1263" s="13" t="s">
        <v>55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643</v>
      </c>
      <c r="B1264" s="13">
        <v>2012</v>
      </c>
      <c r="C1264" s="13" t="s">
        <v>63</v>
      </c>
      <c r="D1264" s="13" t="s">
        <v>55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39</v>
      </c>
      <c r="B1265" s="13">
        <v>2012</v>
      </c>
      <c r="C1265" s="13" t="s">
        <v>59</v>
      </c>
      <c r="D1265" s="13" t="s">
        <v>51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665</v>
      </c>
      <c r="B1266" s="13">
        <v>2012</v>
      </c>
      <c r="C1266" s="13" t="s">
        <v>53</v>
      </c>
      <c r="D1266" s="13" t="s">
        <v>51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490</v>
      </c>
      <c r="B1267" s="13">
        <v>2012</v>
      </c>
      <c r="C1267" s="13" t="s">
        <v>69</v>
      </c>
      <c r="D1267" s="13" t="s">
        <v>51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348</v>
      </c>
      <c r="B1268" s="13">
        <v>2012</v>
      </c>
      <c r="C1268" s="13" t="s">
        <v>75</v>
      </c>
      <c r="D1268" s="13" t="s">
        <v>51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47</v>
      </c>
      <c r="B1269" s="13">
        <v>2012</v>
      </c>
      <c r="C1269" s="13" t="s">
        <v>82</v>
      </c>
      <c r="D1269" s="13" t="s">
        <v>55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567</v>
      </c>
      <c r="B1270" s="13">
        <v>2012</v>
      </c>
      <c r="C1270" s="13" t="s">
        <v>67</v>
      </c>
      <c r="D1270" s="13" t="s">
        <v>55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302</v>
      </c>
      <c r="B1271" s="13">
        <v>2012</v>
      </c>
      <c r="C1271" s="13" t="s">
        <v>69</v>
      </c>
      <c r="D1271" s="13" t="s">
        <v>51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694</v>
      </c>
      <c r="B1272" s="13">
        <v>2012</v>
      </c>
      <c r="C1272" s="13" t="s">
        <v>60</v>
      </c>
      <c r="D1272" s="13" t="s">
        <v>55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390</v>
      </c>
      <c r="B1273" s="13">
        <v>2012</v>
      </c>
      <c r="C1273" s="13" t="s">
        <v>54</v>
      </c>
      <c r="D1273" s="13" t="s">
        <v>55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402</v>
      </c>
      <c r="B1274" s="13">
        <v>2012</v>
      </c>
      <c r="C1274" s="13" t="s">
        <v>50</v>
      </c>
      <c r="D1274" s="13" t="s">
        <v>51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549</v>
      </c>
      <c r="B1275" s="13">
        <v>2012</v>
      </c>
      <c r="C1275" s="13" t="s">
        <v>68</v>
      </c>
      <c r="D1275" s="13" t="s">
        <v>55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501</v>
      </c>
      <c r="B1276" s="13">
        <v>2012</v>
      </c>
      <c r="C1276" s="13" t="s">
        <v>50</v>
      </c>
      <c r="D1276" s="13" t="s">
        <v>51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547</v>
      </c>
      <c r="B1277" s="13">
        <v>2012</v>
      </c>
      <c r="C1277" s="13" t="s">
        <v>59</v>
      </c>
      <c r="D1277" s="13" t="s">
        <v>51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533</v>
      </c>
      <c r="B1278" s="13">
        <v>2012</v>
      </c>
      <c r="C1278" s="13" t="s">
        <v>79</v>
      </c>
      <c r="D1278" s="13" t="s">
        <v>55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258</v>
      </c>
      <c r="B1279" s="13">
        <v>2012</v>
      </c>
      <c r="C1279" s="13" t="s">
        <v>76</v>
      </c>
      <c r="D1279" s="13" t="s">
        <v>51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42</v>
      </c>
      <c r="B1280" s="13">
        <v>2012</v>
      </c>
      <c r="C1280" s="13" t="s">
        <v>77</v>
      </c>
      <c r="D1280" s="13" t="s">
        <v>55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152</v>
      </c>
      <c r="B1281" s="13">
        <v>2012</v>
      </c>
      <c r="C1281" s="13" t="s">
        <v>50</v>
      </c>
      <c r="D1281" s="13" t="s">
        <v>51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144</v>
      </c>
      <c r="B1282" s="13">
        <v>2012</v>
      </c>
      <c r="C1282" s="13" t="s">
        <v>75</v>
      </c>
      <c r="D1282" s="13" t="s">
        <v>51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649</v>
      </c>
      <c r="B1283" s="13">
        <v>2012</v>
      </c>
      <c r="C1283" s="13" t="s">
        <v>72</v>
      </c>
      <c r="D1283" s="13" t="s">
        <v>51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297</v>
      </c>
      <c r="B1284" s="13">
        <v>2012</v>
      </c>
      <c r="C1284" s="13" t="s">
        <v>65</v>
      </c>
      <c r="D1284" s="13" t="s">
        <v>51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193</v>
      </c>
      <c r="B1285" s="13">
        <v>2012</v>
      </c>
      <c r="C1285" s="13" t="s">
        <v>50</v>
      </c>
      <c r="D1285" s="13" t="s">
        <v>51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574</v>
      </c>
      <c r="B1286" s="13">
        <v>2012</v>
      </c>
      <c r="C1286" s="13" t="s">
        <v>54</v>
      </c>
      <c r="D1286" s="13" t="s">
        <v>55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48</v>
      </c>
      <c r="B1287" s="13">
        <v>2012</v>
      </c>
      <c r="C1287" s="13" t="s">
        <v>58</v>
      </c>
      <c r="D1287" s="13" t="s">
        <v>51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580</v>
      </c>
      <c r="B1288" s="13">
        <v>2012</v>
      </c>
      <c r="C1288" s="13" t="s">
        <v>76</v>
      </c>
      <c r="D1288" s="13" t="s">
        <v>51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609</v>
      </c>
      <c r="B1289" s="13">
        <v>2012</v>
      </c>
      <c r="C1289" s="13" t="s">
        <v>75</v>
      </c>
      <c r="D1289" s="13" t="s">
        <v>51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287</v>
      </c>
      <c r="B1290" s="13">
        <v>2012</v>
      </c>
      <c r="C1290" s="13" t="s">
        <v>69</v>
      </c>
      <c r="D1290" s="13" t="s">
        <v>51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104</v>
      </c>
      <c r="B1291" s="13">
        <v>2012</v>
      </c>
      <c r="C1291" s="13" t="s">
        <v>74</v>
      </c>
      <c r="D1291" s="13" t="s">
        <v>55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551</v>
      </c>
      <c r="B1292" s="13">
        <v>2012</v>
      </c>
      <c r="C1292" s="13" t="s">
        <v>56</v>
      </c>
      <c r="D1292" s="13" t="s">
        <v>55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548</v>
      </c>
      <c r="B1293" s="13">
        <v>2012</v>
      </c>
      <c r="C1293" s="13" t="s">
        <v>66</v>
      </c>
      <c r="D1293" s="13" t="s">
        <v>55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364</v>
      </c>
      <c r="B1294" s="13">
        <v>2012</v>
      </c>
      <c r="C1294" s="13" t="s">
        <v>75</v>
      </c>
      <c r="D1294" s="13" t="s">
        <v>51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504</v>
      </c>
      <c r="B1295" s="13">
        <v>2012</v>
      </c>
      <c r="C1295" s="13" t="s">
        <v>70</v>
      </c>
      <c r="D1295" s="13" t="s">
        <v>51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438</v>
      </c>
      <c r="B1296" s="13">
        <v>2012</v>
      </c>
      <c r="C1296" s="13" t="s">
        <v>63</v>
      </c>
      <c r="D1296" s="13" t="s">
        <v>55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400</v>
      </c>
      <c r="B1297" s="13">
        <v>2012</v>
      </c>
      <c r="C1297" s="13" t="s">
        <v>70</v>
      </c>
      <c r="D1297" s="13" t="s">
        <v>51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356</v>
      </c>
      <c r="B1298" s="13">
        <v>2012</v>
      </c>
      <c r="C1298" s="13" t="s">
        <v>71</v>
      </c>
      <c r="D1298" s="13" t="s">
        <v>55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405</v>
      </c>
      <c r="B1299" s="13">
        <v>2012</v>
      </c>
      <c r="C1299" s="13" t="s">
        <v>58</v>
      </c>
      <c r="D1299" s="13" t="s">
        <v>51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44</v>
      </c>
      <c r="B1300" s="13">
        <v>2012</v>
      </c>
      <c r="C1300" s="13" t="s">
        <v>75</v>
      </c>
      <c r="D1300" s="13" t="s">
        <v>51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447</v>
      </c>
      <c r="B1301" s="13">
        <v>2012</v>
      </c>
      <c r="C1301" s="13" t="s">
        <v>73</v>
      </c>
      <c r="D1301" s="13" t="s">
        <v>55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394</v>
      </c>
      <c r="B1302" s="13">
        <v>2012</v>
      </c>
      <c r="C1302" s="13" t="s">
        <v>61</v>
      </c>
      <c r="D1302" s="13" t="s">
        <v>51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630</v>
      </c>
      <c r="B1303" s="13">
        <v>2012</v>
      </c>
      <c r="C1303" s="13" t="s">
        <v>73</v>
      </c>
      <c r="D1303" s="13" t="s">
        <v>55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318</v>
      </c>
      <c r="B1304" s="13">
        <v>2012</v>
      </c>
      <c r="C1304" s="13" t="s">
        <v>72</v>
      </c>
      <c r="D1304" s="13" t="s">
        <v>51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178</v>
      </c>
      <c r="B1305" s="13">
        <v>2012</v>
      </c>
      <c r="C1305" s="13" t="s">
        <v>56</v>
      </c>
      <c r="D1305" s="13" t="s">
        <v>55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413</v>
      </c>
      <c r="B1306" s="13">
        <v>2012</v>
      </c>
      <c r="C1306" s="13" t="s">
        <v>78</v>
      </c>
      <c r="D1306" s="13" t="s">
        <v>51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277</v>
      </c>
      <c r="B1307" s="13">
        <v>2012</v>
      </c>
      <c r="C1307" s="13" t="s">
        <v>60</v>
      </c>
      <c r="D1307" s="13" t="s">
        <v>55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666</v>
      </c>
      <c r="B1308" s="13">
        <v>2012</v>
      </c>
      <c r="C1308" s="13" t="s">
        <v>72</v>
      </c>
      <c r="D1308" s="13" t="s">
        <v>51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380</v>
      </c>
      <c r="B1309" s="13">
        <v>2012</v>
      </c>
      <c r="C1309" s="13" t="s">
        <v>62</v>
      </c>
      <c r="D1309" s="13" t="s">
        <v>51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535</v>
      </c>
      <c r="B1310" s="13">
        <v>2012</v>
      </c>
      <c r="C1310" s="13" t="s">
        <v>58</v>
      </c>
      <c r="D1310" s="13" t="s">
        <v>51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170</v>
      </c>
      <c r="B1311" s="13">
        <v>2012</v>
      </c>
      <c r="C1311" s="13" t="s">
        <v>60</v>
      </c>
      <c r="D1311" s="13" t="s">
        <v>55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285</v>
      </c>
      <c r="B1312" s="13">
        <v>2012</v>
      </c>
      <c r="C1312" s="13" t="s">
        <v>77</v>
      </c>
      <c r="D1312" s="13" t="s">
        <v>55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480</v>
      </c>
      <c r="B1313" s="13">
        <v>2012</v>
      </c>
      <c r="C1313" s="13" t="s">
        <v>67</v>
      </c>
      <c r="D1313" s="13" t="s">
        <v>55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300</v>
      </c>
      <c r="B1314" s="13">
        <v>2012</v>
      </c>
      <c r="C1314" s="13" t="s">
        <v>61</v>
      </c>
      <c r="D1314" s="13" t="s">
        <v>51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392</v>
      </c>
      <c r="B1315" s="13">
        <v>2012</v>
      </c>
      <c r="C1315" s="13" t="s">
        <v>76</v>
      </c>
      <c r="D1315" s="13" t="s">
        <v>51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617</v>
      </c>
      <c r="B1316" s="13">
        <v>2012</v>
      </c>
      <c r="C1316" s="13" t="s">
        <v>52</v>
      </c>
      <c r="D1316" s="13" t="s">
        <v>55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346</v>
      </c>
      <c r="B1317" s="13">
        <v>2012</v>
      </c>
      <c r="C1317" s="13" t="s">
        <v>77</v>
      </c>
      <c r="D1317" s="13" t="s">
        <v>55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233</v>
      </c>
      <c r="B1318" s="13">
        <v>2012</v>
      </c>
      <c r="C1318" s="13" t="s">
        <v>73</v>
      </c>
      <c r="D1318" s="13" t="s">
        <v>55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316</v>
      </c>
      <c r="B1319" s="13">
        <v>2012</v>
      </c>
      <c r="C1319" s="13" t="s">
        <v>76</v>
      </c>
      <c r="D1319" s="13" t="s">
        <v>51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303</v>
      </c>
      <c r="B1320" s="13">
        <v>2012</v>
      </c>
      <c r="C1320" s="13" t="s">
        <v>67</v>
      </c>
      <c r="D1320" s="13" t="s">
        <v>55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40</v>
      </c>
      <c r="B1321" s="13">
        <v>2012</v>
      </c>
      <c r="C1321" s="13" t="s">
        <v>78</v>
      </c>
      <c r="D1321" s="13" t="s">
        <v>51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577</v>
      </c>
      <c r="B1322" s="13">
        <v>2012</v>
      </c>
      <c r="C1322" s="13" t="s">
        <v>54</v>
      </c>
      <c r="D1322" s="13" t="s">
        <v>55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265</v>
      </c>
      <c r="B1323" s="13">
        <v>2012</v>
      </c>
      <c r="C1323" s="13" t="s">
        <v>60</v>
      </c>
      <c r="D1323" s="13" t="s">
        <v>55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651</v>
      </c>
      <c r="B1324" s="13">
        <v>2012</v>
      </c>
      <c r="C1324" s="13" t="s">
        <v>70</v>
      </c>
      <c r="D1324" s="13" t="s">
        <v>51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528</v>
      </c>
      <c r="B1325" s="13">
        <v>2012</v>
      </c>
      <c r="C1325" s="13" t="s">
        <v>68</v>
      </c>
      <c r="D1325" s="13" t="s">
        <v>55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484</v>
      </c>
      <c r="B1326" s="13">
        <v>2012</v>
      </c>
      <c r="C1326" s="13" t="s">
        <v>50</v>
      </c>
      <c r="D1326" s="13" t="s">
        <v>51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572</v>
      </c>
      <c r="B1327" s="13">
        <v>2012</v>
      </c>
      <c r="C1327" s="13" t="s">
        <v>77</v>
      </c>
      <c r="D1327" s="13" t="s">
        <v>55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686</v>
      </c>
      <c r="B1328" s="13">
        <v>2012</v>
      </c>
      <c r="C1328" s="13" t="s">
        <v>53</v>
      </c>
      <c r="D1328" s="13" t="s">
        <v>51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273</v>
      </c>
      <c r="B1329" s="13">
        <v>2012</v>
      </c>
      <c r="C1329" s="13" t="s">
        <v>65</v>
      </c>
      <c r="D1329" s="13" t="s">
        <v>51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350</v>
      </c>
      <c r="B1330" s="13">
        <v>2012</v>
      </c>
      <c r="C1330" s="13" t="s">
        <v>60</v>
      </c>
      <c r="D1330" s="13" t="s">
        <v>55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313</v>
      </c>
      <c r="B1331" s="13">
        <v>2012</v>
      </c>
      <c r="C1331" s="13" t="s">
        <v>70</v>
      </c>
      <c r="D1331" s="13" t="s">
        <v>51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279</v>
      </c>
      <c r="B1332" s="13">
        <v>2012</v>
      </c>
      <c r="C1332" s="13" t="s">
        <v>74</v>
      </c>
      <c r="D1332" s="13" t="s">
        <v>55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103</v>
      </c>
      <c r="B1333" s="13">
        <v>2012</v>
      </c>
      <c r="C1333" s="13" t="s">
        <v>78</v>
      </c>
      <c r="D1333" s="13" t="s">
        <v>51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415</v>
      </c>
      <c r="B1334" s="13">
        <v>2012</v>
      </c>
      <c r="C1334" s="13" t="s">
        <v>66</v>
      </c>
      <c r="D1334" s="13" t="s">
        <v>55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457</v>
      </c>
      <c r="B1335" s="13">
        <v>2012</v>
      </c>
      <c r="C1335" s="13" t="s">
        <v>72</v>
      </c>
      <c r="D1335" s="13" t="s">
        <v>51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379</v>
      </c>
      <c r="B1336" s="13">
        <v>2012</v>
      </c>
      <c r="C1336" s="13" t="s">
        <v>79</v>
      </c>
      <c r="D1336" s="13" t="s">
        <v>55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293</v>
      </c>
      <c r="B1337" s="13">
        <v>2012</v>
      </c>
      <c r="C1337" s="13" t="s">
        <v>50</v>
      </c>
      <c r="D1337" s="13" t="s">
        <v>51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616</v>
      </c>
      <c r="B1338" s="13">
        <v>2012</v>
      </c>
      <c r="C1338" s="13" t="s">
        <v>53</v>
      </c>
      <c r="D1338" s="13" t="s">
        <v>51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46</v>
      </c>
      <c r="B1339" s="13">
        <v>2012</v>
      </c>
      <c r="C1339" s="13" t="s">
        <v>75</v>
      </c>
      <c r="D1339" s="13" t="s">
        <v>51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322</v>
      </c>
      <c r="B1340" s="13">
        <v>2012</v>
      </c>
      <c r="C1340" s="13" t="s">
        <v>63</v>
      </c>
      <c r="D1340" s="13" t="s">
        <v>55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536</v>
      </c>
      <c r="B1341" s="13">
        <v>2012</v>
      </c>
      <c r="C1341" s="13" t="s">
        <v>64</v>
      </c>
      <c r="D1341" s="13" t="s">
        <v>51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187</v>
      </c>
      <c r="B1342" s="13">
        <v>2012</v>
      </c>
      <c r="C1342" s="13" t="s">
        <v>78</v>
      </c>
      <c r="D1342" s="13" t="s">
        <v>51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399</v>
      </c>
      <c r="B1343" s="13">
        <v>2012</v>
      </c>
      <c r="C1343" s="13" t="s">
        <v>72</v>
      </c>
      <c r="D1343" s="13" t="s">
        <v>51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382</v>
      </c>
      <c r="B1344" s="13">
        <v>2012</v>
      </c>
      <c r="C1344" s="13" t="s">
        <v>54</v>
      </c>
      <c r="D1344" s="13" t="s">
        <v>55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246</v>
      </c>
      <c r="B1345" s="13">
        <v>2012</v>
      </c>
      <c r="C1345" s="13" t="s">
        <v>76</v>
      </c>
      <c r="D1345" s="13" t="s">
        <v>51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349</v>
      </c>
      <c r="B1346" s="13">
        <v>2012</v>
      </c>
      <c r="C1346" s="13" t="s">
        <v>54</v>
      </c>
      <c r="D1346" s="13" t="s">
        <v>55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311</v>
      </c>
      <c r="B1347" s="13">
        <v>2012</v>
      </c>
      <c r="C1347" s="13" t="s">
        <v>65</v>
      </c>
      <c r="D1347" s="13" t="s">
        <v>51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499</v>
      </c>
      <c r="B1348" s="13">
        <v>2012</v>
      </c>
      <c r="C1348" s="13" t="s">
        <v>78</v>
      </c>
      <c r="D1348" s="13" t="s">
        <v>51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176</v>
      </c>
      <c r="B1349" s="13">
        <v>2012</v>
      </c>
      <c r="C1349" s="13" t="s">
        <v>80</v>
      </c>
      <c r="D1349" s="13" t="s">
        <v>55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412</v>
      </c>
      <c r="B1350" s="13">
        <v>2012</v>
      </c>
      <c r="C1350" s="13" t="s">
        <v>72</v>
      </c>
      <c r="D1350" s="13" t="s">
        <v>51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260</v>
      </c>
      <c r="B1351" s="13">
        <v>2012</v>
      </c>
      <c r="C1351" s="13" t="s">
        <v>57</v>
      </c>
      <c r="D1351" s="13" t="s">
        <v>55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562</v>
      </c>
      <c r="B1352" s="13">
        <v>2012</v>
      </c>
      <c r="C1352" s="13" t="s">
        <v>56</v>
      </c>
      <c r="D1352" s="13" t="s">
        <v>55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362</v>
      </c>
      <c r="B1353" s="13">
        <v>2012</v>
      </c>
      <c r="C1353" s="13" t="s">
        <v>59</v>
      </c>
      <c r="D1353" s="13" t="s">
        <v>51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365</v>
      </c>
      <c r="B1354" s="13">
        <v>2012</v>
      </c>
      <c r="C1354" s="13" t="s">
        <v>78</v>
      </c>
      <c r="D1354" s="13" t="s">
        <v>51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320</v>
      </c>
      <c r="B1355" s="13">
        <v>2012</v>
      </c>
      <c r="C1355" s="13" t="s">
        <v>59</v>
      </c>
      <c r="D1355" s="13" t="s">
        <v>51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146</v>
      </c>
      <c r="B1356" s="13">
        <v>2012</v>
      </c>
      <c r="C1356" s="13" t="s">
        <v>65</v>
      </c>
      <c r="D1356" s="13" t="s">
        <v>51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471</v>
      </c>
      <c r="B1357" s="13">
        <v>2013</v>
      </c>
      <c r="C1357" s="13" t="s">
        <v>72</v>
      </c>
      <c r="D1357" s="13" t="s">
        <v>51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784</v>
      </c>
      <c r="B1358" s="13">
        <v>2013</v>
      </c>
      <c r="C1358" s="13" t="s">
        <v>60</v>
      </c>
      <c r="D1358" s="13" t="s">
        <v>55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665</v>
      </c>
      <c r="B1359" s="13">
        <v>2013</v>
      </c>
      <c r="C1359" s="13" t="s">
        <v>53</v>
      </c>
      <c r="D1359" s="13" t="s">
        <v>51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804</v>
      </c>
      <c r="B1360" s="13">
        <v>2013</v>
      </c>
      <c r="C1360" s="13" t="s">
        <v>58</v>
      </c>
      <c r="D1360" s="13" t="s">
        <v>51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234</v>
      </c>
      <c r="B1361" s="13">
        <v>2013</v>
      </c>
      <c r="C1361" s="13" t="s">
        <v>62</v>
      </c>
      <c r="D1361" s="13" t="s">
        <v>51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396</v>
      </c>
      <c r="B1362" s="13">
        <v>2013</v>
      </c>
      <c r="C1362" s="13" t="s">
        <v>64</v>
      </c>
      <c r="D1362" s="13" t="s">
        <v>51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503</v>
      </c>
      <c r="B1363" s="13">
        <v>2013</v>
      </c>
      <c r="C1363" s="13" t="s">
        <v>56</v>
      </c>
      <c r="D1363" s="13" t="s">
        <v>55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248</v>
      </c>
      <c r="B1364" s="13">
        <v>2013</v>
      </c>
      <c r="C1364" s="13" t="s">
        <v>61</v>
      </c>
      <c r="D1364" s="13" t="s">
        <v>51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722</v>
      </c>
      <c r="B1365" s="13">
        <v>2013</v>
      </c>
      <c r="C1365" s="13" t="s">
        <v>75</v>
      </c>
      <c r="D1365" s="13" t="s">
        <v>51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455</v>
      </c>
      <c r="B1366" s="13">
        <v>2013</v>
      </c>
      <c r="C1366" s="13" t="s">
        <v>59</v>
      </c>
      <c r="D1366" s="13" t="s">
        <v>51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196</v>
      </c>
      <c r="B1367" s="13">
        <v>2013</v>
      </c>
      <c r="C1367" s="13" t="s">
        <v>68</v>
      </c>
      <c r="D1367" s="13" t="s">
        <v>55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799</v>
      </c>
      <c r="B1368" s="13">
        <v>2013</v>
      </c>
      <c r="C1368" s="13" t="s">
        <v>79</v>
      </c>
      <c r="D1368" s="13" t="s">
        <v>55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304</v>
      </c>
      <c r="B1369" s="13">
        <v>2013</v>
      </c>
      <c r="C1369" s="13" t="s">
        <v>65</v>
      </c>
      <c r="D1369" s="13" t="s">
        <v>51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755</v>
      </c>
      <c r="B1370" s="13">
        <v>2013</v>
      </c>
      <c r="C1370" s="13" t="s">
        <v>65</v>
      </c>
      <c r="D1370" s="13" t="s">
        <v>51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216</v>
      </c>
      <c r="B1371" s="13">
        <v>2013</v>
      </c>
      <c r="C1371" s="13" t="s">
        <v>68</v>
      </c>
      <c r="D1371" s="13" t="s">
        <v>55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276</v>
      </c>
      <c r="B1372" s="13">
        <v>2013</v>
      </c>
      <c r="C1372" s="13" t="s">
        <v>75</v>
      </c>
      <c r="D1372" s="13" t="s">
        <v>51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339</v>
      </c>
      <c r="B1373" s="13">
        <v>2013</v>
      </c>
      <c r="C1373" s="13" t="s">
        <v>53</v>
      </c>
      <c r="D1373" s="13" t="s">
        <v>51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744</v>
      </c>
      <c r="B1374" s="13">
        <v>2013</v>
      </c>
      <c r="C1374" s="13" t="s">
        <v>58</v>
      </c>
      <c r="D1374" s="13" t="s">
        <v>51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514</v>
      </c>
      <c r="B1375" s="13">
        <v>2013</v>
      </c>
      <c r="C1375" s="13" t="s">
        <v>54</v>
      </c>
      <c r="D1375" s="13" t="s">
        <v>55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600</v>
      </c>
      <c r="B1376" s="13">
        <v>2013</v>
      </c>
      <c r="C1376" s="13" t="s">
        <v>75</v>
      </c>
      <c r="D1376" s="13" t="s">
        <v>51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793</v>
      </c>
      <c r="B1377" s="13">
        <v>2013</v>
      </c>
      <c r="C1377" s="13" t="s">
        <v>57</v>
      </c>
      <c r="D1377" s="13" t="s">
        <v>55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591</v>
      </c>
      <c r="B1378" s="13">
        <v>2013</v>
      </c>
      <c r="C1378" s="13" t="s">
        <v>75</v>
      </c>
      <c r="D1378" s="13" t="s">
        <v>51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429</v>
      </c>
      <c r="B1379" s="13">
        <v>2013</v>
      </c>
      <c r="C1379" s="13" t="s">
        <v>65</v>
      </c>
      <c r="D1379" s="13" t="s">
        <v>51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353</v>
      </c>
      <c r="B1380" s="13">
        <v>2013</v>
      </c>
      <c r="C1380" s="13" t="s">
        <v>59</v>
      </c>
      <c r="D1380" s="13" t="s">
        <v>51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</v>
      </c>
      <c r="B1381" s="13">
        <v>2013</v>
      </c>
      <c r="C1381" s="13" t="s">
        <v>60</v>
      </c>
      <c r="D1381" s="13" t="s">
        <v>55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596</v>
      </c>
      <c r="B1382" s="13">
        <v>2013</v>
      </c>
      <c r="C1382" s="13" t="s">
        <v>69</v>
      </c>
      <c r="D1382" s="13" t="s">
        <v>51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586</v>
      </c>
      <c r="B1383" s="13">
        <v>2013</v>
      </c>
      <c r="C1383" s="13" t="s">
        <v>68</v>
      </c>
      <c r="D1383" s="13" t="s">
        <v>55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452</v>
      </c>
      <c r="B1384" s="13">
        <v>2013</v>
      </c>
      <c r="C1384" s="13" t="s">
        <v>71</v>
      </c>
      <c r="D1384" s="13" t="s">
        <v>55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778</v>
      </c>
      <c r="B1385" s="13">
        <v>2013</v>
      </c>
      <c r="C1385" s="13" t="s">
        <v>58</v>
      </c>
      <c r="D1385" s="13" t="s">
        <v>51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426</v>
      </c>
      <c r="B1386" s="13">
        <v>2013</v>
      </c>
      <c r="C1386" s="13" t="s">
        <v>59</v>
      </c>
      <c r="D1386" s="13" t="s">
        <v>51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704</v>
      </c>
      <c r="B1387" s="13">
        <v>2013</v>
      </c>
      <c r="C1387" s="13" t="s">
        <v>52</v>
      </c>
      <c r="D1387" s="13" t="s">
        <v>51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544</v>
      </c>
      <c r="B1388" s="13">
        <v>2013</v>
      </c>
      <c r="C1388" s="13" t="s">
        <v>58</v>
      </c>
      <c r="D1388" s="13" t="s">
        <v>51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786</v>
      </c>
      <c r="B1389" s="13">
        <v>2013</v>
      </c>
      <c r="C1389" s="13" t="s">
        <v>80</v>
      </c>
      <c r="D1389" s="13" t="s">
        <v>55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253</v>
      </c>
      <c r="B1390" s="13">
        <v>2013</v>
      </c>
      <c r="C1390" s="13" t="s">
        <v>54</v>
      </c>
      <c r="D1390" s="13" t="s">
        <v>55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312</v>
      </c>
      <c r="B1391" s="13">
        <v>2013</v>
      </c>
      <c r="C1391" s="13" t="s">
        <v>66</v>
      </c>
      <c r="D1391" s="13" t="s">
        <v>55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632</v>
      </c>
      <c r="B1392" s="13">
        <v>2013</v>
      </c>
      <c r="C1392" s="13" t="s">
        <v>74</v>
      </c>
      <c r="D1392" s="13" t="s">
        <v>55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252</v>
      </c>
      <c r="B1393" s="13">
        <v>2013</v>
      </c>
      <c r="C1393" s="13" t="s">
        <v>54</v>
      </c>
      <c r="D1393" s="13" t="s">
        <v>55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781</v>
      </c>
      <c r="B1394" s="13">
        <v>2013</v>
      </c>
      <c r="C1394" s="13" t="s">
        <v>75</v>
      </c>
      <c r="D1394" s="13" t="s">
        <v>51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670</v>
      </c>
      <c r="B1395" s="13">
        <v>2013</v>
      </c>
      <c r="C1395" s="13" t="s">
        <v>52</v>
      </c>
      <c r="D1395" s="13" t="s">
        <v>51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257</v>
      </c>
      <c r="B1396" s="13">
        <v>2013</v>
      </c>
      <c r="C1396" s="13" t="s">
        <v>80</v>
      </c>
      <c r="D1396" s="13" t="s">
        <v>55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537</v>
      </c>
      <c r="B1397" s="13">
        <v>2013</v>
      </c>
      <c r="C1397" s="13" t="s">
        <v>59</v>
      </c>
      <c r="D1397" s="13" t="s">
        <v>51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197</v>
      </c>
      <c r="B1398" s="13">
        <v>2013</v>
      </c>
      <c r="C1398" s="13" t="s">
        <v>73</v>
      </c>
      <c r="D1398" s="13" t="s">
        <v>55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229</v>
      </c>
      <c r="B1399" s="13">
        <v>2013</v>
      </c>
      <c r="C1399" s="13" t="s">
        <v>73</v>
      </c>
      <c r="D1399" s="13" t="s">
        <v>55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681</v>
      </c>
      <c r="B1400" s="13">
        <v>2013</v>
      </c>
      <c r="C1400" s="13" t="s">
        <v>79</v>
      </c>
      <c r="D1400" s="13" t="s">
        <v>55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298</v>
      </c>
      <c r="B1401" s="13">
        <v>2013</v>
      </c>
      <c r="C1401" s="13" t="s">
        <v>77</v>
      </c>
      <c r="D1401" s="13" t="s">
        <v>55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748</v>
      </c>
      <c r="B1402" s="13">
        <v>2013</v>
      </c>
      <c r="C1402" s="13" t="s">
        <v>71</v>
      </c>
      <c r="D1402" s="13" t="s">
        <v>55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552</v>
      </c>
      <c r="B1403" s="13">
        <v>2013</v>
      </c>
      <c r="C1403" s="13" t="s">
        <v>67</v>
      </c>
      <c r="D1403" s="13" t="s">
        <v>55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777</v>
      </c>
      <c r="B1404" s="13">
        <v>2013</v>
      </c>
      <c r="C1404" s="13" t="s">
        <v>60</v>
      </c>
      <c r="D1404" s="13" t="s">
        <v>55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747</v>
      </c>
      <c r="B1405" s="13">
        <v>2013</v>
      </c>
      <c r="C1405" s="13" t="s">
        <v>67</v>
      </c>
      <c r="D1405" s="13" t="s">
        <v>55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789</v>
      </c>
      <c r="B1406" s="13">
        <v>2013</v>
      </c>
      <c r="C1406" s="13" t="s">
        <v>52</v>
      </c>
      <c r="D1406" s="13" t="s">
        <v>51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650</v>
      </c>
      <c r="B1407" s="13">
        <v>2013</v>
      </c>
      <c r="C1407" s="13" t="s">
        <v>76</v>
      </c>
      <c r="D1407" s="13" t="s">
        <v>51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676</v>
      </c>
      <c r="B1408" s="13">
        <v>2013</v>
      </c>
      <c r="C1408" s="13" t="s">
        <v>67</v>
      </c>
      <c r="D1408" s="13" t="s">
        <v>55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679</v>
      </c>
      <c r="B1409" s="13">
        <v>2013</v>
      </c>
      <c r="C1409" s="13" t="s">
        <v>65</v>
      </c>
      <c r="D1409" s="13" t="s">
        <v>51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749</v>
      </c>
      <c r="B1410" s="13">
        <v>2013</v>
      </c>
      <c r="C1410" s="13" t="s">
        <v>64</v>
      </c>
      <c r="D1410" s="13" t="s">
        <v>51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767</v>
      </c>
      <c r="B1411" s="13">
        <v>2013</v>
      </c>
      <c r="C1411" s="13" t="s">
        <v>60</v>
      </c>
      <c r="D1411" s="13" t="s">
        <v>55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486</v>
      </c>
      <c r="B1412" s="13">
        <v>2013</v>
      </c>
      <c r="C1412" s="13" t="s">
        <v>64</v>
      </c>
      <c r="D1412" s="13" t="s">
        <v>51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421</v>
      </c>
      <c r="B1413" s="13">
        <v>2013</v>
      </c>
      <c r="C1413" s="13" t="s">
        <v>52</v>
      </c>
      <c r="D1413" s="13" t="s">
        <v>51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395</v>
      </c>
      <c r="B1414" s="13">
        <v>2013</v>
      </c>
      <c r="C1414" s="13" t="s">
        <v>79</v>
      </c>
      <c r="D1414" s="13" t="s">
        <v>55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214</v>
      </c>
      <c r="B1415" s="13">
        <v>2013</v>
      </c>
      <c r="C1415" s="13" t="s">
        <v>63</v>
      </c>
      <c r="D1415" s="13" t="s">
        <v>55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358</v>
      </c>
      <c r="B1416" s="13">
        <v>2013</v>
      </c>
      <c r="C1416" s="13" t="s">
        <v>73</v>
      </c>
      <c r="D1416" s="13" t="s">
        <v>55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751</v>
      </c>
      <c r="B1417" s="13">
        <v>2013</v>
      </c>
      <c r="C1417" s="13" t="s">
        <v>65</v>
      </c>
      <c r="D1417" s="13" t="s">
        <v>51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312</v>
      </c>
      <c r="B1418" s="13">
        <v>2013</v>
      </c>
      <c r="C1418" s="13" t="s">
        <v>52</v>
      </c>
      <c r="D1418" s="13" t="s">
        <v>51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555</v>
      </c>
      <c r="B1419" s="13">
        <v>2013</v>
      </c>
      <c r="C1419" s="13" t="s">
        <v>56</v>
      </c>
      <c r="D1419" s="13" t="s">
        <v>55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538</v>
      </c>
      <c r="B1420" s="13">
        <v>2013</v>
      </c>
      <c r="C1420" s="13" t="s">
        <v>74</v>
      </c>
      <c r="D1420" s="13" t="s">
        <v>55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319</v>
      </c>
      <c r="B1421" s="13">
        <v>2013</v>
      </c>
      <c r="C1421" s="13" t="s">
        <v>53</v>
      </c>
      <c r="D1421" s="13" t="s">
        <v>51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711</v>
      </c>
      <c r="B1422" s="13">
        <v>2013</v>
      </c>
      <c r="C1422" s="13" t="s">
        <v>58</v>
      </c>
      <c r="D1422" s="13" t="s">
        <v>51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290</v>
      </c>
      <c r="B1423" s="13">
        <v>2013</v>
      </c>
      <c r="C1423" s="13" t="s">
        <v>56</v>
      </c>
      <c r="D1423" s="13" t="s">
        <v>55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351</v>
      </c>
      <c r="B1424" s="13">
        <v>2013</v>
      </c>
      <c r="C1424" s="13" t="s">
        <v>67</v>
      </c>
      <c r="D1424" s="13" t="s">
        <v>55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443</v>
      </c>
      <c r="B1425" s="13">
        <v>2013</v>
      </c>
      <c r="C1425" s="13" t="s">
        <v>77</v>
      </c>
      <c r="D1425" s="13" t="s">
        <v>55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308</v>
      </c>
      <c r="B1426" s="13">
        <v>2013</v>
      </c>
      <c r="C1426" s="13" t="s">
        <v>78</v>
      </c>
      <c r="D1426" s="13" t="s">
        <v>51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153</v>
      </c>
      <c r="B1427" s="13">
        <v>2013</v>
      </c>
      <c r="C1427" s="13" t="s">
        <v>66</v>
      </c>
      <c r="D1427" s="13" t="s">
        <v>55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173</v>
      </c>
      <c r="B1428" s="13">
        <v>2013</v>
      </c>
      <c r="C1428" s="13" t="s">
        <v>65</v>
      </c>
      <c r="D1428" s="13" t="s">
        <v>51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179</v>
      </c>
      <c r="B1429" s="13">
        <v>2013</v>
      </c>
      <c r="C1429" s="13" t="s">
        <v>72</v>
      </c>
      <c r="D1429" s="13" t="s">
        <v>51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717</v>
      </c>
      <c r="B1430" s="13">
        <v>2013</v>
      </c>
      <c r="C1430" s="13" t="s">
        <v>69</v>
      </c>
      <c r="D1430" s="13" t="s">
        <v>51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397</v>
      </c>
      <c r="B1431" s="13">
        <v>2013</v>
      </c>
      <c r="C1431" s="13" t="s">
        <v>72</v>
      </c>
      <c r="D1431" s="13" t="s">
        <v>51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572</v>
      </c>
      <c r="B1432" s="13">
        <v>2013</v>
      </c>
      <c r="C1432" s="13" t="s">
        <v>77</v>
      </c>
      <c r="D1432" s="13" t="s">
        <v>55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205</v>
      </c>
      <c r="B1433" s="13">
        <v>2013</v>
      </c>
      <c r="C1433" s="13" t="s">
        <v>56</v>
      </c>
      <c r="D1433" s="13" t="s">
        <v>55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352</v>
      </c>
      <c r="B1434" s="13">
        <v>2013</v>
      </c>
      <c r="C1434" s="13" t="s">
        <v>64</v>
      </c>
      <c r="D1434" s="13" t="s">
        <v>51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765</v>
      </c>
      <c r="B1435" s="13">
        <v>2013</v>
      </c>
      <c r="C1435" s="13" t="s">
        <v>69</v>
      </c>
      <c r="D1435" s="13" t="s">
        <v>51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702</v>
      </c>
      <c r="B1436" s="13">
        <v>2013</v>
      </c>
      <c r="C1436" s="13" t="s">
        <v>50</v>
      </c>
      <c r="D1436" s="13" t="s">
        <v>51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638</v>
      </c>
      <c r="B1437" s="13">
        <v>2013</v>
      </c>
      <c r="C1437" s="13" t="s">
        <v>71</v>
      </c>
      <c r="D1437" s="13" t="s">
        <v>55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707</v>
      </c>
      <c r="B1438" s="13">
        <v>2013</v>
      </c>
      <c r="C1438" s="13" t="s">
        <v>50</v>
      </c>
      <c r="D1438" s="13" t="s">
        <v>51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611</v>
      </c>
      <c r="B1439" s="13">
        <v>2013</v>
      </c>
      <c r="C1439" s="13" t="s">
        <v>59</v>
      </c>
      <c r="D1439" s="13" t="s">
        <v>51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757</v>
      </c>
      <c r="B1440" s="13">
        <v>2013</v>
      </c>
      <c r="C1440" s="13" t="s">
        <v>80</v>
      </c>
      <c r="D1440" s="13" t="s">
        <v>55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468</v>
      </c>
      <c r="B1441" s="13">
        <v>2013</v>
      </c>
      <c r="C1441" s="13" t="s">
        <v>72</v>
      </c>
      <c r="D1441" s="13" t="s">
        <v>51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384</v>
      </c>
      <c r="B1442" s="13">
        <v>2013</v>
      </c>
      <c r="C1442" s="13" t="s">
        <v>61</v>
      </c>
      <c r="D1442" s="13" t="s">
        <v>51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340</v>
      </c>
      <c r="B1443" s="13">
        <v>2013</v>
      </c>
      <c r="C1443" s="13" t="s">
        <v>78</v>
      </c>
      <c r="D1443" s="13" t="s">
        <v>51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494</v>
      </c>
      <c r="B1444" s="13">
        <v>2013</v>
      </c>
      <c r="C1444" s="13" t="s">
        <v>76</v>
      </c>
      <c r="D1444" s="13" t="s">
        <v>51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510</v>
      </c>
      <c r="B1445" s="13">
        <v>2013</v>
      </c>
      <c r="C1445" s="13" t="s">
        <v>52</v>
      </c>
      <c r="D1445" s="13" t="s">
        <v>51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637</v>
      </c>
      <c r="B1446" s="13">
        <v>2013</v>
      </c>
      <c r="C1446" s="13" t="s">
        <v>69</v>
      </c>
      <c r="D1446" s="13" t="s">
        <v>51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186</v>
      </c>
      <c r="B1447" s="13">
        <v>2013</v>
      </c>
      <c r="C1447" s="13" t="s">
        <v>82</v>
      </c>
      <c r="D1447" s="13" t="s">
        <v>55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718</v>
      </c>
      <c r="B1448" s="13">
        <v>2013</v>
      </c>
      <c r="C1448" s="13" t="s">
        <v>52</v>
      </c>
      <c r="D1448" s="13" t="s">
        <v>51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730</v>
      </c>
      <c r="B1449" s="13">
        <v>2013</v>
      </c>
      <c r="C1449" s="13" t="s">
        <v>77</v>
      </c>
      <c r="D1449" s="13" t="s">
        <v>55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817</v>
      </c>
      <c r="B1450" s="13">
        <v>2013</v>
      </c>
      <c r="C1450" s="13" t="s">
        <v>53</v>
      </c>
      <c r="D1450" s="13" t="s">
        <v>51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556</v>
      </c>
      <c r="B1451" s="13">
        <v>2013</v>
      </c>
      <c r="C1451" s="13" t="s">
        <v>75</v>
      </c>
      <c r="D1451" s="13" t="s">
        <v>51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409</v>
      </c>
      <c r="B1452" s="13">
        <v>2013</v>
      </c>
      <c r="C1452" s="13" t="s">
        <v>61</v>
      </c>
      <c r="D1452" s="13" t="s">
        <v>51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210</v>
      </c>
      <c r="B1453" s="13">
        <v>2013</v>
      </c>
      <c r="C1453" s="13" t="s">
        <v>82</v>
      </c>
      <c r="D1453" s="13" t="s">
        <v>55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318</v>
      </c>
      <c r="B1454" s="13">
        <v>2013</v>
      </c>
      <c r="C1454" s="13" t="s">
        <v>72</v>
      </c>
      <c r="D1454" s="13" t="s">
        <v>51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658</v>
      </c>
      <c r="B1455" s="13">
        <v>2013</v>
      </c>
      <c r="C1455" s="13" t="s">
        <v>60</v>
      </c>
      <c r="D1455" s="13" t="s">
        <v>55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129</v>
      </c>
      <c r="B1456" s="13">
        <v>2013</v>
      </c>
      <c r="C1456" s="13" t="s">
        <v>70</v>
      </c>
      <c r="D1456" s="13" t="s">
        <v>51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293</v>
      </c>
      <c r="B1457" s="13">
        <v>2013</v>
      </c>
      <c r="C1457" s="13" t="s">
        <v>78</v>
      </c>
      <c r="D1457" s="13" t="s">
        <v>51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773</v>
      </c>
      <c r="B1458" s="13">
        <v>2013</v>
      </c>
      <c r="C1458" s="13" t="s">
        <v>64</v>
      </c>
      <c r="D1458" s="13" t="s">
        <v>51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684</v>
      </c>
      <c r="B1459" s="13">
        <v>2013</v>
      </c>
      <c r="C1459" s="13" t="s">
        <v>67</v>
      </c>
      <c r="D1459" s="13" t="s">
        <v>55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217</v>
      </c>
      <c r="B1460" s="13">
        <v>2013</v>
      </c>
      <c r="C1460" s="13" t="s">
        <v>69</v>
      </c>
      <c r="D1460" s="13" t="s">
        <v>51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509</v>
      </c>
      <c r="B1461" s="13">
        <v>2013</v>
      </c>
      <c r="C1461" s="13" t="s">
        <v>52</v>
      </c>
      <c r="D1461" s="13" t="s">
        <v>51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809</v>
      </c>
      <c r="B1462" s="13">
        <v>2013</v>
      </c>
      <c r="C1462" s="13" t="s">
        <v>73</v>
      </c>
      <c r="D1462" s="13" t="s">
        <v>55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388</v>
      </c>
      <c r="B1463" s="13">
        <v>2013</v>
      </c>
      <c r="C1463" s="13" t="s">
        <v>56</v>
      </c>
      <c r="D1463" s="13" t="s">
        <v>55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769</v>
      </c>
      <c r="B1464" s="13">
        <v>2013</v>
      </c>
      <c r="C1464" s="13" t="s">
        <v>82</v>
      </c>
      <c r="D1464" s="13" t="s">
        <v>55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699</v>
      </c>
      <c r="B1465" s="13">
        <v>2013</v>
      </c>
      <c r="C1465" s="13" t="s">
        <v>75</v>
      </c>
      <c r="D1465" s="13" t="s">
        <v>51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507</v>
      </c>
      <c r="B1466" s="13">
        <v>2013</v>
      </c>
      <c r="C1466" s="13" t="s">
        <v>57</v>
      </c>
      <c r="D1466" s="13" t="s">
        <v>55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464</v>
      </c>
      <c r="B1467" s="13">
        <v>2013</v>
      </c>
      <c r="C1467" s="13" t="s">
        <v>82</v>
      </c>
      <c r="D1467" s="13" t="s">
        <v>55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231</v>
      </c>
      <c r="B1468" s="13">
        <v>2013</v>
      </c>
      <c r="C1468" s="13" t="s">
        <v>63</v>
      </c>
      <c r="D1468" s="13" t="s">
        <v>55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485</v>
      </c>
      <c r="B1469" s="13">
        <v>2013</v>
      </c>
      <c r="C1469" s="13" t="s">
        <v>61</v>
      </c>
      <c r="D1469" s="13" t="s">
        <v>51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584</v>
      </c>
      <c r="B1470" s="13">
        <v>2013</v>
      </c>
      <c r="C1470" s="13" t="s">
        <v>80</v>
      </c>
      <c r="D1470" s="13" t="s">
        <v>55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545</v>
      </c>
      <c r="B1471" s="13">
        <v>2013</v>
      </c>
      <c r="C1471" s="13" t="s">
        <v>67</v>
      </c>
      <c r="D1471" s="13" t="s">
        <v>55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122</v>
      </c>
      <c r="B1472" s="13">
        <v>2013</v>
      </c>
      <c r="C1472" s="13" t="s">
        <v>58</v>
      </c>
      <c r="D1472" s="13" t="s">
        <v>51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710</v>
      </c>
      <c r="B1473" s="13">
        <v>2013</v>
      </c>
      <c r="C1473" s="13" t="s">
        <v>52</v>
      </c>
      <c r="D1473" s="13" t="s">
        <v>51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139</v>
      </c>
      <c r="B1474" s="13">
        <v>2013</v>
      </c>
      <c r="C1474" s="13" t="s">
        <v>71</v>
      </c>
      <c r="D1474" s="13" t="s">
        <v>55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803</v>
      </c>
      <c r="B1475" s="13">
        <v>2013</v>
      </c>
      <c r="C1475" s="13" t="s">
        <v>50</v>
      </c>
      <c r="D1475" s="13" t="s">
        <v>51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706</v>
      </c>
      <c r="B1476" s="13">
        <v>2013</v>
      </c>
      <c r="C1476" s="13" t="s">
        <v>80</v>
      </c>
      <c r="D1476" s="13" t="s">
        <v>55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237</v>
      </c>
      <c r="B1477" s="13">
        <v>2013</v>
      </c>
      <c r="C1477" s="13" t="s">
        <v>76</v>
      </c>
      <c r="D1477" s="13" t="s">
        <v>51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245</v>
      </c>
      <c r="B1478" s="13">
        <v>2013</v>
      </c>
      <c r="C1478" s="13" t="s">
        <v>53</v>
      </c>
      <c r="D1478" s="13" t="s">
        <v>51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467</v>
      </c>
      <c r="B1479" s="13">
        <v>2013</v>
      </c>
      <c r="C1479" s="13" t="s">
        <v>64</v>
      </c>
      <c r="D1479" s="13" t="s">
        <v>51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607</v>
      </c>
      <c r="B1480" s="13">
        <v>2013</v>
      </c>
      <c r="C1480" s="13" t="s">
        <v>67</v>
      </c>
      <c r="D1480" s="13" t="s">
        <v>55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462</v>
      </c>
      <c r="B1481" s="13">
        <v>2013</v>
      </c>
      <c r="C1481" s="13" t="s">
        <v>72</v>
      </c>
      <c r="D1481" s="13" t="s">
        <v>51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531</v>
      </c>
      <c r="B1482" s="13">
        <v>2013</v>
      </c>
      <c r="C1482" s="13" t="s">
        <v>73</v>
      </c>
      <c r="D1482" s="13" t="s">
        <v>55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814</v>
      </c>
      <c r="B1483" s="13">
        <v>2013</v>
      </c>
      <c r="C1483" s="13" t="s">
        <v>52</v>
      </c>
      <c r="D1483" s="13" t="s">
        <v>51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571</v>
      </c>
      <c r="B1484" s="13">
        <v>2013</v>
      </c>
      <c r="C1484" s="13" t="s">
        <v>72</v>
      </c>
      <c r="D1484" s="13" t="s">
        <v>51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776</v>
      </c>
      <c r="B1485" s="13">
        <v>2013</v>
      </c>
      <c r="C1485" s="13" t="s">
        <v>60</v>
      </c>
      <c r="D1485" s="13" t="s">
        <v>55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273</v>
      </c>
      <c r="B1486" s="13">
        <v>2013</v>
      </c>
      <c r="C1486" s="13" t="s">
        <v>65</v>
      </c>
      <c r="D1486" s="13" t="s">
        <v>51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770</v>
      </c>
      <c r="B1487" s="13">
        <v>2013</v>
      </c>
      <c r="C1487" s="13" t="s">
        <v>57</v>
      </c>
      <c r="D1487" s="13" t="s">
        <v>55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650</v>
      </c>
      <c r="B1488" s="13">
        <v>2013</v>
      </c>
      <c r="C1488" s="13" t="s">
        <v>62</v>
      </c>
      <c r="D1488" s="13" t="s">
        <v>51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506</v>
      </c>
      <c r="B1489" s="13">
        <v>2013</v>
      </c>
      <c r="C1489" s="13" t="s">
        <v>62</v>
      </c>
      <c r="D1489" s="13" t="s">
        <v>51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419</v>
      </c>
      <c r="B1490" s="13">
        <v>2013</v>
      </c>
      <c r="C1490" s="13" t="s">
        <v>76</v>
      </c>
      <c r="D1490" s="13" t="s">
        <v>51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178</v>
      </c>
      <c r="B1491" s="13">
        <v>2013</v>
      </c>
      <c r="C1491" s="13" t="s">
        <v>65</v>
      </c>
      <c r="D1491" s="13" t="s">
        <v>51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640</v>
      </c>
      <c r="B1492" s="13">
        <v>2013</v>
      </c>
      <c r="C1492" s="13" t="s">
        <v>66</v>
      </c>
      <c r="D1492" s="13" t="s">
        <v>55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414</v>
      </c>
      <c r="B1493" s="13">
        <v>2013</v>
      </c>
      <c r="C1493" s="13" t="s">
        <v>73</v>
      </c>
      <c r="D1493" s="13" t="s">
        <v>55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698</v>
      </c>
      <c r="B1494" s="13">
        <v>2013</v>
      </c>
      <c r="C1494" s="13" t="s">
        <v>57</v>
      </c>
      <c r="D1494" s="13" t="s">
        <v>55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576</v>
      </c>
      <c r="B1495" s="13">
        <v>2013</v>
      </c>
      <c r="C1495" s="13" t="s">
        <v>73</v>
      </c>
      <c r="D1495" s="13" t="s">
        <v>55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347</v>
      </c>
      <c r="B1496" s="13">
        <v>2013</v>
      </c>
      <c r="C1496" s="13" t="s">
        <v>79</v>
      </c>
      <c r="D1496" s="13" t="s">
        <v>55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350</v>
      </c>
      <c r="B1497" s="13">
        <v>2013</v>
      </c>
      <c r="C1497" s="13" t="s">
        <v>60</v>
      </c>
      <c r="D1497" s="13" t="s">
        <v>55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118</v>
      </c>
      <c r="B1498" s="13">
        <v>2013</v>
      </c>
      <c r="C1498" s="13" t="s">
        <v>63</v>
      </c>
      <c r="D1498" s="13" t="s">
        <v>55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332</v>
      </c>
      <c r="B1499" s="13">
        <v>2013</v>
      </c>
      <c r="C1499" s="13" t="s">
        <v>76</v>
      </c>
      <c r="D1499" s="13" t="s">
        <v>51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541</v>
      </c>
      <c r="B1500" s="13">
        <v>2013</v>
      </c>
      <c r="C1500" s="13" t="s">
        <v>54</v>
      </c>
      <c r="D1500" s="13" t="s">
        <v>55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327</v>
      </c>
      <c r="B1501" s="13">
        <v>2013</v>
      </c>
      <c r="C1501" s="13" t="s">
        <v>57</v>
      </c>
      <c r="D1501" s="13" t="s">
        <v>55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564</v>
      </c>
      <c r="B1502" s="13">
        <v>2013</v>
      </c>
      <c r="C1502" s="13" t="s">
        <v>75</v>
      </c>
      <c r="D1502" s="13" t="s">
        <v>51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697</v>
      </c>
      <c r="B1503" s="13">
        <v>2013</v>
      </c>
      <c r="C1503" s="13" t="s">
        <v>60</v>
      </c>
      <c r="D1503" s="13" t="s">
        <v>55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791</v>
      </c>
      <c r="B1504" s="13">
        <v>2013</v>
      </c>
      <c r="C1504" s="13" t="s">
        <v>56</v>
      </c>
      <c r="D1504" s="13" t="s">
        <v>55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271</v>
      </c>
      <c r="B1505" s="13">
        <v>2013</v>
      </c>
      <c r="C1505" s="13" t="s">
        <v>57</v>
      </c>
      <c r="D1505" s="13" t="s">
        <v>55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514</v>
      </c>
      <c r="B1506" s="13">
        <v>2013</v>
      </c>
      <c r="C1506" s="13" t="s">
        <v>60</v>
      </c>
      <c r="D1506" s="13" t="s">
        <v>55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723</v>
      </c>
      <c r="B1507" s="13">
        <v>2013</v>
      </c>
      <c r="C1507" s="13" t="s">
        <v>58</v>
      </c>
      <c r="D1507" s="13" t="s">
        <v>51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291</v>
      </c>
      <c r="B1508" s="13">
        <v>2013</v>
      </c>
      <c r="C1508" s="13" t="s">
        <v>56</v>
      </c>
      <c r="D1508" s="13" t="s">
        <v>55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816</v>
      </c>
      <c r="B1509" s="13">
        <v>2013</v>
      </c>
      <c r="C1509" s="13" t="s">
        <v>57</v>
      </c>
      <c r="D1509" s="13" t="s">
        <v>55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284</v>
      </c>
      <c r="B1510" s="13">
        <v>2013</v>
      </c>
      <c r="C1510" s="13" t="s">
        <v>63</v>
      </c>
      <c r="D1510" s="13" t="s">
        <v>55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292</v>
      </c>
      <c r="B1511" s="13">
        <v>2013</v>
      </c>
      <c r="C1511" s="13" t="s">
        <v>70</v>
      </c>
      <c r="D1511" s="13" t="s">
        <v>51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620</v>
      </c>
      <c r="B1512" s="13">
        <v>2013</v>
      </c>
      <c r="C1512" s="13" t="s">
        <v>82</v>
      </c>
      <c r="D1512" s="13" t="s">
        <v>55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705</v>
      </c>
      <c r="B1513" s="13">
        <v>2013</v>
      </c>
      <c r="C1513" s="13" t="s">
        <v>59</v>
      </c>
      <c r="D1513" s="13" t="s">
        <v>51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516</v>
      </c>
      <c r="B1514" s="13">
        <v>2013</v>
      </c>
      <c r="C1514" s="13" t="s">
        <v>78</v>
      </c>
      <c r="D1514" s="13" t="s">
        <v>51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669</v>
      </c>
      <c r="B1515" s="13">
        <v>2013</v>
      </c>
      <c r="C1515" s="13" t="s">
        <v>82</v>
      </c>
      <c r="D1515" s="13" t="s">
        <v>55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125</v>
      </c>
      <c r="B1516" s="13">
        <v>2013</v>
      </c>
      <c r="C1516" s="13" t="s">
        <v>63</v>
      </c>
      <c r="D1516" s="13" t="s">
        <v>55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741</v>
      </c>
      <c r="B1517" s="13">
        <v>2013</v>
      </c>
      <c r="C1517" s="13" t="s">
        <v>80</v>
      </c>
      <c r="D1517" s="13" t="s">
        <v>55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357</v>
      </c>
      <c r="B1518" s="13">
        <v>2013</v>
      </c>
      <c r="C1518" s="13" t="s">
        <v>80</v>
      </c>
      <c r="D1518" s="13" t="s">
        <v>55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436</v>
      </c>
      <c r="B1519" s="13">
        <v>2013</v>
      </c>
      <c r="C1519" s="13" t="s">
        <v>77</v>
      </c>
      <c r="D1519" s="13" t="s">
        <v>55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338</v>
      </c>
      <c r="B1520" s="13">
        <v>2013</v>
      </c>
      <c r="C1520" s="13" t="s">
        <v>61</v>
      </c>
      <c r="D1520" s="13" t="s">
        <v>51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105</v>
      </c>
      <c r="B1521" s="13">
        <v>2013</v>
      </c>
      <c r="C1521" s="13" t="s">
        <v>78</v>
      </c>
      <c r="D1521" s="13" t="s">
        <v>51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513</v>
      </c>
      <c r="B1522" s="13">
        <v>2013</v>
      </c>
      <c r="C1522" s="13" t="s">
        <v>50</v>
      </c>
      <c r="D1522" s="13" t="s">
        <v>51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782</v>
      </c>
      <c r="B1523" s="13">
        <v>2013</v>
      </c>
      <c r="C1523" s="13" t="s">
        <v>52</v>
      </c>
      <c r="D1523" s="13" t="s">
        <v>51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431</v>
      </c>
      <c r="B1524" s="13">
        <v>2013</v>
      </c>
      <c r="C1524" s="13" t="s">
        <v>53</v>
      </c>
      <c r="D1524" s="13" t="s">
        <v>51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489</v>
      </c>
      <c r="B1525" s="13">
        <v>2013</v>
      </c>
      <c r="C1525" s="13" t="s">
        <v>68</v>
      </c>
      <c r="D1525" s="13" t="s">
        <v>55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397</v>
      </c>
      <c r="B1526" s="13">
        <v>2013</v>
      </c>
      <c r="C1526" s="13" t="s">
        <v>58</v>
      </c>
      <c r="D1526" s="13" t="s">
        <v>51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222</v>
      </c>
      <c r="B1527" s="13">
        <v>2013</v>
      </c>
      <c r="C1527" s="13" t="s">
        <v>65</v>
      </c>
      <c r="D1527" s="13" t="s">
        <v>51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613</v>
      </c>
      <c r="B1528" s="13">
        <v>2013</v>
      </c>
      <c r="C1528" s="13" t="s">
        <v>52</v>
      </c>
      <c r="D1528" s="13" t="s">
        <v>51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363</v>
      </c>
      <c r="B1529" s="13">
        <v>2013</v>
      </c>
      <c r="C1529" s="13" t="s">
        <v>71</v>
      </c>
      <c r="D1529" s="13" t="s">
        <v>55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733</v>
      </c>
      <c r="B1530" s="13">
        <v>2013</v>
      </c>
      <c r="C1530" s="13" t="s">
        <v>64</v>
      </c>
      <c r="D1530" s="13" t="s">
        <v>51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487</v>
      </c>
      <c r="B1531" s="13">
        <v>2013</v>
      </c>
      <c r="C1531" s="13" t="s">
        <v>68</v>
      </c>
      <c r="D1531" s="13" t="s">
        <v>55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207</v>
      </c>
      <c r="B1532" s="13">
        <v>2013</v>
      </c>
      <c r="C1532" s="13" t="s">
        <v>59</v>
      </c>
      <c r="D1532" s="13" t="s">
        <v>51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190</v>
      </c>
      <c r="B1533" s="13">
        <v>2013</v>
      </c>
      <c r="C1533" s="13" t="s">
        <v>53</v>
      </c>
      <c r="D1533" s="13" t="s">
        <v>51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481</v>
      </c>
      <c r="B1534" s="13">
        <v>2013</v>
      </c>
      <c r="C1534" s="13" t="s">
        <v>65</v>
      </c>
      <c r="D1534" s="13" t="s">
        <v>51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482</v>
      </c>
      <c r="B1535" s="13">
        <v>2013</v>
      </c>
      <c r="C1535" s="13" t="s">
        <v>63</v>
      </c>
      <c r="D1535" s="13" t="s">
        <v>55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240</v>
      </c>
      <c r="B1536" s="13">
        <v>2013</v>
      </c>
      <c r="C1536" s="13" t="s">
        <v>79</v>
      </c>
      <c r="D1536" s="13" t="s">
        <v>55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392</v>
      </c>
      <c r="B1537" s="13">
        <v>2013</v>
      </c>
      <c r="C1537" s="13" t="s">
        <v>80</v>
      </c>
      <c r="D1537" s="13" t="s">
        <v>55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801</v>
      </c>
      <c r="B1538" s="13">
        <v>2013</v>
      </c>
      <c r="C1538" s="13" t="s">
        <v>57</v>
      </c>
      <c r="D1538" s="13" t="s">
        <v>55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383</v>
      </c>
      <c r="B1539" s="13">
        <v>2013</v>
      </c>
      <c r="C1539" s="13" t="s">
        <v>66</v>
      </c>
      <c r="D1539" s="13" t="s">
        <v>55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523</v>
      </c>
      <c r="B1540" s="13">
        <v>2013</v>
      </c>
      <c r="C1540" s="13" t="s">
        <v>61</v>
      </c>
      <c r="D1540" s="13" t="s">
        <v>51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202</v>
      </c>
      <c r="B1541" s="13">
        <v>2013</v>
      </c>
      <c r="C1541" s="13" t="s">
        <v>52</v>
      </c>
      <c r="D1541" s="13" t="s">
        <v>51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502</v>
      </c>
      <c r="B1542" s="13">
        <v>2013</v>
      </c>
      <c r="C1542" s="13" t="s">
        <v>66</v>
      </c>
      <c r="D1542" s="13" t="s">
        <v>55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379</v>
      </c>
      <c r="B1543" s="13">
        <v>2013</v>
      </c>
      <c r="C1543" s="13" t="s">
        <v>79</v>
      </c>
      <c r="D1543" s="13" t="s">
        <v>55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787</v>
      </c>
      <c r="B1544" s="13">
        <v>2013</v>
      </c>
      <c r="C1544" s="13" t="s">
        <v>69</v>
      </c>
      <c r="D1544" s="13" t="s">
        <v>51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200</v>
      </c>
      <c r="B1545" s="13">
        <v>2013</v>
      </c>
      <c r="C1545" s="13" t="s">
        <v>61</v>
      </c>
      <c r="D1545" s="13" t="s">
        <v>51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330</v>
      </c>
      <c r="B1546" s="13">
        <v>2013</v>
      </c>
      <c r="C1546" s="13" t="s">
        <v>53</v>
      </c>
      <c r="D1546" s="13" t="s">
        <v>51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248</v>
      </c>
      <c r="B1547" s="13">
        <v>2013</v>
      </c>
      <c r="C1547" s="13" t="s">
        <v>56</v>
      </c>
      <c r="D1547" s="13" t="s">
        <v>55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742</v>
      </c>
      <c r="B1548" s="13">
        <v>2013</v>
      </c>
      <c r="C1548" s="13" t="s">
        <v>82</v>
      </c>
      <c r="D1548" s="13" t="s">
        <v>55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280</v>
      </c>
      <c r="B1549" s="13">
        <v>2013</v>
      </c>
      <c r="C1549" s="13" t="s">
        <v>80</v>
      </c>
      <c r="D1549" s="13" t="s">
        <v>55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739</v>
      </c>
      <c r="B1550" s="13">
        <v>2013</v>
      </c>
      <c r="C1550" s="13" t="s">
        <v>78</v>
      </c>
      <c r="D1550" s="13" t="s">
        <v>51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597</v>
      </c>
      <c r="B1551" s="13">
        <v>2013</v>
      </c>
      <c r="C1551" s="13" t="s">
        <v>77</v>
      </c>
      <c r="D1551" s="13" t="s">
        <v>55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519</v>
      </c>
      <c r="B1552" s="13">
        <v>2013</v>
      </c>
      <c r="C1552" s="13" t="s">
        <v>66</v>
      </c>
      <c r="D1552" s="13" t="s">
        <v>55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625</v>
      </c>
      <c r="B1553" s="13">
        <v>2013</v>
      </c>
      <c r="C1553" s="13" t="s">
        <v>70</v>
      </c>
      <c r="D1553" s="13" t="s">
        <v>51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657</v>
      </c>
      <c r="B1554" s="13">
        <v>2013</v>
      </c>
      <c r="C1554" s="13" t="s">
        <v>77</v>
      </c>
      <c r="D1554" s="13" t="s">
        <v>55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492</v>
      </c>
      <c r="B1555" s="13">
        <v>2013</v>
      </c>
      <c r="C1555" s="13" t="s">
        <v>69</v>
      </c>
      <c r="D1555" s="13" t="s">
        <v>51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708</v>
      </c>
      <c r="B1556" s="13">
        <v>2013</v>
      </c>
      <c r="C1556" s="13" t="s">
        <v>70</v>
      </c>
      <c r="D1556" s="13" t="s">
        <v>51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589</v>
      </c>
      <c r="B1557" s="13">
        <v>2013</v>
      </c>
      <c r="C1557" s="13" t="s">
        <v>57</v>
      </c>
      <c r="D1557" s="13" t="s">
        <v>55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352</v>
      </c>
      <c r="B1558" s="13">
        <v>2013</v>
      </c>
      <c r="C1558" s="13" t="s">
        <v>75</v>
      </c>
      <c r="D1558" s="13" t="s">
        <v>51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671</v>
      </c>
      <c r="B1559" s="13">
        <v>2013</v>
      </c>
      <c r="C1559" s="13" t="s">
        <v>69</v>
      </c>
      <c r="D1559" s="13" t="s">
        <v>51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204</v>
      </c>
      <c r="B1560" s="13">
        <v>2013</v>
      </c>
      <c r="C1560" s="13" t="s">
        <v>71</v>
      </c>
      <c r="D1560" s="13" t="s">
        <v>55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387</v>
      </c>
      <c r="B1561" s="13">
        <v>2013</v>
      </c>
      <c r="C1561" s="13" t="s">
        <v>65</v>
      </c>
      <c r="D1561" s="13" t="s">
        <v>51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693</v>
      </c>
      <c r="B1562" s="13">
        <v>2013</v>
      </c>
      <c r="C1562" s="13" t="s">
        <v>74</v>
      </c>
      <c r="D1562" s="13" t="s">
        <v>55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660</v>
      </c>
      <c r="B1563" s="13">
        <v>2013</v>
      </c>
      <c r="C1563" s="13" t="s">
        <v>52</v>
      </c>
      <c r="D1563" s="13" t="s">
        <v>51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685</v>
      </c>
      <c r="B1564" s="13">
        <v>2013</v>
      </c>
      <c r="C1564" s="13" t="s">
        <v>60</v>
      </c>
      <c r="D1564" s="13" t="s">
        <v>55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244</v>
      </c>
      <c r="B1565" s="13">
        <v>2013</v>
      </c>
      <c r="C1565" s="13" t="s">
        <v>68</v>
      </c>
      <c r="D1565" s="13" t="s">
        <v>55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593</v>
      </c>
      <c r="B1566" s="13">
        <v>2013</v>
      </c>
      <c r="C1566" s="13" t="s">
        <v>65</v>
      </c>
      <c r="D1566" s="13" t="s">
        <v>51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170</v>
      </c>
      <c r="B1567" s="13">
        <v>2013</v>
      </c>
      <c r="C1567" s="13" t="s">
        <v>60</v>
      </c>
      <c r="D1567" s="13" t="s">
        <v>55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334</v>
      </c>
      <c r="B1568" s="13">
        <v>2013</v>
      </c>
      <c r="C1568" s="13" t="s">
        <v>71</v>
      </c>
      <c r="D1568" s="13" t="s">
        <v>55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796</v>
      </c>
      <c r="B1569" s="13">
        <v>2013</v>
      </c>
      <c r="C1569" s="13" t="s">
        <v>53</v>
      </c>
      <c r="D1569" s="13" t="s">
        <v>51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166</v>
      </c>
      <c r="B1570" s="13">
        <v>2013</v>
      </c>
      <c r="C1570" s="13" t="s">
        <v>57</v>
      </c>
      <c r="D1570" s="13" t="s">
        <v>55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606</v>
      </c>
      <c r="B1571" s="13">
        <v>2013</v>
      </c>
      <c r="C1571" s="13" t="s">
        <v>68</v>
      </c>
      <c r="D1571" s="13" t="s">
        <v>55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385</v>
      </c>
      <c r="B1572" s="13">
        <v>2013</v>
      </c>
      <c r="C1572" s="13" t="s">
        <v>80</v>
      </c>
      <c r="D1572" s="13" t="s">
        <v>55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250</v>
      </c>
      <c r="B1573" s="13">
        <v>2013</v>
      </c>
      <c r="C1573" s="13" t="s">
        <v>62</v>
      </c>
      <c r="D1573" s="13" t="s">
        <v>51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725</v>
      </c>
      <c r="B1574" s="13">
        <v>2013</v>
      </c>
      <c r="C1574" s="13" t="s">
        <v>72</v>
      </c>
      <c r="D1574" s="13" t="s">
        <v>51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333</v>
      </c>
      <c r="B1575" s="13">
        <v>2013</v>
      </c>
      <c r="C1575" s="13" t="s">
        <v>67</v>
      </c>
      <c r="D1575" s="13" t="s">
        <v>55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598</v>
      </c>
      <c r="B1576" s="13">
        <v>2013</v>
      </c>
      <c r="C1576" s="13" t="s">
        <v>80</v>
      </c>
      <c r="D1576" s="13" t="s">
        <v>55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567</v>
      </c>
      <c r="B1577" s="13">
        <v>2013</v>
      </c>
      <c r="C1577" s="13" t="s">
        <v>67</v>
      </c>
      <c r="D1577" s="13" t="s">
        <v>55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261</v>
      </c>
      <c r="B1578" s="13">
        <v>2013</v>
      </c>
      <c r="C1578" s="13" t="s">
        <v>63</v>
      </c>
      <c r="D1578" s="13" t="s">
        <v>55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570</v>
      </c>
      <c r="B1579" s="13">
        <v>2013</v>
      </c>
      <c r="C1579" s="13" t="s">
        <v>67</v>
      </c>
      <c r="D1579" s="13" t="s">
        <v>55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337</v>
      </c>
      <c r="B1580" s="13">
        <v>2013</v>
      </c>
      <c r="C1580" s="13" t="s">
        <v>71</v>
      </c>
      <c r="D1580" s="13" t="s">
        <v>55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664</v>
      </c>
      <c r="B1581" s="13">
        <v>2013</v>
      </c>
      <c r="C1581" s="13" t="s">
        <v>73</v>
      </c>
      <c r="D1581" s="13" t="s">
        <v>55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359</v>
      </c>
      <c r="B1582" s="13">
        <v>2013</v>
      </c>
      <c r="C1582" s="13" t="s">
        <v>75</v>
      </c>
      <c r="D1582" s="13" t="s">
        <v>51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322</v>
      </c>
      <c r="B1583" s="13">
        <v>2013</v>
      </c>
      <c r="C1583" s="13" t="s">
        <v>63</v>
      </c>
      <c r="D1583" s="13" t="s">
        <v>55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568</v>
      </c>
      <c r="B1584" s="13">
        <v>2013</v>
      </c>
      <c r="C1584" s="13" t="s">
        <v>74</v>
      </c>
      <c r="D1584" s="13" t="s">
        <v>55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500</v>
      </c>
      <c r="B1585" s="13">
        <v>2013</v>
      </c>
      <c r="C1585" s="13" t="s">
        <v>76</v>
      </c>
      <c r="D1585" s="13" t="s">
        <v>51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354</v>
      </c>
      <c r="B1586" s="13">
        <v>2013</v>
      </c>
      <c r="C1586" s="13" t="s">
        <v>58</v>
      </c>
      <c r="D1586" s="13" t="s">
        <v>51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495</v>
      </c>
      <c r="B1587" s="13">
        <v>2013</v>
      </c>
      <c r="C1587" s="13" t="s">
        <v>56</v>
      </c>
      <c r="D1587" s="13" t="s">
        <v>55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728</v>
      </c>
      <c r="B1588" s="13">
        <v>2013</v>
      </c>
      <c r="C1588" s="13" t="s">
        <v>68</v>
      </c>
      <c r="D1588" s="13" t="s">
        <v>55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548</v>
      </c>
      <c r="B1589" s="13">
        <v>2013</v>
      </c>
      <c r="C1589" s="13" t="s">
        <v>66</v>
      </c>
      <c r="D1589" s="13" t="s">
        <v>55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798</v>
      </c>
      <c r="B1590" s="13">
        <v>2013</v>
      </c>
      <c r="C1590" s="13" t="s">
        <v>61</v>
      </c>
      <c r="D1590" s="13" t="s">
        <v>51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429</v>
      </c>
      <c r="B1591" s="13">
        <v>2013</v>
      </c>
      <c r="C1591" s="13" t="s">
        <v>70</v>
      </c>
      <c r="D1591" s="13" t="s">
        <v>51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305</v>
      </c>
      <c r="B1592" s="13">
        <v>2013</v>
      </c>
      <c r="C1592" s="13" t="s">
        <v>64</v>
      </c>
      <c r="D1592" s="13" t="s">
        <v>51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310</v>
      </c>
      <c r="B1593" s="13">
        <v>2013</v>
      </c>
      <c r="C1593" s="13" t="s">
        <v>58</v>
      </c>
      <c r="D1593" s="13" t="s">
        <v>51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729</v>
      </c>
      <c r="B1594" s="13">
        <v>2013</v>
      </c>
      <c r="C1594" s="13" t="s">
        <v>62</v>
      </c>
      <c r="D1594" s="13" t="s">
        <v>51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265</v>
      </c>
      <c r="B1595" s="13">
        <v>2013</v>
      </c>
      <c r="C1595" s="13" t="s">
        <v>60</v>
      </c>
      <c r="D1595" s="13" t="s">
        <v>55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756</v>
      </c>
      <c r="B1596" s="13">
        <v>2013</v>
      </c>
      <c r="C1596" s="13" t="s">
        <v>69</v>
      </c>
      <c r="D1596" s="13" t="s">
        <v>51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792</v>
      </c>
      <c r="B1597" s="13">
        <v>2013</v>
      </c>
      <c r="C1597" s="13" t="s">
        <v>57</v>
      </c>
      <c r="D1597" s="13" t="s">
        <v>55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808</v>
      </c>
      <c r="B1598" s="13">
        <v>2013</v>
      </c>
      <c r="C1598" s="13" t="s">
        <v>77</v>
      </c>
      <c r="D1598" s="13" t="s">
        <v>55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526</v>
      </c>
      <c r="B1599" s="13">
        <v>2013</v>
      </c>
      <c r="C1599" s="13" t="s">
        <v>80</v>
      </c>
      <c r="D1599" s="13" t="s">
        <v>55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775</v>
      </c>
      <c r="B1600" s="13">
        <v>2013</v>
      </c>
      <c r="C1600" s="13" t="s">
        <v>54</v>
      </c>
      <c r="D1600" s="13" t="s">
        <v>55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328</v>
      </c>
      <c r="B1601" s="13">
        <v>2013</v>
      </c>
      <c r="C1601" s="13" t="s">
        <v>54</v>
      </c>
      <c r="D1601" s="13" t="s">
        <v>55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713</v>
      </c>
      <c r="B1602" s="13">
        <v>2013</v>
      </c>
      <c r="C1602" s="13" t="s">
        <v>63</v>
      </c>
      <c r="D1602" s="13" t="s">
        <v>55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441</v>
      </c>
      <c r="B1603" s="13">
        <v>2013</v>
      </c>
      <c r="C1603" s="13" t="s">
        <v>70</v>
      </c>
      <c r="D1603" s="13" t="s">
        <v>51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746</v>
      </c>
      <c r="B1604" s="13">
        <v>2013</v>
      </c>
      <c r="C1604" s="13" t="s">
        <v>57</v>
      </c>
      <c r="D1604" s="13" t="s">
        <v>55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178</v>
      </c>
      <c r="B1605" s="13">
        <v>2013</v>
      </c>
      <c r="C1605" s="13" t="s">
        <v>56</v>
      </c>
      <c r="D1605" s="13" t="s">
        <v>55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281</v>
      </c>
      <c r="B1606" s="13">
        <v>2013</v>
      </c>
      <c r="C1606" s="13" t="s">
        <v>58</v>
      </c>
      <c r="D1606" s="13" t="s">
        <v>51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325</v>
      </c>
      <c r="B1607" s="13">
        <v>2013</v>
      </c>
      <c r="C1607" s="13" t="s">
        <v>61</v>
      </c>
      <c r="D1607" s="13" t="s">
        <v>51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618</v>
      </c>
      <c r="B1608" s="13">
        <v>2013</v>
      </c>
      <c r="C1608" s="13" t="s">
        <v>66</v>
      </c>
      <c r="D1608" s="13" t="s">
        <v>55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268</v>
      </c>
      <c r="B1609" s="13">
        <v>2013</v>
      </c>
      <c r="C1609" s="13" t="s">
        <v>67</v>
      </c>
      <c r="D1609" s="13" t="s">
        <v>55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434</v>
      </c>
      <c r="B1610" s="13">
        <v>2013</v>
      </c>
      <c r="C1610" s="13" t="s">
        <v>64</v>
      </c>
      <c r="D1610" s="13" t="s">
        <v>51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604</v>
      </c>
      <c r="B1611" s="13">
        <v>2013</v>
      </c>
      <c r="C1611" s="13" t="s">
        <v>64</v>
      </c>
      <c r="D1611" s="13" t="s">
        <v>51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772</v>
      </c>
      <c r="B1612" s="13">
        <v>2013</v>
      </c>
      <c r="C1612" s="13" t="s">
        <v>53</v>
      </c>
      <c r="D1612" s="13" t="s">
        <v>51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501</v>
      </c>
      <c r="B1613" s="13">
        <v>2013</v>
      </c>
      <c r="C1613" s="13" t="s">
        <v>50</v>
      </c>
      <c r="D1613" s="13" t="s">
        <v>51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465</v>
      </c>
      <c r="B1614" s="13">
        <v>2013</v>
      </c>
      <c r="C1614" s="13" t="s">
        <v>66</v>
      </c>
      <c r="D1614" s="13" t="s">
        <v>55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186</v>
      </c>
      <c r="B1615" s="13">
        <v>2013</v>
      </c>
      <c r="C1615" s="13" t="s">
        <v>67</v>
      </c>
      <c r="D1615" s="13" t="s">
        <v>55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168</v>
      </c>
      <c r="B1616" s="13">
        <v>2013</v>
      </c>
      <c r="C1616" s="13" t="s">
        <v>57</v>
      </c>
      <c r="D1616" s="13" t="s">
        <v>55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560</v>
      </c>
      <c r="B1617" s="13">
        <v>2013</v>
      </c>
      <c r="C1617" s="13" t="s">
        <v>56</v>
      </c>
      <c r="D1617" s="13" t="s">
        <v>55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505</v>
      </c>
      <c r="B1618" s="13">
        <v>2013</v>
      </c>
      <c r="C1618" s="13" t="s">
        <v>66</v>
      </c>
      <c r="D1618" s="13" t="s">
        <v>55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577</v>
      </c>
      <c r="B1619" s="13">
        <v>2013</v>
      </c>
      <c r="C1619" s="13" t="s">
        <v>54</v>
      </c>
      <c r="D1619" s="13" t="s">
        <v>55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806</v>
      </c>
      <c r="B1620" s="13">
        <v>2013</v>
      </c>
      <c r="C1620" s="13" t="s">
        <v>71</v>
      </c>
      <c r="D1620" s="13" t="s">
        <v>55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260</v>
      </c>
      <c r="B1621" s="13">
        <v>2013</v>
      </c>
      <c r="C1621" s="13" t="s">
        <v>58</v>
      </c>
      <c r="D1621" s="13" t="s">
        <v>51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616</v>
      </c>
      <c r="B1622" s="13">
        <v>2013</v>
      </c>
      <c r="C1622" s="13" t="s">
        <v>53</v>
      </c>
      <c r="D1622" s="13" t="s">
        <v>51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536</v>
      </c>
      <c r="B1623" s="13">
        <v>2013</v>
      </c>
      <c r="C1623" s="13" t="s">
        <v>64</v>
      </c>
      <c r="D1623" s="13" t="s">
        <v>51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211</v>
      </c>
      <c r="B1624" s="13">
        <v>2013</v>
      </c>
      <c r="C1624" s="13" t="s">
        <v>71</v>
      </c>
      <c r="D1624" s="13" t="s">
        <v>55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302</v>
      </c>
      <c r="B1625" s="13">
        <v>2013</v>
      </c>
      <c r="C1625" s="13" t="s">
        <v>69</v>
      </c>
      <c r="D1625" s="13" t="s">
        <v>51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456</v>
      </c>
      <c r="B1626" s="13">
        <v>2013</v>
      </c>
      <c r="C1626" s="13" t="s">
        <v>71</v>
      </c>
      <c r="D1626" s="13" t="s">
        <v>55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309</v>
      </c>
      <c r="B1627" s="13">
        <v>2013</v>
      </c>
      <c r="C1627" s="13" t="s">
        <v>60</v>
      </c>
      <c r="D1627" s="13" t="s">
        <v>55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47</v>
      </c>
      <c r="B1628" s="13">
        <v>2013</v>
      </c>
      <c r="C1628" s="13" t="s">
        <v>82</v>
      </c>
      <c r="D1628" s="13" t="s">
        <v>55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46</v>
      </c>
      <c r="B1629" s="13">
        <v>2013</v>
      </c>
      <c r="C1629" s="13" t="s">
        <v>75</v>
      </c>
      <c r="D1629" s="13" t="s">
        <v>51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300</v>
      </c>
      <c r="B1630" s="13">
        <v>2013</v>
      </c>
      <c r="C1630" s="13" t="s">
        <v>54</v>
      </c>
      <c r="D1630" s="13" t="s">
        <v>55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790</v>
      </c>
      <c r="B1631" s="13">
        <v>2013</v>
      </c>
      <c r="C1631" s="13" t="s">
        <v>67</v>
      </c>
      <c r="D1631" s="13" t="s">
        <v>55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141</v>
      </c>
      <c r="B1632" s="13">
        <v>2013</v>
      </c>
      <c r="C1632" s="13" t="s">
        <v>82</v>
      </c>
      <c r="D1632" s="13" t="s">
        <v>55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559</v>
      </c>
      <c r="B1633" s="13">
        <v>2013</v>
      </c>
      <c r="C1633" s="13" t="s">
        <v>72</v>
      </c>
      <c r="D1633" s="13" t="s">
        <v>51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654</v>
      </c>
      <c r="B1634" s="13">
        <v>2013</v>
      </c>
      <c r="C1634" s="13" t="s">
        <v>58</v>
      </c>
      <c r="D1634" s="13" t="s">
        <v>51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639</v>
      </c>
      <c r="B1635" s="13">
        <v>2013</v>
      </c>
      <c r="C1635" s="13" t="s">
        <v>69</v>
      </c>
      <c r="D1635" s="13" t="s">
        <v>51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418</v>
      </c>
      <c r="B1636" s="13">
        <v>2013</v>
      </c>
      <c r="C1636" s="13" t="s">
        <v>68</v>
      </c>
      <c r="D1636" s="13" t="s">
        <v>55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655</v>
      </c>
      <c r="B1637" s="13">
        <v>2013</v>
      </c>
      <c r="C1637" s="13" t="s">
        <v>82</v>
      </c>
      <c r="D1637" s="13" t="s">
        <v>55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540</v>
      </c>
      <c r="B1638" s="13">
        <v>2013</v>
      </c>
      <c r="C1638" s="13" t="s">
        <v>53</v>
      </c>
      <c r="D1638" s="13" t="s">
        <v>51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695</v>
      </c>
      <c r="B1639" s="13">
        <v>2013</v>
      </c>
      <c r="C1639" s="13" t="s">
        <v>52</v>
      </c>
      <c r="D1639" s="13" t="s">
        <v>51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463</v>
      </c>
      <c r="B1640" s="13">
        <v>2013</v>
      </c>
      <c r="C1640" s="13" t="s">
        <v>50</v>
      </c>
      <c r="D1640" s="13" t="s">
        <v>51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258</v>
      </c>
      <c r="B1641" s="13">
        <v>2013</v>
      </c>
      <c r="C1641" s="13" t="s">
        <v>76</v>
      </c>
      <c r="D1641" s="13" t="s">
        <v>51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652</v>
      </c>
      <c r="B1642" s="13">
        <v>2013</v>
      </c>
      <c r="C1642" s="13" t="s">
        <v>74</v>
      </c>
      <c r="D1642" s="13" t="s">
        <v>55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40</v>
      </c>
      <c r="B1643" s="13">
        <v>2013</v>
      </c>
      <c r="C1643" s="13" t="s">
        <v>78</v>
      </c>
      <c r="D1643" s="13" t="s">
        <v>51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469</v>
      </c>
      <c r="B1644" s="13">
        <v>2013</v>
      </c>
      <c r="C1644" s="13" t="s">
        <v>61</v>
      </c>
      <c r="D1644" s="13" t="s">
        <v>51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374</v>
      </c>
      <c r="B1645" s="13">
        <v>2013</v>
      </c>
      <c r="C1645" s="13" t="s">
        <v>63</v>
      </c>
      <c r="D1645" s="13" t="s">
        <v>55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459</v>
      </c>
      <c r="B1646" s="13">
        <v>2013</v>
      </c>
      <c r="C1646" s="13" t="s">
        <v>82</v>
      </c>
      <c r="D1646" s="13" t="s">
        <v>55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535</v>
      </c>
      <c r="B1647" s="13">
        <v>2013</v>
      </c>
      <c r="C1647" s="13" t="s">
        <v>58</v>
      </c>
      <c r="D1647" s="13" t="s">
        <v>51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282</v>
      </c>
      <c r="B1648" s="13">
        <v>2013</v>
      </c>
      <c r="C1648" s="13" t="s">
        <v>50</v>
      </c>
      <c r="D1648" s="13" t="s">
        <v>51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42</v>
      </c>
      <c r="B1649" s="13">
        <v>2013</v>
      </c>
      <c r="C1649" s="13" t="s">
        <v>77</v>
      </c>
      <c r="D1649" s="13" t="s">
        <v>55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430</v>
      </c>
      <c r="B1650" s="13">
        <v>2013</v>
      </c>
      <c r="C1650" s="13" t="s">
        <v>57</v>
      </c>
      <c r="D1650" s="13" t="s">
        <v>55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183</v>
      </c>
      <c r="B1651" s="13">
        <v>2013</v>
      </c>
      <c r="C1651" s="13" t="s">
        <v>65</v>
      </c>
      <c r="D1651" s="13" t="s">
        <v>51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216</v>
      </c>
      <c r="B1652" s="13">
        <v>2013</v>
      </c>
      <c r="C1652" s="13" t="s">
        <v>67</v>
      </c>
      <c r="D1652" s="13" t="s">
        <v>55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432</v>
      </c>
      <c r="B1653" s="13">
        <v>2013</v>
      </c>
      <c r="C1653" s="13" t="s">
        <v>62</v>
      </c>
      <c r="D1653" s="13" t="s">
        <v>51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605</v>
      </c>
      <c r="B1654" s="13">
        <v>2013</v>
      </c>
      <c r="C1654" s="13" t="s">
        <v>57</v>
      </c>
      <c r="D1654" s="13" t="s">
        <v>55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293</v>
      </c>
      <c r="B1655" s="13">
        <v>2013</v>
      </c>
      <c r="C1655" s="13" t="s">
        <v>50</v>
      </c>
      <c r="D1655" s="13" t="s">
        <v>51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542</v>
      </c>
      <c r="B1656" s="13">
        <v>2013</v>
      </c>
      <c r="C1656" s="13" t="s">
        <v>70</v>
      </c>
      <c r="D1656" s="13" t="s">
        <v>51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303</v>
      </c>
      <c r="B1657" s="13">
        <v>2013</v>
      </c>
      <c r="C1657" s="13" t="s">
        <v>67</v>
      </c>
      <c r="D1657" s="13" t="s">
        <v>55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220</v>
      </c>
      <c r="B1658" s="13">
        <v>2013</v>
      </c>
      <c r="C1658" s="13" t="s">
        <v>71</v>
      </c>
      <c r="D1658" s="13" t="s">
        <v>55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561</v>
      </c>
      <c r="B1659" s="13">
        <v>2013</v>
      </c>
      <c r="C1659" s="13" t="s">
        <v>52</v>
      </c>
      <c r="D1659" s="13" t="s">
        <v>51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218</v>
      </c>
      <c r="B1660" s="13">
        <v>2013</v>
      </c>
      <c r="C1660" s="13" t="s">
        <v>71</v>
      </c>
      <c r="D1660" s="13" t="s">
        <v>55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377</v>
      </c>
      <c r="B1661" s="13">
        <v>2013</v>
      </c>
      <c r="C1661" s="13" t="s">
        <v>78</v>
      </c>
      <c r="D1661" s="13" t="s">
        <v>51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688</v>
      </c>
      <c r="B1662" s="13">
        <v>2013</v>
      </c>
      <c r="C1662" s="13" t="s">
        <v>75</v>
      </c>
      <c r="D1662" s="13" t="s">
        <v>51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635</v>
      </c>
      <c r="B1663" s="13">
        <v>2013</v>
      </c>
      <c r="C1663" s="13" t="s">
        <v>76</v>
      </c>
      <c r="D1663" s="13" t="s">
        <v>51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372</v>
      </c>
      <c r="B1664" s="13">
        <v>2013</v>
      </c>
      <c r="C1664" s="13" t="s">
        <v>68</v>
      </c>
      <c r="D1664" s="13" t="s">
        <v>55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612</v>
      </c>
      <c r="B1665" s="13">
        <v>2013</v>
      </c>
      <c r="C1665" s="13" t="s">
        <v>50</v>
      </c>
      <c r="D1665" s="13" t="s">
        <v>51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355</v>
      </c>
      <c r="B1666" s="13">
        <v>2013</v>
      </c>
      <c r="C1666" s="13" t="s">
        <v>62</v>
      </c>
      <c r="D1666" s="13" t="s">
        <v>51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738</v>
      </c>
      <c r="B1667" s="13">
        <v>2013</v>
      </c>
      <c r="C1667" s="13" t="s">
        <v>63</v>
      </c>
      <c r="D1667" s="13" t="s">
        <v>55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287</v>
      </c>
      <c r="B1668" s="13">
        <v>2013</v>
      </c>
      <c r="C1668" s="13" t="s">
        <v>69</v>
      </c>
      <c r="D1668" s="13" t="s">
        <v>51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201</v>
      </c>
      <c r="B1669" s="13">
        <v>2013</v>
      </c>
      <c r="C1669" s="13" t="s">
        <v>65</v>
      </c>
      <c r="D1669" s="13" t="s">
        <v>51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424</v>
      </c>
      <c r="B1670" s="13">
        <v>2013</v>
      </c>
      <c r="C1670" s="13" t="s">
        <v>64</v>
      </c>
      <c r="D1670" s="13" t="s">
        <v>51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389</v>
      </c>
      <c r="B1671" s="13">
        <v>2013</v>
      </c>
      <c r="C1671" s="13" t="s">
        <v>82</v>
      </c>
      <c r="D1671" s="13" t="s">
        <v>55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390</v>
      </c>
      <c r="B1672" s="13">
        <v>2013</v>
      </c>
      <c r="C1672" s="13" t="s">
        <v>54</v>
      </c>
      <c r="D1672" s="13" t="s">
        <v>55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680</v>
      </c>
      <c r="B1673" s="13">
        <v>2013</v>
      </c>
      <c r="C1673" s="13" t="s">
        <v>82</v>
      </c>
      <c r="D1673" s="13" t="s">
        <v>55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45</v>
      </c>
      <c r="B1674" s="13">
        <v>2013</v>
      </c>
      <c r="C1674" s="13" t="s">
        <v>58</v>
      </c>
      <c r="D1674" s="13" t="s">
        <v>51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444</v>
      </c>
      <c r="B1675" s="13">
        <v>2013</v>
      </c>
      <c r="C1675" s="13" t="s">
        <v>79</v>
      </c>
      <c r="D1675" s="13" t="s">
        <v>55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226</v>
      </c>
      <c r="B1676" s="13">
        <v>2013</v>
      </c>
      <c r="C1676" s="13" t="s">
        <v>76</v>
      </c>
      <c r="D1676" s="13" t="s">
        <v>51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145</v>
      </c>
      <c r="B1677" s="13">
        <v>2013</v>
      </c>
      <c r="C1677" s="13" t="s">
        <v>53</v>
      </c>
      <c r="D1677" s="13" t="s">
        <v>51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603</v>
      </c>
      <c r="B1678" s="13">
        <v>2013</v>
      </c>
      <c r="C1678" s="13" t="s">
        <v>53</v>
      </c>
      <c r="D1678" s="13" t="s">
        <v>51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661</v>
      </c>
      <c r="B1679" s="13">
        <v>2013</v>
      </c>
      <c r="C1679" s="13" t="s">
        <v>78</v>
      </c>
      <c r="D1679" s="13" t="s">
        <v>51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590</v>
      </c>
      <c r="B1680" s="13">
        <v>2013</v>
      </c>
      <c r="C1680" s="13" t="s">
        <v>62</v>
      </c>
      <c r="D1680" s="13" t="s">
        <v>51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515</v>
      </c>
      <c r="B1681" s="13">
        <v>2013</v>
      </c>
      <c r="C1681" s="13" t="s">
        <v>74</v>
      </c>
      <c r="D1681" s="13" t="s">
        <v>55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588</v>
      </c>
      <c r="B1682" s="13">
        <v>2013</v>
      </c>
      <c r="C1682" s="13" t="s">
        <v>78</v>
      </c>
      <c r="D1682" s="13" t="s">
        <v>51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433</v>
      </c>
      <c r="B1683" s="13">
        <v>2013</v>
      </c>
      <c r="C1683" s="13" t="s">
        <v>56</v>
      </c>
      <c r="D1683" s="13" t="s">
        <v>55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241</v>
      </c>
      <c r="B1684" s="13">
        <v>2013</v>
      </c>
      <c r="C1684" s="13" t="s">
        <v>77</v>
      </c>
      <c r="D1684" s="13" t="s">
        <v>55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368</v>
      </c>
      <c r="B1685" s="13">
        <v>2013</v>
      </c>
      <c r="C1685" s="13" t="s">
        <v>58</v>
      </c>
      <c r="D1685" s="13" t="s">
        <v>51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152</v>
      </c>
      <c r="B1686" s="13">
        <v>2013</v>
      </c>
      <c r="C1686" s="13" t="s">
        <v>50</v>
      </c>
      <c r="D1686" s="13" t="s">
        <v>51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187</v>
      </c>
      <c r="B1687" s="13">
        <v>2013</v>
      </c>
      <c r="C1687" s="13" t="s">
        <v>80</v>
      </c>
      <c r="D1687" s="13" t="s">
        <v>55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666</v>
      </c>
      <c r="B1688" s="13">
        <v>2013</v>
      </c>
      <c r="C1688" s="13" t="s">
        <v>72</v>
      </c>
      <c r="D1688" s="13" t="s">
        <v>51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314</v>
      </c>
      <c r="B1689" s="13">
        <v>2013</v>
      </c>
      <c r="C1689" s="13" t="s">
        <v>66</v>
      </c>
      <c r="D1689" s="13" t="s">
        <v>55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550</v>
      </c>
      <c r="B1690" s="13">
        <v>2013</v>
      </c>
      <c r="C1690" s="13" t="s">
        <v>58</v>
      </c>
      <c r="D1690" s="13" t="s">
        <v>51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263</v>
      </c>
      <c r="B1691" s="13">
        <v>2013</v>
      </c>
      <c r="C1691" s="13" t="s">
        <v>80</v>
      </c>
      <c r="D1691" s="13" t="s">
        <v>55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595</v>
      </c>
      <c r="B1692" s="13">
        <v>2013</v>
      </c>
      <c r="C1692" s="13" t="s">
        <v>69</v>
      </c>
      <c r="D1692" s="13" t="s">
        <v>51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264</v>
      </c>
      <c r="B1693" s="13">
        <v>2013</v>
      </c>
      <c r="C1693" s="13" t="s">
        <v>62</v>
      </c>
      <c r="D1693" s="13" t="s">
        <v>51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364</v>
      </c>
      <c r="B1694" s="13">
        <v>2013</v>
      </c>
      <c r="C1694" s="13" t="s">
        <v>75</v>
      </c>
      <c r="D1694" s="13" t="s">
        <v>51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546</v>
      </c>
      <c r="B1695" s="13">
        <v>2013</v>
      </c>
      <c r="C1695" s="13" t="s">
        <v>68</v>
      </c>
      <c r="D1695" s="13" t="s">
        <v>55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496</v>
      </c>
      <c r="B1696" s="13">
        <v>2013</v>
      </c>
      <c r="C1696" s="13" t="s">
        <v>66</v>
      </c>
      <c r="D1696" s="13" t="s">
        <v>55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356</v>
      </c>
      <c r="B1697" s="13">
        <v>2013</v>
      </c>
      <c r="C1697" s="13" t="s">
        <v>71</v>
      </c>
      <c r="D1697" s="13" t="s">
        <v>55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315</v>
      </c>
      <c r="B1698" s="13">
        <v>2013</v>
      </c>
      <c r="C1698" s="13" t="s">
        <v>69</v>
      </c>
      <c r="D1698" s="13" t="s">
        <v>51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41</v>
      </c>
      <c r="B1699" s="13">
        <v>2013</v>
      </c>
      <c r="C1699" s="13" t="s">
        <v>82</v>
      </c>
      <c r="D1699" s="13" t="s">
        <v>55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783</v>
      </c>
      <c r="B1700" s="13">
        <v>2013</v>
      </c>
      <c r="C1700" s="13" t="s">
        <v>66</v>
      </c>
      <c r="D1700" s="13" t="s">
        <v>55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238</v>
      </c>
      <c r="B1701" s="13">
        <v>2013</v>
      </c>
      <c r="C1701" s="13" t="s">
        <v>79</v>
      </c>
      <c r="D1701" s="13" t="s">
        <v>55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191</v>
      </c>
      <c r="B1702" s="13">
        <v>2013</v>
      </c>
      <c r="C1702" s="13" t="s">
        <v>82</v>
      </c>
      <c r="D1702" s="13" t="s">
        <v>55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256</v>
      </c>
      <c r="B1703" s="13">
        <v>2013</v>
      </c>
      <c r="C1703" s="13" t="s">
        <v>69</v>
      </c>
      <c r="D1703" s="13" t="s">
        <v>51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557</v>
      </c>
      <c r="B1704" s="13">
        <v>2013</v>
      </c>
      <c r="C1704" s="13" t="s">
        <v>80</v>
      </c>
      <c r="D1704" s="13" t="s">
        <v>55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674</v>
      </c>
      <c r="B1705" s="13">
        <v>2013</v>
      </c>
      <c r="C1705" s="13" t="s">
        <v>72</v>
      </c>
      <c r="D1705" s="13" t="s">
        <v>51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378</v>
      </c>
      <c r="B1706" s="13">
        <v>2013</v>
      </c>
      <c r="C1706" s="13" t="s">
        <v>62</v>
      </c>
      <c r="D1706" s="13" t="s">
        <v>51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631</v>
      </c>
      <c r="B1707" s="13">
        <v>2013</v>
      </c>
      <c r="C1707" s="13" t="s">
        <v>79</v>
      </c>
      <c r="D1707" s="13" t="s">
        <v>55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551</v>
      </c>
      <c r="B1708" s="13">
        <v>2013</v>
      </c>
      <c r="C1708" s="13" t="s">
        <v>56</v>
      </c>
      <c r="D1708" s="13" t="s">
        <v>55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167</v>
      </c>
      <c r="B1709" s="13">
        <v>2013</v>
      </c>
      <c r="C1709" s="13" t="s">
        <v>78</v>
      </c>
      <c r="D1709" s="13" t="s">
        <v>51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289</v>
      </c>
      <c r="B1710" s="13">
        <v>2013</v>
      </c>
      <c r="C1710" s="13" t="s">
        <v>74</v>
      </c>
      <c r="D1710" s="13" t="s">
        <v>55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449</v>
      </c>
      <c r="B1711" s="13">
        <v>2013</v>
      </c>
      <c r="C1711" s="13" t="s">
        <v>52</v>
      </c>
      <c r="D1711" s="13" t="s">
        <v>51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400</v>
      </c>
      <c r="B1712" s="13">
        <v>2013</v>
      </c>
      <c r="C1712" s="13" t="s">
        <v>70</v>
      </c>
      <c r="D1712" s="13" t="s">
        <v>51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565</v>
      </c>
      <c r="B1713" s="13">
        <v>2013</v>
      </c>
      <c r="C1713" s="13" t="s">
        <v>74</v>
      </c>
      <c r="D1713" s="13" t="s">
        <v>55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405</v>
      </c>
      <c r="B1714" s="13">
        <v>2013</v>
      </c>
      <c r="C1714" s="13" t="s">
        <v>61</v>
      </c>
      <c r="D1714" s="13" t="s">
        <v>51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619</v>
      </c>
      <c r="B1715" s="13">
        <v>2013</v>
      </c>
      <c r="C1715" s="13" t="s">
        <v>79</v>
      </c>
      <c r="D1715" s="13" t="s">
        <v>55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727</v>
      </c>
      <c r="B1716" s="13">
        <v>2013</v>
      </c>
      <c r="C1716" s="13" t="s">
        <v>68</v>
      </c>
      <c r="D1716" s="13" t="s">
        <v>55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285</v>
      </c>
      <c r="B1717" s="13">
        <v>2013</v>
      </c>
      <c r="C1717" s="13" t="s">
        <v>77</v>
      </c>
      <c r="D1717" s="13" t="s">
        <v>55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219</v>
      </c>
      <c r="B1718" s="13">
        <v>2013</v>
      </c>
      <c r="C1718" s="13" t="s">
        <v>64</v>
      </c>
      <c r="D1718" s="13" t="s">
        <v>51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521</v>
      </c>
      <c r="B1719" s="13">
        <v>2013</v>
      </c>
      <c r="C1719" s="13" t="s">
        <v>54</v>
      </c>
      <c r="D1719" s="13" t="s">
        <v>55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163</v>
      </c>
      <c r="B1720" s="13">
        <v>2013</v>
      </c>
      <c r="C1720" s="13" t="s">
        <v>62</v>
      </c>
      <c r="D1720" s="13" t="s">
        <v>51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415</v>
      </c>
      <c r="B1721" s="13">
        <v>2013</v>
      </c>
      <c r="C1721" s="13" t="s">
        <v>66</v>
      </c>
      <c r="D1721" s="13" t="s">
        <v>55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279</v>
      </c>
      <c r="B1722" s="13">
        <v>2013</v>
      </c>
      <c r="C1722" s="13" t="s">
        <v>74</v>
      </c>
      <c r="D1722" s="13" t="s">
        <v>55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533</v>
      </c>
      <c r="B1723" s="13">
        <v>2013</v>
      </c>
      <c r="C1723" s="13" t="s">
        <v>79</v>
      </c>
      <c r="D1723" s="13" t="s">
        <v>55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209</v>
      </c>
      <c r="B1724" s="13">
        <v>2013</v>
      </c>
      <c r="C1724" s="13" t="s">
        <v>65</v>
      </c>
      <c r="D1724" s="13" t="s">
        <v>51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585</v>
      </c>
      <c r="B1725" s="13">
        <v>2013</v>
      </c>
      <c r="C1725" s="13" t="s">
        <v>60</v>
      </c>
      <c r="D1725" s="13" t="s">
        <v>55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547</v>
      </c>
      <c r="B1726" s="13">
        <v>2013</v>
      </c>
      <c r="C1726" s="13" t="s">
        <v>59</v>
      </c>
      <c r="D1726" s="13" t="s">
        <v>51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349</v>
      </c>
      <c r="B1727" s="13">
        <v>2013</v>
      </c>
      <c r="C1727" s="13" t="s">
        <v>70</v>
      </c>
      <c r="D1727" s="13" t="s">
        <v>51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193</v>
      </c>
      <c r="B1728" s="13">
        <v>2013</v>
      </c>
      <c r="C1728" s="13" t="s">
        <v>50</v>
      </c>
      <c r="D1728" s="13" t="s">
        <v>51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488</v>
      </c>
      <c r="B1729" s="13">
        <v>2013</v>
      </c>
      <c r="C1729" s="13" t="s">
        <v>79</v>
      </c>
      <c r="D1729" s="13" t="s">
        <v>55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582</v>
      </c>
      <c r="B1730" s="13">
        <v>2013</v>
      </c>
      <c r="C1730" s="13" t="s">
        <v>61</v>
      </c>
      <c r="D1730" s="13" t="s">
        <v>51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700</v>
      </c>
      <c r="B1731" s="13">
        <v>2013</v>
      </c>
      <c r="C1731" s="13" t="s">
        <v>64</v>
      </c>
      <c r="D1731" s="13" t="s">
        <v>51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48</v>
      </c>
      <c r="B1732" s="13">
        <v>2013</v>
      </c>
      <c r="C1732" s="13" t="s">
        <v>58</v>
      </c>
      <c r="D1732" s="13" t="s">
        <v>51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641</v>
      </c>
      <c r="B1733" s="13">
        <v>2013</v>
      </c>
      <c r="C1733" s="13" t="s">
        <v>73</v>
      </c>
      <c r="D1733" s="13" t="s">
        <v>55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329</v>
      </c>
      <c r="B1734" s="13">
        <v>2013</v>
      </c>
      <c r="C1734" s="13" t="s">
        <v>59</v>
      </c>
      <c r="D1734" s="13" t="s">
        <v>51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410</v>
      </c>
      <c r="B1735" s="13">
        <v>2013</v>
      </c>
      <c r="C1735" s="13" t="s">
        <v>60</v>
      </c>
      <c r="D1735" s="13" t="s">
        <v>55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461</v>
      </c>
      <c r="B1736" s="13">
        <v>2013</v>
      </c>
      <c r="C1736" s="13" t="s">
        <v>65</v>
      </c>
      <c r="D1736" s="13" t="s">
        <v>51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601</v>
      </c>
      <c r="B1737" s="13">
        <v>2013</v>
      </c>
      <c r="C1737" s="13" t="s">
        <v>70</v>
      </c>
      <c r="D1737" s="13" t="s">
        <v>51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636</v>
      </c>
      <c r="B1738" s="13">
        <v>2013</v>
      </c>
      <c r="C1738" s="13" t="s">
        <v>52</v>
      </c>
      <c r="D1738" s="13" t="s">
        <v>51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714</v>
      </c>
      <c r="B1739" s="13">
        <v>2013</v>
      </c>
      <c r="C1739" s="13" t="s">
        <v>57</v>
      </c>
      <c r="D1739" s="13" t="s">
        <v>55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365</v>
      </c>
      <c r="B1740" s="13">
        <v>2013</v>
      </c>
      <c r="C1740" s="13" t="s">
        <v>78</v>
      </c>
      <c r="D1740" s="13" t="s">
        <v>51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581</v>
      </c>
      <c r="B1741" s="13">
        <v>2013</v>
      </c>
      <c r="C1741" s="13" t="s">
        <v>74</v>
      </c>
      <c r="D1741" s="13" t="s">
        <v>55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369</v>
      </c>
      <c r="B1742" s="13">
        <v>2013</v>
      </c>
      <c r="C1742" s="13" t="s">
        <v>61</v>
      </c>
      <c r="D1742" s="13" t="s">
        <v>51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297</v>
      </c>
      <c r="B1743" s="13">
        <v>2013</v>
      </c>
      <c r="C1743" s="13" t="s">
        <v>70</v>
      </c>
      <c r="D1743" s="13" t="s">
        <v>51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348</v>
      </c>
      <c r="B1744" s="13">
        <v>2013</v>
      </c>
      <c r="C1744" s="13" t="s">
        <v>75</v>
      </c>
      <c r="D1744" s="13" t="s">
        <v>51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574</v>
      </c>
      <c r="B1745" s="13">
        <v>2013</v>
      </c>
      <c r="C1745" s="13" t="s">
        <v>54</v>
      </c>
      <c r="D1745" s="13" t="s">
        <v>55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580</v>
      </c>
      <c r="B1746" s="13">
        <v>2013</v>
      </c>
      <c r="C1746" s="13" t="s">
        <v>76</v>
      </c>
      <c r="D1746" s="13" t="s">
        <v>51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104</v>
      </c>
      <c r="B1747" s="13">
        <v>2013</v>
      </c>
      <c r="C1747" s="13" t="s">
        <v>74</v>
      </c>
      <c r="D1747" s="13" t="s">
        <v>55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246</v>
      </c>
      <c r="B1748" s="13">
        <v>2013</v>
      </c>
      <c r="C1748" s="13" t="s">
        <v>76</v>
      </c>
      <c r="D1748" s="13" t="s">
        <v>51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504</v>
      </c>
      <c r="B1749" s="13">
        <v>2013</v>
      </c>
      <c r="C1749" s="13" t="s">
        <v>70</v>
      </c>
      <c r="D1749" s="13" t="s">
        <v>51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549</v>
      </c>
      <c r="B1750" s="13">
        <v>2013</v>
      </c>
      <c r="C1750" s="13" t="s">
        <v>68</v>
      </c>
      <c r="D1750" s="13" t="s">
        <v>55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703</v>
      </c>
      <c r="B1751" s="13">
        <v>2013</v>
      </c>
      <c r="C1751" s="13" t="s">
        <v>69</v>
      </c>
      <c r="D1751" s="13" t="s">
        <v>51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438</v>
      </c>
      <c r="B1752" s="13">
        <v>2013</v>
      </c>
      <c r="C1752" s="13" t="s">
        <v>54</v>
      </c>
      <c r="D1752" s="13" t="s">
        <v>55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651</v>
      </c>
      <c r="B1753" s="13">
        <v>2013</v>
      </c>
      <c r="C1753" s="13" t="s">
        <v>70</v>
      </c>
      <c r="D1753" s="13" t="s">
        <v>51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630</v>
      </c>
      <c r="B1754" s="13">
        <v>2013</v>
      </c>
      <c r="C1754" s="13" t="s">
        <v>73</v>
      </c>
      <c r="D1754" s="13" t="s">
        <v>55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346</v>
      </c>
      <c r="B1755" s="13">
        <v>2013</v>
      </c>
      <c r="C1755" s="13" t="s">
        <v>77</v>
      </c>
      <c r="D1755" s="13" t="s">
        <v>55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313</v>
      </c>
      <c r="B1756" s="13">
        <v>2013</v>
      </c>
      <c r="C1756" s="13" t="s">
        <v>73</v>
      </c>
      <c r="D1756" s="13" t="s">
        <v>55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413</v>
      </c>
      <c r="B1757" s="13">
        <v>2013</v>
      </c>
      <c r="C1757" s="13" t="s">
        <v>75</v>
      </c>
      <c r="D1757" s="13" t="s">
        <v>51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404</v>
      </c>
      <c r="B1758" s="13">
        <v>2013</v>
      </c>
      <c r="C1758" s="13" t="s">
        <v>62</v>
      </c>
      <c r="D1758" s="13" t="s">
        <v>51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43</v>
      </c>
      <c r="B1759" s="13">
        <v>2013</v>
      </c>
      <c r="C1759" s="13" t="s">
        <v>64</v>
      </c>
      <c r="D1759" s="13" t="s">
        <v>51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439</v>
      </c>
      <c r="B1760" s="13">
        <v>2013</v>
      </c>
      <c r="C1760" s="13" t="s">
        <v>73</v>
      </c>
      <c r="D1760" s="13" t="s">
        <v>55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399</v>
      </c>
      <c r="B1761" s="13">
        <v>2013</v>
      </c>
      <c r="C1761" s="13" t="s">
        <v>72</v>
      </c>
      <c r="D1761" s="13" t="s">
        <v>51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272</v>
      </c>
      <c r="B1762" s="13">
        <v>2013</v>
      </c>
      <c r="C1762" s="13" t="s">
        <v>71</v>
      </c>
      <c r="D1762" s="13" t="s">
        <v>55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528</v>
      </c>
      <c r="B1763" s="13">
        <v>2013</v>
      </c>
      <c r="C1763" s="13" t="s">
        <v>68</v>
      </c>
      <c r="D1763" s="13" t="s">
        <v>55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39</v>
      </c>
      <c r="B1764" s="13">
        <v>2013</v>
      </c>
      <c r="C1764" s="13" t="s">
        <v>59</v>
      </c>
      <c r="D1764" s="13" t="s">
        <v>51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743</v>
      </c>
      <c r="B1765" s="13">
        <v>2013</v>
      </c>
      <c r="C1765" s="13" t="s">
        <v>60</v>
      </c>
      <c r="D1765" s="13" t="s">
        <v>55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44</v>
      </c>
      <c r="B1766" s="13">
        <v>2013</v>
      </c>
      <c r="C1766" s="13" t="s">
        <v>75</v>
      </c>
      <c r="D1766" s="13" t="s">
        <v>51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694</v>
      </c>
      <c r="B1767" s="13">
        <v>2013</v>
      </c>
      <c r="C1767" s="13" t="s">
        <v>60</v>
      </c>
      <c r="D1767" s="13" t="s">
        <v>55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511</v>
      </c>
      <c r="B1768" s="13">
        <v>2013</v>
      </c>
      <c r="C1768" s="13" t="s">
        <v>77</v>
      </c>
      <c r="D1768" s="13" t="s">
        <v>55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176</v>
      </c>
      <c r="B1769" s="13">
        <v>2013</v>
      </c>
      <c r="C1769" s="13" t="s">
        <v>80</v>
      </c>
      <c r="D1769" s="13" t="s">
        <v>55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320</v>
      </c>
      <c r="B1770" s="13">
        <v>2013</v>
      </c>
      <c r="C1770" s="13" t="s">
        <v>59</v>
      </c>
      <c r="D1770" s="13" t="s">
        <v>51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530</v>
      </c>
      <c r="B1771" s="13">
        <v>2013</v>
      </c>
      <c r="C1771" s="13" t="s">
        <v>63</v>
      </c>
      <c r="D1771" s="13" t="s">
        <v>55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643</v>
      </c>
      <c r="B1772" s="13">
        <v>2013</v>
      </c>
      <c r="C1772" s="13" t="s">
        <v>63</v>
      </c>
      <c r="D1772" s="13" t="s">
        <v>55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376</v>
      </c>
      <c r="B1773" s="13">
        <v>2013</v>
      </c>
      <c r="C1773" s="13" t="s">
        <v>53</v>
      </c>
      <c r="D1773" s="13" t="s">
        <v>51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475</v>
      </c>
      <c r="B1774" s="13">
        <v>2013</v>
      </c>
      <c r="C1774" s="13" t="s">
        <v>64</v>
      </c>
      <c r="D1774" s="13" t="s">
        <v>51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311</v>
      </c>
      <c r="B1775" s="13">
        <v>2013</v>
      </c>
      <c r="C1775" s="13" t="s">
        <v>65</v>
      </c>
      <c r="D1775" s="13" t="s">
        <v>51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230</v>
      </c>
      <c r="B1776" s="13">
        <v>2013</v>
      </c>
      <c r="C1776" s="13" t="s">
        <v>76</v>
      </c>
      <c r="D1776" s="13" t="s">
        <v>51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144</v>
      </c>
      <c r="B1777" s="13">
        <v>2013</v>
      </c>
      <c r="C1777" s="13" t="s">
        <v>76</v>
      </c>
      <c r="D1777" s="13" t="s">
        <v>51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233</v>
      </c>
      <c r="B1778" s="13">
        <v>2013</v>
      </c>
      <c r="C1778" s="13" t="s">
        <v>73</v>
      </c>
      <c r="D1778" s="13" t="s">
        <v>55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677</v>
      </c>
      <c r="B1779" s="13">
        <v>2013</v>
      </c>
      <c r="C1779" s="13" t="s">
        <v>56</v>
      </c>
      <c r="D1779" s="13" t="s">
        <v>55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745</v>
      </c>
      <c r="B1780" s="13">
        <v>2013</v>
      </c>
      <c r="C1780" s="13" t="s">
        <v>54</v>
      </c>
      <c r="D1780" s="13" t="s">
        <v>55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402</v>
      </c>
      <c r="B1781" s="13">
        <v>2013</v>
      </c>
      <c r="C1781" s="13" t="s">
        <v>50</v>
      </c>
      <c r="D1781" s="13" t="s">
        <v>51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457</v>
      </c>
      <c r="B1782" s="13">
        <v>2013</v>
      </c>
      <c r="C1782" s="13" t="s">
        <v>72</v>
      </c>
      <c r="D1782" s="13" t="s">
        <v>51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382</v>
      </c>
      <c r="B1783" s="13">
        <v>2013</v>
      </c>
      <c r="C1783" s="13" t="s">
        <v>63</v>
      </c>
      <c r="D1783" s="13" t="s">
        <v>55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490</v>
      </c>
      <c r="B1784" s="13">
        <v>2013</v>
      </c>
      <c r="C1784" s="13" t="s">
        <v>77</v>
      </c>
      <c r="D1784" s="13" t="s">
        <v>55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394</v>
      </c>
      <c r="B1785" s="13">
        <v>2013</v>
      </c>
      <c r="C1785" s="13" t="s">
        <v>61</v>
      </c>
      <c r="D1785" s="13" t="s">
        <v>51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474</v>
      </c>
      <c r="B1786" s="13">
        <v>2013</v>
      </c>
      <c r="C1786" s="13" t="s">
        <v>61</v>
      </c>
      <c r="D1786" s="13" t="s">
        <v>51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686</v>
      </c>
      <c r="B1787" s="13">
        <v>2013</v>
      </c>
      <c r="C1787" s="13" t="s">
        <v>53</v>
      </c>
      <c r="D1787" s="13" t="s">
        <v>51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499</v>
      </c>
      <c r="B1788" s="13">
        <v>2013</v>
      </c>
      <c r="C1788" s="13" t="s">
        <v>78</v>
      </c>
      <c r="D1788" s="13" t="s">
        <v>51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609</v>
      </c>
      <c r="B1789" s="13">
        <v>2013</v>
      </c>
      <c r="C1789" s="13" t="s">
        <v>75</v>
      </c>
      <c r="D1789" s="13" t="s">
        <v>51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649</v>
      </c>
      <c r="B1790" s="13">
        <v>2013</v>
      </c>
      <c r="C1790" s="13" t="s">
        <v>72</v>
      </c>
      <c r="D1790" s="13" t="s">
        <v>51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316</v>
      </c>
      <c r="B1791" s="13">
        <v>2013</v>
      </c>
      <c r="C1791" s="13" t="s">
        <v>76</v>
      </c>
      <c r="D1791" s="13" t="s">
        <v>51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617</v>
      </c>
      <c r="B1792" s="13">
        <v>2013</v>
      </c>
      <c r="C1792" s="13" t="s">
        <v>52</v>
      </c>
      <c r="D1792" s="13" t="s">
        <v>51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447</v>
      </c>
      <c r="B1793" s="13">
        <v>2013</v>
      </c>
      <c r="C1793" s="13" t="s">
        <v>73</v>
      </c>
      <c r="D1793" s="13" t="s">
        <v>55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622</v>
      </c>
      <c r="B1794" s="13">
        <v>2013</v>
      </c>
      <c r="C1794" s="13" t="s">
        <v>74</v>
      </c>
      <c r="D1794" s="13" t="s">
        <v>55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427</v>
      </c>
      <c r="B1795" s="13">
        <v>2013</v>
      </c>
      <c r="C1795" s="13" t="s">
        <v>79</v>
      </c>
      <c r="D1795" s="13" t="s">
        <v>55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103</v>
      </c>
      <c r="B1796" s="13">
        <v>2013</v>
      </c>
      <c r="C1796" s="13" t="s">
        <v>78</v>
      </c>
      <c r="D1796" s="13" t="s">
        <v>51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412</v>
      </c>
      <c r="B1797" s="13">
        <v>2013</v>
      </c>
      <c r="C1797" s="13" t="s">
        <v>72</v>
      </c>
      <c r="D1797" s="13" t="s">
        <v>51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371</v>
      </c>
      <c r="B1798" s="13">
        <v>2013</v>
      </c>
      <c r="C1798" s="13" t="s">
        <v>59</v>
      </c>
      <c r="D1798" s="13" t="s">
        <v>51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484</v>
      </c>
      <c r="B1799" s="13">
        <v>2013</v>
      </c>
      <c r="C1799" s="13" t="s">
        <v>50</v>
      </c>
      <c r="D1799" s="13" t="s">
        <v>51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380</v>
      </c>
      <c r="B1800" s="13">
        <v>2013</v>
      </c>
      <c r="C1800" s="13" t="s">
        <v>62</v>
      </c>
      <c r="D1800" s="13" t="s">
        <v>51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362</v>
      </c>
      <c r="B1801" s="13">
        <v>2013</v>
      </c>
      <c r="C1801" s="13" t="s">
        <v>59</v>
      </c>
      <c r="D1801" s="13" t="s">
        <v>51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480</v>
      </c>
      <c r="B1802" s="13">
        <v>2013</v>
      </c>
      <c r="C1802" s="13" t="s">
        <v>67</v>
      </c>
      <c r="D1802" s="13" t="s">
        <v>55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562</v>
      </c>
      <c r="B1803" s="13">
        <v>2013</v>
      </c>
      <c r="C1803" s="13" t="s">
        <v>56</v>
      </c>
      <c r="D1803" s="13" t="s">
        <v>55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726</v>
      </c>
      <c r="B1804" s="13">
        <v>2013</v>
      </c>
      <c r="C1804" s="13" t="s">
        <v>59</v>
      </c>
      <c r="D1804" s="13" t="s">
        <v>51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381</v>
      </c>
      <c r="B1805" s="13">
        <v>2014</v>
      </c>
      <c r="C1805" s="13" t="s">
        <v>79</v>
      </c>
      <c r="D1805" s="13" t="s">
        <v>55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863</v>
      </c>
      <c r="B1806" s="13">
        <v>2014</v>
      </c>
      <c r="C1806" s="13" t="s">
        <v>50</v>
      </c>
      <c r="D1806" s="13" t="s">
        <v>51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752</v>
      </c>
      <c r="B1807" s="13">
        <v>2014</v>
      </c>
      <c r="C1807" s="13" t="s">
        <v>78</v>
      </c>
      <c r="D1807" s="13" t="s">
        <v>51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835</v>
      </c>
      <c r="B1808" s="13">
        <v>2014</v>
      </c>
      <c r="C1808" s="13" t="s">
        <v>66</v>
      </c>
      <c r="D1808" s="13" t="s">
        <v>55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244</v>
      </c>
      <c r="B1809" s="13">
        <v>2014</v>
      </c>
      <c r="C1809" s="13" t="s">
        <v>68</v>
      </c>
      <c r="D1809" s="13" t="s">
        <v>55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741</v>
      </c>
      <c r="B1810" s="13">
        <v>2014</v>
      </c>
      <c r="C1810" s="13" t="s">
        <v>80</v>
      </c>
      <c r="D1810" s="13" t="s">
        <v>55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547</v>
      </c>
      <c r="B1811" s="13">
        <v>2014</v>
      </c>
      <c r="C1811" s="13" t="s">
        <v>59</v>
      </c>
      <c r="D1811" s="13" t="s">
        <v>51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138</v>
      </c>
      <c r="B1812" s="13">
        <v>2014</v>
      </c>
      <c r="C1812" s="13" t="s">
        <v>80</v>
      </c>
      <c r="D1812" s="13" t="s">
        <v>55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862</v>
      </c>
      <c r="B1813" s="13">
        <v>2014</v>
      </c>
      <c r="C1813" s="13" t="s">
        <v>78</v>
      </c>
      <c r="D1813" s="13" t="s">
        <v>51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754</v>
      </c>
      <c r="B1814" s="13">
        <v>2014</v>
      </c>
      <c r="C1814" s="13" t="s">
        <v>53</v>
      </c>
      <c r="D1814" s="13" t="s">
        <v>51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794</v>
      </c>
      <c r="B1815" s="13">
        <v>2014</v>
      </c>
      <c r="C1815" s="13" t="s">
        <v>63</v>
      </c>
      <c r="D1815" s="13" t="s">
        <v>55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846</v>
      </c>
      <c r="B1816" s="13">
        <v>2014</v>
      </c>
      <c r="C1816" s="13" t="s">
        <v>50</v>
      </c>
      <c r="D1816" s="13" t="s">
        <v>51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517</v>
      </c>
      <c r="B1817" s="13">
        <v>2014</v>
      </c>
      <c r="C1817" s="13" t="s">
        <v>78</v>
      </c>
      <c r="D1817" s="13" t="s">
        <v>51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844</v>
      </c>
      <c r="B1818" s="13">
        <v>2014</v>
      </c>
      <c r="C1818" s="13" t="s">
        <v>66</v>
      </c>
      <c r="D1818" s="13" t="s">
        <v>55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836</v>
      </c>
      <c r="B1819" s="13">
        <v>2014</v>
      </c>
      <c r="C1819" s="13" t="s">
        <v>74</v>
      </c>
      <c r="D1819" s="13" t="s">
        <v>55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611</v>
      </c>
      <c r="B1820" s="13">
        <v>2014</v>
      </c>
      <c r="C1820" s="13" t="s">
        <v>72</v>
      </c>
      <c r="D1820" s="13" t="s">
        <v>51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658</v>
      </c>
      <c r="B1821" s="13">
        <v>2014</v>
      </c>
      <c r="C1821" s="13" t="s">
        <v>60</v>
      </c>
      <c r="D1821" s="13" t="s">
        <v>55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290</v>
      </c>
      <c r="B1822" s="13">
        <v>2014</v>
      </c>
      <c r="C1822" s="13" t="s">
        <v>78</v>
      </c>
      <c r="D1822" s="13" t="s">
        <v>51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732</v>
      </c>
      <c r="B1823" s="13">
        <v>2014</v>
      </c>
      <c r="C1823" s="13" t="s">
        <v>67</v>
      </c>
      <c r="D1823" s="13" t="s">
        <v>55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759</v>
      </c>
      <c r="B1824" s="13">
        <v>2014</v>
      </c>
      <c r="C1824" s="13" t="s">
        <v>54</v>
      </c>
      <c r="D1824" s="13" t="s">
        <v>55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786</v>
      </c>
      <c r="B1825" s="13">
        <v>2014</v>
      </c>
      <c r="C1825" s="13" t="s">
        <v>80</v>
      </c>
      <c r="D1825" s="13" t="s">
        <v>55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431</v>
      </c>
      <c r="B1826" s="13">
        <v>2014</v>
      </c>
      <c r="C1826" s="13" t="s">
        <v>65</v>
      </c>
      <c r="D1826" s="13" t="s">
        <v>51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866</v>
      </c>
      <c r="B1827" s="13">
        <v>2014</v>
      </c>
      <c r="C1827" s="13" t="s">
        <v>78</v>
      </c>
      <c r="D1827" s="13" t="s">
        <v>51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804</v>
      </c>
      <c r="B1828" s="13">
        <v>2014</v>
      </c>
      <c r="C1828" s="13" t="s">
        <v>58</v>
      </c>
      <c r="D1828" s="13" t="s">
        <v>51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685</v>
      </c>
      <c r="B1829" s="13">
        <v>2014</v>
      </c>
      <c r="C1829" s="13" t="s">
        <v>60</v>
      </c>
      <c r="D1829" s="13" t="s">
        <v>55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702</v>
      </c>
      <c r="B1830" s="13">
        <v>2014</v>
      </c>
      <c r="C1830" s="13" t="s">
        <v>50</v>
      </c>
      <c r="D1830" s="13" t="s">
        <v>51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397</v>
      </c>
      <c r="B1831" s="13">
        <v>2014</v>
      </c>
      <c r="C1831" s="13" t="s">
        <v>54</v>
      </c>
      <c r="D1831" s="13" t="s">
        <v>55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706</v>
      </c>
      <c r="B1832" s="13">
        <v>2014</v>
      </c>
      <c r="C1832" s="13" t="s">
        <v>80</v>
      </c>
      <c r="D1832" s="13" t="s">
        <v>55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583</v>
      </c>
      <c r="B1833" s="13">
        <v>2014</v>
      </c>
      <c r="C1833" s="13" t="s">
        <v>56</v>
      </c>
      <c r="D1833" s="13" t="s">
        <v>55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610</v>
      </c>
      <c r="B1834" s="13">
        <v>2014</v>
      </c>
      <c r="C1834" s="13" t="s">
        <v>56</v>
      </c>
      <c r="D1834" s="13" t="s">
        <v>55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718</v>
      </c>
      <c r="B1835" s="13">
        <v>2014</v>
      </c>
      <c r="C1835" s="13" t="s">
        <v>52</v>
      </c>
      <c r="D1835" s="13" t="s">
        <v>51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526</v>
      </c>
      <c r="B1836" s="13">
        <v>2014</v>
      </c>
      <c r="C1836" s="13" t="s">
        <v>80</v>
      </c>
      <c r="D1836" s="13" t="s">
        <v>55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231</v>
      </c>
      <c r="B1837" s="13">
        <v>2014</v>
      </c>
      <c r="C1837" s="13" t="s">
        <v>80</v>
      </c>
      <c r="D1837" s="13" t="s">
        <v>55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530</v>
      </c>
      <c r="B1838" s="13">
        <v>2014</v>
      </c>
      <c r="C1838" s="13" t="s">
        <v>60</v>
      </c>
      <c r="D1838" s="13" t="s">
        <v>55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264</v>
      </c>
      <c r="B1839" s="13">
        <v>2014</v>
      </c>
      <c r="C1839" s="13" t="s">
        <v>62</v>
      </c>
      <c r="D1839" s="13" t="s">
        <v>51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842</v>
      </c>
      <c r="B1840" s="13">
        <v>2014</v>
      </c>
      <c r="C1840" s="13" t="s">
        <v>63</v>
      </c>
      <c r="D1840" s="13" t="s">
        <v>55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744</v>
      </c>
      <c r="B1841" s="13">
        <v>2014</v>
      </c>
      <c r="C1841" s="13" t="s">
        <v>50</v>
      </c>
      <c r="D1841" s="13" t="s">
        <v>51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780</v>
      </c>
      <c r="B1842" s="13">
        <v>2014</v>
      </c>
      <c r="C1842" s="13" t="s">
        <v>54</v>
      </c>
      <c r="D1842" s="13" t="s">
        <v>55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779</v>
      </c>
      <c r="B1843" s="13">
        <v>2014</v>
      </c>
      <c r="C1843" s="13" t="s">
        <v>63</v>
      </c>
      <c r="D1843" s="13" t="s">
        <v>55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383</v>
      </c>
      <c r="B1844" s="13">
        <v>2014</v>
      </c>
      <c r="C1844" s="13" t="s">
        <v>66</v>
      </c>
      <c r="D1844" s="13" t="s">
        <v>55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541</v>
      </c>
      <c r="B1845" s="13">
        <v>2014</v>
      </c>
      <c r="C1845" s="13" t="s">
        <v>69</v>
      </c>
      <c r="D1845" s="13" t="s">
        <v>51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390</v>
      </c>
      <c r="B1846" s="13">
        <v>2014</v>
      </c>
      <c r="C1846" s="13" t="s">
        <v>54</v>
      </c>
      <c r="D1846" s="13" t="s">
        <v>55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355</v>
      </c>
      <c r="B1847" s="13">
        <v>2014</v>
      </c>
      <c r="C1847" s="13" t="s">
        <v>62</v>
      </c>
      <c r="D1847" s="13" t="s">
        <v>51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98</v>
      </c>
      <c r="B1848" s="13">
        <v>2014</v>
      </c>
      <c r="C1848" s="13" t="s">
        <v>67</v>
      </c>
      <c r="D1848" s="13" t="s">
        <v>55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214</v>
      </c>
      <c r="B1849" s="13">
        <v>2014</v>
      </c>
      <c r="C1849" s="13" t="s">
        <v>53</v>
      </c>
      <c r="D1849" s="13" t="s">
        <v>51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382</v>
      </c>
      <c r="B1850" s="13">
        <v>2014</v>
      </c>
      <c r="C1850" s="13" t="s">
        <v>65</v>
      </c>
      <c r="D1850" s="13" t="s">
        <v>51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544</v>
      </c>
      <c r="B1851" s="13">
        <v>2014</v>
      </c>
      <c r="C1851" s="13" t="s">
        <v>58</v>
      </c>
      <c r="D1851" s="13" t="s">
        <v>51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632</v>
      </c>
      <c r="B1852" s="13">
        <v>2014</v>
      </c>
      <c r="C1852" s="13" t="s">
        <v>74</v>
      </c>
      <c r="D1852" s="13" t="s">
        <v>55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716</v>
      </c>
      <c r="B1853" s="13">
        <v>2014</v>
      </c>
      <c r="C1853" s="13" t="s">
        <v>60</v>
      </c>
      <c r="D1853" s="13" t="s">
        <v>55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387</v>
      </c>
      <c r="B1854" s="13">
        <v>2014</v>
      </c>
      <c r="C1854" s="13" t="s">
        <v>68</v>
      </c>
      <c r="D1854" s="13" t="s">
        <v>55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877</v>
      </c>
      <c r="B1855" s="13">
        <v>2014</v>
      </c>
      <c r="C1855" s="13" t="s">
        <v>53</v>
      </c>
      <c r="D1855" s="13" t="s">
        <v>51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508</v>
      </c>
      <c r="B1856" s="13">
        <v>2014</v>
      </c>
      <c r="C1856" s="13" t="s">
        <v>79</v>
      </c>
      <c r="D1856" s="13" t="s">
        <v>55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329</v>
      </c>
      <c r="B1857" s="13">
        <v>2014</v>
      </c>
      <c r="C1857" s="13" t="s">
        <v>77</v>
      </c>
      <c r="D1857" s="13" t="s">
        <v>55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355</v>
      </c>
      <c r="B1858" s="13">
        <v>2014</v>
      </c>
      <c r="C1858" s="13" t="s">
        <v>65</v>
      </c>
      <c r="D1858" s="13" t="s">
        <v>51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731</v>
      </c>
      <c r="B1859" s="13">
        <v>2014</v>
      </c>
      <c r="C1859" s="13" t="s">
        <v>73</v>
      </c>
      <c r="D1859" s="13" t="s">
        <v>55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774</v>
      </c>
      <c r="B1860" s="13">
        <v>2014</v>
      </c>
      <c r="C1860" s="13" t="s">
        <v>50</v>
      </c>
      <c r="D1860" s="13" t="s">
        <v>51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450</v>
      </c>
      <c r="B1861" s="13">
        <v>2014</v>
      </c>
      <c r="C1861" s="13" t="s">
        <v>65</v>
      </c>
      <c r="D1861" s="13" t="s">
        <v>51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532</v>
      </c>
      <c r="B1862" s="13">
        <v>2014</v>
      </c>
      <c r="C1862" s="13" t="s">
        <v>54</v>
      </c>
      <c r="D1862" s="13" t="s">
        <v>55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860</v>
      </c>
      <c r="B1863" s="13">
        <v>2014</v>
      </c>
      <c r="C1863" s="13" t="s">
        <v>71</v>
      </c>
      <c r="D1863" s="13" t="s">
        <v>55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316</v>
      </c>
      <c r="B1864" s="13">
        <v>2014</v>
      </c>
      <c r="C1864" s="13" t="s">
        <v>78</v>
      </c>
      <c r="D1864" s="13" t="s">
        <v>51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768</v>
      </c>
      <c r="B1865" s="13">
        <v>2014</v>
      </c>
      <c r="C1865" s="13" t="s">
        <v>67</v>
      </c>
      <c r="D1865" s="13" t="s">
        <v>55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253</v>
      </c>
      <c r="B1866" s="13">
        <v>2014</v>
      </c>
      <c r="C1866" s="13" t="s">
        <v>54</v>
      </c>
      <c r="D1866" s="13" t="s">
        <v>55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234</v>
      </c>
      <c r="B1867" s="13">
        <v>2014</v>
      </c>
      <c r="C1867" s="13" t="s">
        <v>62</v>
      </c>
      <c r="D1867" s="13" t="s">
        <v>51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376</v>
      </c>
      <c r="B1868" s="13">
        <v>2014</v>
      </c>
      <c r="C1868" s="13" t="s">
        <v>69</v>
      </c>
      <c r="D1868" s="13" t="s">
        <v>51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611</v>
      </c>
      <c r="B1869" s="13">
        <v>2014</v>
      </c>
      <c r="C1869" s="13" t="s">
        <v>58</v>
      </c>
      <c r="D1869" s="13" t="s">
        <v>51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719</v>
      </c>
      <c r="B1870" s="13">
        <v>2014</v>
      </c>
      <c r="C1870" s="13" t="s">
        <v>76</v>
      </c>
      <c r="D1870" s="13" t="s">
        <v>51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284</v>
      </c>
      <c r="B1871" s="13">
        <v>2014</v>
      </c>
      <c r="C1871" s="13" t="s">
        <v>69</v>
      </c>
      <c r="D1871" s="13" t="s">
        <v>51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315</v>
      </c>
      <c r="B1872" s="13">
        <v>2014</v>
      </c>
      <c r="C1872" s="13" t="s">
        <v>54</v>
      </c>
      <c r="D1872" s="13" t="s">
        <v>55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409</v>
      </c>
      <c r="B1873" s="13">
        <v>2014</v>
      </c>
      <c r="C1873" s="13" t="s">
        <v>64</v>
      </c>
      <c r="D1873" s="13" t="s">
        <v>51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770</v>
      </c>
      <c r="B1874" s="13">
        <v>2014</v>
      </c>
      <c r="C1874" s="13" t="s">
        <v>57</v>
      </c>
      <c r="D1874" s="13" t="s">
        <v>55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465</v>
      </c>
      <c r="B1875" s="13">
        <v>2014</v>
      </c>
      <c r="C1875" s="13" t="s">
        <v>59</v>
      </c>
      <c r="D1875" s="13" t="s">
        <v>51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667</v>
      </c>
      <c r="B1876" s="13">
        <v>2014</v>
      </c>
      <c r="C1876" s="13" t="s">
        <v>75</v>
      </c>
      <c r="D1876" s="13" t="s">
        <v>51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568</v>
      </c>
      <c r="B1877" s="13">
        <v>2014</v>
      </c>
      <c r="C1877" s="13" t="s">
        <v>74</v>
      </c>
      <c r="D1877" s="13" t="s">
        <v>55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295</v>
      </c>
      <c r="B1878" s="13">
        <v>2014</v>
      </c>
      <c r="C1878" s="13" t="s">
        <v>80</v>
      </c>
      <c r="D1878" s="13" t="s">
        <v>55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419</v>
      </c>
      <c r="B1879" s="13">
        <v>2014</v>
      </c>
      <c r="C1879" s="13" t="s">
        <v>76</v>
      </c>
      <c r="D1879" s="13" t="s">
        <v>51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681</v>
      </c>
      <c r="B1880" s="13">
        <v>2014</v>
      </c>
      <c r="C1880" s="13" t="s">
        <v>79</v>
      </c>
      <c r="D1880" s="13" t="s">
        <v>55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409</v>
      </c>
      <c r="B1881" s="13">
        <v>2014</v>
      </c>
      <c r="C1881" s="13" t="s">
        <v>69</v>
      </c>
      <c r="D1881" s="13" t="s">
        <v>51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486</v>
      </c>
      <c r="B1882" s="13">
        <v>2014</v>
      </c>
      <c r="C1882" s="13" t="s">
        <v>78</v>
      </c>
      <c r="D1882" s="13" t="s">
        <v>51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519</v>
      </c>
      <c r="B1883" s="13">
        <v>2014</v>
      </c>
      <c r="C1883" s="13" t="s">
        <v>52</v>
      </c>
      <c r="D1883" s="13" t="s">
        <v>51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145</v>
      </c>
      <c r="B1884" s="13">
        <v>2014</v>
      </c>
      <c r="C1884" s="13" t="s">
        <v>75</v>
      </c>
      <c r="D1884" s="13" t="s">
        <v>51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588</v>
      </c>
      <c r="B1885" s="13">
        <v>2014</v>
      </c>
      <c r="C1885" s="13" t="s">
        <v>78</v>
      </c>
      <c r="D1885" s="13" t="s">
        <v>51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586</v>
      </c>
      <c r="B1886" s="13">
        <v>2014</v>
      </c>
      <c r="C1886" s="13" t="s">
        <v>82</v>
      </c>
      <c r="D1886" s="13" t="s">
        <v>55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805</v>
      </c>
      <c r="B1887" s="13">
        <v>2014</v>
      </c>
      <c r="C1887" s="13" t="s">
        <v>69</v>
      </c>
      <c r="D1887" s="13" t="s">
        <v>51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558</v>
      </c>
      <c r="B1888" s="13">
        <v>2014</v>
      </c>
      <c r="C1888" s="13" t="s">
        <v>71</v>
      </c>
      <c r="D1888" s="13" t="s">
        <v>55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509</v>
      </c>
      <c r="B1889" s="13">
        <v>2014</v>
      </c>
      <c r="C1889" s="13" t="s">
        <v>52</v>
      </c>
      <c r="D1889" s="13" t="s">
        <v>51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608</v>
      </c>
      <c r="B1890" s="13">
        <v>2014</v>
      </c>
      <c r="C1890" s="13" t="s">
        <v>58</v>
      </c>
      <c r="D1890" s="13" t="s">
        <v>51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707</v>
      </c>
      <c r="B1891" s="13">
        <v>2014</v>
      </c>
      <c r="C1891" s="13" t="s">
        <v>50</v>
      </c>
      <c r="D1891" s="13" t="s">
        <v>51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793</v>
      </c>
      <c r="B1892" s="13">
        <v>2014</v>
      </c>
      <c r="C1892" s="13" t="s">
        <v>52</v>
      </c>
      <c r="D1892" s="13" t="s">
        <v>51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725</v>
      </c>
      <c r="B1893" s="13">
        <v>2014</v>
      </c>
      <c r="C1893" s="13" t="s">
        <v>59</v>
      </c>
      <c r="D1893" s="13" t="s">
        <v>51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676</v>
      </c>
      <c r="B1894" s="13">
        <v>2014</v>
      </c>
      <c r="C1894" s="13" t="s">
        <v>67</v>
      </c>
      <c r="D1894" s="13" t="s">
        <v>55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606</v>
      </c>
      <c r="B1895" s="13">
        <v>2014</v>
      </c>
      <c r="C1895" s="13" t="s">
        <v>68</v>
      </c>
      <c r="D1895" s="13" t="s">
        <v>55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400</v>
      </c>
      <c r="B1896" s="13">
        <v>2014</v>
      </c>
      <c r="C1896" s="13" t="s">
        <v>77</v>
      </c>
      <c r="D1896" s="13" t="s">
        <v>55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327</v>
      </c>
      <c r="B1897" s="13">
        <v>2014</v>
      </c>
      <c r="C1897" s="13" t="s">
        <v>57</v>
      </c>
      <c r="D1897" s="13" t="s">
        <v>55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879</v>
      </c>
      <c r="B1898" s="13">
        <v>2014</v>
      </c>
      <c r="C1898" s="13" t="s">
        <v>62</v>
      </c>
      <c r="D1898" s="13" t="s">
        <v>51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482</v>
      </c>
      <c r="B1899" s="13">
        <v>2014</v>
      </c>
      <c r="C1899" s="13" t="s">
        <v>63</v>
      </c>
      <c r="D1899" s="13" t="s">
        <v>55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858</v>
      </c>
      <c r="B1900" s="13">
        <v>2014</v>
      </c>
      <c r="C1900" s="13" t="s">
        <v>78</v>
      </c>
      <c r="D1900" s="13" t="s">
        <v>51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861</v>
      </c>
      <c r="B1901" s="13">
        <v>2014</v>
      </c>
      <c r="C1901" s="13" t="s">
        <v>53</v>
      </c>
      <c r="D1901" s="13" t="s">
        <v>51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220</v>
      </c>
      <c r="B1902" s="13">
        <v>2014</v>
      </c>
      <c r="C1902" s="13" t="s">
        <v>74</v>
      </c>
      <c r="D1902" s="13" t="s">
        <v>55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792</v>
      </c>
      <c r="B1903" s="13">
        <v>2014</v>
      </c>
      <c r="C1903" s="13" t="s">
        <v>57</v>
      </c>
      <c r="D1903" s="13" t="s">
        <v>55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237</v>
      </c>
      <c r="B1904" s="13">
        <v>2014</v>
      </c>
      <c r="C1904" s="13" t="s">
        <v>73</v>
      </c>
      <c r="D1904" s="13" t="s">
        <v>55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778</v>
      </c>
      <c r="B1905" s="13">
        <v>2014</v>
      </c>
      <c r="C1905" s="13" t="s">
        <v>58</v>
      </c>
      <c r="D1905" s="13" t="s">
        <v>51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442</v>
      </c>
      <c r="B1906" s="13">
        <v>2014</v>
      </c>
      <c r="C1906" s="13" t="s">
        <v>56</v>
      </c>
      <c r="D1906" s="13" t="s">
        <v>55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295</v>
      </c>
      <c r="B1907" s="13">
        <v>2014</v>
      </c>
      <c r="C1907" s="13" t="s">
        <v>62</v>
      </c>
      <c r="D1907" s="13" t="s">
        <v>51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787</v>
      </c>
      <c r="B1908" s="13">
        <v>2014</v>
      </c>
      <c r="C1908" s="13" t="s">
        <v>69</v>
      </c>
      <c r="D1908" s="13" t="s">
        <v>51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789</v>
      </c>
      <c r="B1909" s="13">
        <v>2014</v>
      </c>
      <c r="C1909" s="13" t="s">
        <v>52</v>
      </c>
      <c r="D1909" s="13" t="s">
        <v>51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252</v>
      </c>
      <c r="B1910" s="13">
        <v>2014</v>
      </c>
      <c r="C1910" s="13" t="s">
        <v>57</v>
      </c>
      <c r="D1910" s="13" t="s">
        <v>55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824</v>
      </c>
      <c r="B1911" s="13">
        <v>2014</v>
      </c>
      <c r="C1911" s="13" t="s">
        <v>62</v>
      </c>
      <c r="D1911" s="13" t="s">
        <v>51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827</v>
      </c>
      <c r="B1912" s="13">
        <v>2014</v>
      </c>
      <c r="C1912" s="13" t="s">
        <v>67</v>
      </c>
      <c r="D1912" s="13" t="s">
        <v>55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191</v>
      </c>
      <c r="B1913" s="13">
        <v>2014</v>
      </c>
      <c r="C1913" s="13" t="s">
        <v>82</v>
      </c>
      <c r="D1913" s="13" t="s">
        <v>55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415</v>
      </c>
      <c r="B1914" s="13">
        <v>2014</v>
      </c>
      <c r="C1914" s="13" t="s">
        <v>65</v>
      </c>
      <c r="D1914" s="13" t="s">
        <v>51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347</v>
      </c>
      <c r="B1915" s="13">
        <v>2014</v>
      </c>
      <c r="C1915" s="13" t="s">
        <v>79</v>
      </c>
      <c r="D1915" s="13" t="s">
        <v>55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292</v>
      </c>
      <c r="B1916" s="13">
        <v>2014</v>
      </c>
      <c r="C1916" s="13" t="s">
        <v>70</v>
      </c>
      <c r="D1916" s="13" t="s">
        <v>51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204</v>
      </c>
      <c r="B1917" s="13">
        <v>2014</v>
      </c>
      <c r="C1917" s="13" t="s">
        <v>64</v>
      </c>
      <c r="D1917" s="13" t="s">
        <v>51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700</v>
      </c>
      <c r="B1918" s="13">
        <v>2014</v>
      </c>
      <c r="C1918" s="13" t="s">
        <v>62</v>
      </c>
      <c r="D1918" s="13" t="s">
        <v>51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325</v>
      </c>
      <c r="B1919" s="13">
        <v>2014</v>
      </c>
      <c r="C1919" s="13" t="s">
        <v>65</v>
      </c>
      <c r="D1919" s="13" t="s">
        <v>51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261</v>
      </c>
      <c r="B1920" s="13">
        <v>2014</v>
      </c>
      <c r="C1920" s="13" t="s">
        <v>63</v>
      </c>
      <c r="D1920" s="13" t="s">
        <v>55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550</v>
      </c>
      <c r="B1921" s="13">
        <v>2014</v>
      </c>
      <c r="C1921" s="13" t="s">
        <v>78</v>
      </c>
      <c r="D1921" s="13" t="s">
        <v>51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551</v>
      </c>
      <c r="B1922" s="13">
        <v>2014</v>
      </c>
      <c r="C1922" s="13" t="s">
        <v>56</v>
      </c>
      <c r="D1922" s="13" t="s">
        <v>55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578</v>
      </c>
      <c r="B1923" s="13">
        <v>2014</v>
      </c>
      <c r="C1923" s="13" t="s">
        <v>79</v>
      </c>
      <c r="D1923" s="13" t="s">
        <v>55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593</v>
      </c>
      <c r="B1924" s="13">
        <v>2014</v>
      </c>
      <c r="C1924" s="13" t="s">
        <v>69</v>
      </c>
      <c r="D1924" s="13" t="s">
        <v>51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765</v>
      </c>
      <c r="B1925" s="13">
        <v>2014</v>
      </c>
      <c r="C1925" s="13" t="s">
        <v>69</v>
      </c>
      <c r="D1925" s="13" t="s">
        <v>51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388</v>
      </c>
      <c r="B1926" s="13">
        <v>2014</v>
      </c>
      <c r="C1926" s="13" t="s">
        <v>56</v>
      </c>
      <c r="D1926" s="13" t="s">
        <v>55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308</v>
      </c>
      <c r="B1927" s="13">
        <v>2014</v>
      </c>
      <c r="C1927" s="13" t="s">
        <v>57</v>
      </c>
      <c r="D1927" s="13" t="s">
        <v>55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152</v>
      </c>
      <c r="B1928" s="13">
        <v>2014</v>
      </c>
      <c r="C1928" s="13" t="s">
        <v>50</v>
      </c>
      <c r="D1928" s="13" t="s">
        <v>51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250</v>
      </c>
      <c r="B1929" s="13">
        <v>2014</v>
      </c>
      <c r="C1929" s="13" t="s">
        <v>62</v>
      </c>
      <c r="D1929" s="13" t="s">
        <v>51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701</v>
      </c>
      <c r="B1930" s="13">
        <v>2014</v>
      </c>
      <c r="C1930" s="13" t="s">
        <v>82</v>
      </c>
      <c r="D1930" s="13" t="s">
        <v>55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748</v>
      </c>
      <c r="B1931" s="13">
        <v>2014</v>
      </c>
      <c r="C1931" s="13" t="s">
        <v>71</v>
      </c>
      <c r="D1931" s="13" t="s">
        <v>55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822</v>
      </c>
      <c r="B1932" s="13">
        <v>2014</v>
      </c>
      <c r="C1932" s="13" t="s">
        <v>56</v>
      </c>
      <c r="D1932" s="13" t="s">
        <v>55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376</v>
      </c>
      <c r="B1933" s="13">
        <v>2014</v>
      </c>
      <c r="C1933" s="13" t="s">
        <v>53</v>
      </c>
      <c r="D1933" s="13" t="s">
        <v>51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619</v>
      </c>
      <c r="B1934" s="13">
        <v>2014</v>
      </c>
      <c r="C1934" s="13" t="s">
        <v>79</v>
      </c>
      <c r="D1934" s="13" t="s">
        <v>55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523</v>
      </c>
      <c r="B1935" s="13">
        <v>2014</v>
      </c>
      <c r="C1935" s="13" t="s">
        <v>77</v>
      </c>
      <c r="D1935" s="13" t="s">
        <v>55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346</v>
      </c>
      <c r="B1936" s="13">
        <v>2014</v>
      </c>
      <c r="C1936" s="13" t="s">
        <v>77</v>
      </c>
      <c r="D1936" s="13" t="s">
        <v>55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729</v>
      </c>
      <c r="B1937" s="13">
        <v>2014</v>
      </c>
      <c r="C1937" s="13" t="s">
        <v>62</v>
      </c>
      <c r="D1937" s="13" t="s">
        <v>51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878</v>
      </c>
      <c r="B1938" s="13">
        <v>2014</v>
      </c>
      <c r="C1938" s="13" t="s">
        <v>69</v>
      </c>
      <c r="D1938" s="13" t="s">
        <v>51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869</v>
      </c>
      <c r="B1939" s="13">
        <v>2014</v>
      </c>
      <c r="C1939" s="13" t="s">
        <v>66</v>
      </c>
      <c r="D1939" s="13" t="s">
        <v>55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357</v>
      </c>
      <c r="B1940" s="13">
        <v>2014</v>
      </c>
      <c r="C1940" s="13" t="s">
        <v>77</v>
      </c>
      <c r="D1940" s="13" t="s">
        <v>55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439</v>
      </c>
      <c r="B1941" s="13">
        <v>2014</v>
      </c>
      <c r="C1941" s="13" t="s">
        <v>73</v>
      </c>
      <c r="D1941" s="13" t="s">
        <v>55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580</v>
      </c>
      <c r="B1942" s="13">
        <v>2014</v>
      </c>
      <c r="C1942" s="13" t="s">
        <v>53</v>
      </c>
      <c r="D1942" s="13" t="s">
        <v>51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430</v>
      </c>
      <c r="B1943" s="13">
        <v>2014</v>
      </c>
      <c r="C1943" s="13" t="s">
        <v>56</v>
      </c>
      <c r="D1943" s="13" t="s">
        <v>55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302</v>
      </c>
      <c r="B1944" s="13">
        <v>2014</v>
      </c>
      <c r="C1944" s="13" t="s">
        <v>69</v>
      </c>
      <c r="D1944" s="13" t="s">
        <v>51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414</v>
      </c>
      <c r="B1945" s="13">
        <v>2014</v>
      </c>
      <c r="C1945" s="13" t="s">
        <v>61</v>
      </c>
      <c r="D1945" s="13" t="s">
        <v>51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200</v>
      </c>
      <c r="B1946" s="13">
        <v>2014</v>
      </c>
      <c r="C1946" s="13" t="s">
        <v>61</v>
      </c>
      <c r="D1946" s="13" t="s">
        <v>51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734</v>
      </c>
      <c r="B1947" s="13">
        <v>2014</v>
      </c>
      <c r="C1947" s="13" t="s">
        <v>56</v>
      </c>
      <c r="D1947" s="13" t="s">
        <v>55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178</v>
      </c>
      <c r="B1948" s="13">
        <v>2014</v>
      </c>
      <c r="C1948" s="13" t="s">
        <v>65</v>
      </c>
      <c r="D1948" s="13" t="s">
        <v>51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564</v>
      </c>
      <c r="B1949" s="13">
        <v>2014</v>
      </c>
      <c r="C1949" s="13" t="s">
        <v>75</v>
      </c>
      <c r="D1949" s="13" t="s">
        <v>51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540</v>
      </c>
      <c r="B1950" s="13">
        <v>2014</v>
      </c>
      <c r="C1950" s="13" t="s">
        <v>53</v>
      </c>
      <c r="D1950" s="13" t="s">
        <v>51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812</v>
      </c>
      <c r="B1951" s="13">
        <v>2014</v>
      </c>
      <c r="C1951" s="13" t="s">
        <v>50</v>
      </c>
      <c r="D1951" s="13" t="s">
        <v>51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190</v>
      </c>
      <c r="B1952" s="13">
        <v>2014</v>
      </c>
      <c r="C1952" s="13" t="s">
        <v>53</v>
      </c>
      <c r="D1952" s="13" t="s">
        <v>51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516</v>
      </c>
      <c r="B1953" s="13">
        <v>2014</v>
      </c>
      <c r="C1953" s="13" t="s">
        <v>64</v>
      </c>
      <c r="D1953" s="13" t="s">
        <v>51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277</v>
      </c>
      <c r="B1954" s="13">
        <v>2014</v>
      </c>
      <c r="C1954" s="13" t="s">
        <v>53</v>
      </c>
      <c r="D1954" s="13" t="s">
        <v>51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876</v>
      </c>
      <c r="B1955" s="13">
        <v>2014</v>
      </c>
      <c r="C1955" s="13" t="s">
        <v>74</v>
      </c>
      <c r="D1955" s="13" t="s">
        <v>55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807</v>
      </c>
      <c r="B1956" s="13">
        <v>2014</v>
      </c>
      <c r="C1956" s="13" t="s">
        <v>70</v>
      </c>
      <c r="D1956" s="13" t="s">
        <v>51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485</v>
      </c>
      <c r="B1957" s="13">
        <v>2014</v>
      </c>
      <c r="C1957" s="13" t="s">
        <v>61</v>
      </c>
      <c r="D1957" s="13" t="s">
        <v>51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248</v>
      </c>
      <c r="B1958" s="13">
        <v>2014</v>
      </c>
      <c r="C1958" s="13" t="s">
        <v>61</v>
      </c>
      <c r="D1958" s="13" t="s">
        <v>51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711</v>
      </c>
      <c r="B1959" s="13">
        <v>2014</v>
      </c>
      <c r="C1959" s="13" t="s">
        <v>58</v>
      </c>
      <c r="D1959" s="13" t="s">
        <v>51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723</v>
      </c>
      <c r="B1960" s="13">
        <v>2014</v>
      </c>
      <c r="C1960" s="13" t="s">
        <v>58</v>
      </c>
      <c r="D1960" s="13" t="s">
        <v>51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795</v>
      </c>
      <c r="B1961" s="13">
        <v>2014</v>
      </c>
      <c r="C1961" s="13" t="s">
        <v>66</v>
      </c>
      <c r="D1961" s="13" t="s">
        <v>55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832</v>
      </c>
      <c r="B1962" s="13">
        <v>2014</v>
      </c>
      <c r="C1962" s="13" t="s">
        <v>75</v>
      </c>
      <c r="D1962" s="13" t="s">
        <v>51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392</v>
      </c>
      <c r="B1963" s="13">
        <v>2014</v>
      </c>
      <c r="C1963" s="13" t="s">
        <v>59</v>
      </c>
      <c r="D1963" s="13" t="s">
        <v>51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874</v>
      </c>
      <c r="B1964" s="13">
        <v>2014</v>
      </c>
      <c r="C1964" s="13" t="s">
        <v>76</v>
      </c>
      <c r="D1964" s="13" t="s">
        <v>51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841</v>
      </c>
      <c r="B1965" s="13">
        <v>2014</v>
      </c>
      <c r="C1965" s="13" t="s">
        <v>59</v>
      </c>
      <c r="D1965" s="13" t="s">
        <v>51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337</v>
      </c>
      <c r="B1966" s="13">
        <v>2014</v>
      </c>
      <c r="C1966" s="13" t="s">
        <v>73</v>
      </c>
      <c r="D1966" s="13" t="s">
        <v>55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314</v>
      </c>
      <c r="B1967" s="13">
        <v>2014</v>
      </c>
      <c r="C1967" s="13" t="s">
        <v>66</v>
      </c>
      <c r="D1967" s="13" t="s">
        <v>55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603</v>
      </c>
      <c r="B1968" s="13">
        <v>2014</v>
      </c>
      <c r="C1968" s="13" t="s">
        <v>53</v>
      </c>
      <c r="D1968" s="13" t="s">
        <v>51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671</v>
      </c>
      <c r="B1969" s="13">
        <v>2014</v>
      </c>
      <c r="C1969" s="13" t="s">
        <v>69</v>
      </c>
      <c r="D1969" s="13" t="s">
        <v>51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422</v>
      </c>
      <c r="B1970" s="13">
        <v>2014</v>
      </c>
      <c r="C1970" s="13" t="s">
        <v>66</v>
      </c>
      <c r="D1970" s="13" t="s">
        <v>55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600</v>
      </c>
      <c r="B1971" s="13">
        <v>2014</v>
      </c>
      <c r="C1971" s="13" t="s">
        <v>76</v>
      </c>
      <c r="D1971" s="13" t="s">
        <v>51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869</v>
      </c>
      <c r="B1972" s="13">
        <v>2014</v>
      </c>
      <c r="C1972" s="13" t="s">
        <v>65</v>
      </c>
      <c r="D1972" s="13" t="s">
        <v>51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265</v>
      </c>
      <c r="B1973" s="13">
        <v>2014</v>
      </c>
      <c r="C1973" s="13" t="s">
        <v>60</v>
      </c>
      <c r="D1973" s="13" t="s">
        <v>55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764</v>
      </c>
      <c r="B1974" s="13">
        <v>2014</v>
      </c>
      <c r="C1974" s="13" t="s">
        <v>78</v>
      </c>
      <c r="D1974" s="13" t="s">
        <v>51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596</v>
      </c>
      <c r="B1975" s="13">
        <v>2014</v>
      </c>
      <c r="C1975" s="13" t="s">
        <v>52</v>
      </c>
      <c r="D1975" s="13" t="s">
        <v>51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305</v>
      </c>
      <c r="B1976" s="13">
        <v>2014</v>
      </c>
      <c r="C1976" s="13" t="s">
        <v>67</v>
      </c>
      <c r="D1976" s="13" t="s">
        <v>55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167</v>
      </c>
      <c r="B1977" s="13">
        <v>2014</v>
      </c>
      <c r="C1977" s="13" t="s">
        <v>62</v>
      </c>
      <c r="D1977" s="13" t="s">
        <v>51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201</v>
      </c>
      <c r="B1978" s="13">
        <v>2014</v>
      </c>
      <c r="C1978" s="13" t="s">
        <v>60</v>
      </c>
      <c r="D1978" s="13" t="s">
        <v>55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771</v>
      </c>
      <c r="B1979" s="13">
        <v>2014</v>
      </c>
      <c r="C1979" s="13" t="s">
        <v>67</v>
      </c>
      <c r="D1979" s="13" t="s">
        <v>55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647</v>
      </c>
      <c r="B1980" s="13">
        <v>2014</v>
      </c>
      <c r="C1980" s="13" t="s">
        <v>61</v>
      </c>
      <c r="D1980" s="13" t="s">
        <v>51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654</v>
      </c>
      <c r="B1981" s="13">
        <v>2014</v>
      </c>
      <c r="C1981" s="13" t="s">
        <v>58</v>
      </c>
      <c r="D1981" s="13" t="s">
        <v>51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629</v>
      </c>
      <c r="B1982" s="13">
        <v>2014</v>
      </c>
      <c r="C1982" s="13" t="s">
        <v>75</v>
      </c>
      <c r="D1982" s="13" t="s">
        <v>51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571</v>
      </c>
      <c r="B1983" s="13">
        <v>2014</v>
      </c>
      <c r="C1983" s="13" t="s">
        <v>72</v>
      </c>
      <c r="D1983" s="13" t="s">
        <v>51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47</v>
      </c>
      <c r="B1984" s="13">
        <v>2014</v>
      </c>
      <c r="C1984" s="13" t="s">
        <v>82</v>
      </c>
      <c r="D1984" s="13" t="s">
        <v>55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487</v>
      </c>
      <c r="B1985" s="13">
        <v>2014</v>
      </c>
      <c r="C1985" s="13" t="s">
        <v>68</v>
      </c>
      <c r="D1985" s="13" t="s">
        <v>55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814</v>
      </c>
      <c r="B1986" s="13">
        <v>2014</v>
      </c>
      <c r="C1986" s="13" t="s">
        <v>52</v>
      </c>
      <c r="D1986" s="13" t="s">
        <v>51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556</v>
      </c>
      <c r="B1987" s="13">
        <v>2014</v>
      </c>
      <c r="C1987" s="13" t="s">
        <v>74</v>
      </c>
      <c r="D1987" s="13" t="s">
        <v>55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738</v>
      </c>
      <c r="B1988" s="13">
        <v>2014</v>
      </c>
      <c r="C1988" s="13" t="s">
        <v>63</v>
      </c>
      <c r="D1988" s="13" t="s">
        <v>55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548</v>
      </c>
      <c r="B1989" s="13">
        <v>2014</v>
      </c>
      <c r="C1989" s="13" t="s">
        <v>66</v>
      </c>
      <c r="D1989" s="13" t="s">
        <v>55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848</v>
      </c>
      <c r="B1990" s="13">
        <v>2014</v>
      </c>
      <c r="C1990" s="13" t="s">
        <v>79</v>
      </c>
      <c r="D1990" s="13" t="s">
        <v>55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749</v>
      </c>
      <c r="B1991" s="13">
        <v>2014</v>
      </c>
      <c r="C1991" s="13" t="s">
        <v>64</v>
      </c>
      <c r="D1991" s="13" t="s">
        <v>51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713</v>
      </c>
      <c r="B1992" s="13">
        <v>2014</v>
      </c>
      <c r="C1992" s="13" t="s">
        <v>63</v>
      </c>
      <c r="D1992" s="13" t="s">
        <v>55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576</v>
      </c>
      <c r="B1993" s="13">
        <v>2014</v>
      </c>
      <c r="C1993" s="13" t="s">
        <v>73</v>
      </c>
      <c r="D1993" s="13" t="s">
        <v>55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397</v>
      </c>
      <c r="B1994" s="13">
        <v>2014</v>
      </c>
      <c r="C1994" s="13" t="s">
        <v>56</v>
      </c>
      <c r="D1994" s="13" t="s">
        <v>55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856</v>
      </c>
      <c r="B1995" s="13">
        <v>2014</v>
      </c>
      <c r="C1995" s="13" t="s">
        <v>68</v>
      </c>
      <c r="D1995" s="13" t="s">
        <v>55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820</v>
      </c>
      <c r="B1996" s="13">
        <v>2014</v>
      </c>
      <c r="C1996" s="13" t="s">
        <v>56</v>
      </c>
      <c r="D1996" s="13" t="s">
        <v>55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415</v>
      </c>
      <c r="B1997" s="13">
        <v>2014</v>
      </c>
      <c r="C1997" s="13" t="s">
        <v>66</v>
      </c>
      <c r="D1997" s="13" t="s">
        <v>55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186</v>
      </c>
      <c r="B1998" s="13">
        <v>2014</v>
      </c>
      <c r="C1998" s="13" t="s">
        <v>67</v>
      </c>
      <c r="D1998" s="13" t="s">
        <v>55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705</v>
      </c>
      <c r="B1999" s="13">
        <v>2014</v>
      </c>
      <c r="C1999" s="13" t="s">
        <v>59</v>
      </c>
      <c r="D1999" s="13" t="s">
        <v>51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456</v>
      </c>
      <c r="B2000" s="13">
        <v>2014</v>
      </c>
      <c r="C2000" s="13" t="s">
        <v>71</v>
      </c>
      <c r="D2000" s="13" t="s">
        <v>55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710</v>
      </c>
      <c r="B2001" s="13">
        <v>2014</v>
      </c>
      <c r="C2001" s="13" t="s">
        <v>52</v>
      </c>
      <c r="D2001" s="13" t="s">
        <v>51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514</v>
      </c>
      <c r="B2002" s="13">
        <v>2014</v>
      </c>
      <c r="C2002" s="13" t="s">
        <v>58</v>
      </c>
      <c r="D2002" s="13" t="s">
        <v>51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545</v>
      </c>
      <c r="B2003" s="13">
        <v>2014</v>
      </c>
      <c r="C2003" s="13" t="s">
        <v>71</v>
      </c>
      <c r="D2003" s="13" t="s">
        <v>55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368</v>
      </c>
      <c r="B2004" s="13">
        <v>2014</v>
      </c>
      <c r="C2004" s="13" t="s">
        <v>58</v>
      </c>
      <c r="D2004" s="13" t="s">
        <v>51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604</v>
      </c>
      <c r="B2005" s="13">
        <v>2014</v>
      </c>
      <c r="C2005" s="13" t="s">
        <v>64</v>
      </c>
      <c r="D2005" s="13" t="s">
        <v>51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695</v>
      </c>
      <c r="B2006" s="13">
        <v>2014</v>
      </c>
      <c r="C2006" s="13" t="s">
        <v>82</v>
      </c>
      <c r="D2006" s="13" t="s">
        <v>55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294</v>
      </c>
      <c r="B2007" s="13">
        <v>2014</v>
      </c>
      <c r="C2007" s="13" t="s">
        <v>66</v>
      </c>
      <c r="D2007" s="13" t="s">
        <v>55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873</v>
      </c>
      <c r="B2008" s="13">
        <v>2014</v>
      </c>
      <c r="C2008" s="13" t="s">
        <v>52</v>
      </c>
      <c r="D2008" s="13" t="s">
        <v>51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640</v>
      </c>
      <c r="B2009" s="13">
        <v>2014</v>
      </c>
      <c r="C2009" s="13" t="s">
        <v>61</v>
      </c>
      <c r="D2009" s="13" t="s">
        <v>51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624</v>
      </c>
      <c r="B2010" s="13">
        <v>2014</v>
      </c>
      <c r="C2010" s="13" t="s">
        <v>78</v>
      </c>
      <c r="D2010" s="13" t="s">
        <v>51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359</v>
      </c>
      <c r="B2011" s="13">
        <v>2014</v>
      </c>
      <c r="C2011" s="13" t="s">
        <v>75</v>
      </c>
      <c r="D2011" s="13" t="s">
        <v>51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467</v>
      </c>
      <c r="B2012" s="13">
        <v>2014</v>
      </c>
      <c r="C2012" s="13" t="s">
        <v>64</v>
      </c>
      <c r="D2012" s="13" t="s">
        <v>51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791</v>
      </c>
      <c r="B2013" s="13">
        <v>2014</v>
      </c>
      <c r="C2013" s="13" t="s">
        <v>56</v>
      </c>
      <c r="D2013" s="13" t="s">
        <v>55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742</v>
      </c>
      <c r="B2014" s="13">
        <v>2014</v>
      </c>
      <c r="C2014" s="13" t="s">
        <v>82</v>
      </c>
      <c r="D2014" s="13" t="s">
        <v>55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800</v>
      </c>
      <c r="B2015" s="13">
        <v>2014</v>
      </c>
      <c r="C2015" s="13" t="s">
        <v>63</v>
      </c>
      <c r="D2015" s="13" t="s">
        <v>55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867</v>
      </c>
      <c r="B2016" s="13">
        <v>2014</v>
      </c>
      <c r="C2016" s="13" t="s">
        <v>52</v>
      </c>
      <c r="D2016" s="13" t="s">
        <v>51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746</v>
      </c>
      <c r="B2017" s="13">
        <v>2014</v>
      </c>
      <c r="C2017" s="13" t="s">
        <v>57</v>
      </c>
      <c r="D2017" s="13" t="s">
        <v>55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840</v>
      </c>
      <c r="B2018" s="13">
        <v>2014</v>
      </c>
      <c r="C2018" s="13" t="s">
        <v>53</v>
      </c>
      <c r="D2018" s="13" t="s">
        <v>51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433</v>
      </c>
      <c r="B2019" s="13">
        <v>2014</v>
      </c>
      <c r="C2019" s="13" t="s">
        <v>56</v>
      </c>
      <c r="D2019" s="13" t="s">
        <v>55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389</v>
      </c>
      <c r="B2020" s="13">
        <v>2014</v>
      </c>
      <c r="C2020" s="13" t="s">
        <v>82</v>
      </c>
      <c r="D2020" s="13" t="s">
        <v>55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207</v>
      </c>
      <c r="B2021" s="13">
        <v>2014</v>
      </c>
      <c r="C2021" s="13" t="s">
        <v>65</v>
      </c>
      <c r="D2021" s="13" t="s">
        <v>51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843</v>
      </c>
      <c r="B2022" s="13">
        <v>2014</v>
      </c>
      <c r="C2022" s="13" t="s">
        <v>54</v>
      </c>
      <c r="D2022" s="13" t="s">
        <v>55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489</v>
      </c>
      <c r="B2023" s="13">
        <v>2014</v>
      </c>
      <c r="C2023" s="13" t="s">
        <v>68</v>
      </c>
      <c r="D2023" s="13" t="s">
        <v>55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798</v>
      </c>
      <c r="B2024" s="13">
        <v>2014</v>
      </c>
      <c r="C2024" s="13" t="s">
        <v>61</v>
      </c>
      <c r="D2024" s="13" t="s">
        <v>51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726</v>
      </c>
      <c r="B2025" s="13">
        <v>2014</v>
      </c>
      <c r="C2025" s="13" t="s">
        <v>59</v>
      </c>
      <c r="D2025" s="13" t="s">
        <v>51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609</v>
      </c>
      <c r="B2026" s="13">
        <v>2014</v>
      </c>
      <c r="C2026" s="13" t="s">
        <v>63</v>
      </c>
      <c r="D2026" s="13" t="s">
        <v>55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852</v>
      </c>
      <c r="B2027" s="13">
        <v>2014</v>
      </c>
      <c r="C2027" s="13" t="s">
        <v>63</v>
      </c>
      <c r="D2027" s="13" t="s">
        <v>55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788</v>
      </c>
      <c r="B2028" s="13">
        <v>2014</v>
      </c>
      <c r="C2028" s="13" t="s">
        <v>61</v>
      </c>
      <c r="D2028" s="13" t="s">
        <v>51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572</v>
      </c>
      <c r="B2029" s="13">
        <v>2014</v>
      </c>
      <c r="C2029" s="13" t="s">
        <v>77</v>
      </c>
      <c r="D2029" s="13" t="s">
        <v>55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567</v>
      </c>
      <c r="B2030" s="13">
        <v>2014</v>
      </c>
      <c r="C2030" s="13" t="s">
        <v>68</v>
      </c>
      <c r="D2030" s="13" t="s">
        <v>55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589</v>
      </c>
      <c r="B2031" s="13">
        <v>2014</v>
      </c>
      <c r="C2031" s="13" t="s">
        <v>53</v>
      </c>
      <c r="D2031" s="13" t="s">
        <v>51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413</v>
      </c>
      <c r="B2032" s="13">
        <v>2014</v>
      </c>
      <c r="C2032" s="13" t="s">
        <v>75</v>
      </c>
      <c r="D2032" s="13" t="s">
        <v>51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426</v>
      </c>
      <c r="B2033" s="13">
        <v>2014</v>
      </c>
      <c r="C2033" s="13" t="s">
        <v>59</v>
      </c>
      <c r="D2033" s="13" t="s">
        <v>51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356</v>
      </c>
      <c r="B2034" s="13">
        <v>2014</v>
      </c>
      <c r="C2034" s="13" t="s">
        <v>71</v>
      </c>
      <c r="D2034" s="13" t="s">
        <v>55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597</v>
      </c>
      <c r="B2035" s="13">
        <v>2014</v>
      </c>
      <c r="C2035" s="13" t="s">
        <v>77</v>
      </c>
      <c r="D2035" s="13" t="s">
        <v>55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218</v>
      </c>
      <c r="B2036" s="13">
        <v>2014</v>
      </c>
      <c r="C2036" s="13" t="s">
        <v>71</v>
      </c>
      <c r="D2036" s="13" t="s">
        <v>55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441</v>
      </c>
      <c r="B2037" s="13">
        <v>2014</v>
      </c>
      <c r="C2037" s="13" t="s">
        <v>70</v>
      </c>
      <c r="D2037" s="13" t="s">
        <v>51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535</v>
      </c>
      <c r="B2038" s="13">
        <v>2014</v>
      </c>
      <c r="C2038" s="13" t="s">
        <v>58</v>
      </c>
      <c r="D2038" s="13" t="s">
        <v>51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332</v>
      </c>
      <c r="B2039" s="13">
        <v>2014</v>
      </c>
      <c r="C2039" s="13" t="s">
        <v>73</v>
      </c>
      <c r="D2039" s="13" t="s">
        <v>55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42</v>
      </c>
      <c r="B2040" s="13">
        <v>2014</v>
      </c>
      <c r="C2040" s="13" t="s">
        <v>77</v>
      </c>
      <c r="D2040" s="13" t="s">
        <v>55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607</v>
      </c>
      <c r="B2041" s="13">
        <v>2014</v>
      </c>
      <c r="C2041" s="13" t="s">
        <v>67</v>
      </c>
      <c r="D2041" s="13" t="s">
        <v>55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505</v>
      </c>
      <c r="B2042" s="13">
        <v>2014</v>
      </c>
      <c r="C2042" s="13" t="s">
        <v>66</v>
      </c>
      <c r="D2042" s="13" t="s">
        <v>55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229</v>
      </c>
      <c r="B2043" s="13">
        <v>2014</v>
      </c>
      <c r="C2043" s="13" t="s">
        <v>73</v>
      </c>
      <c r="D2043" s="13" t="s">
        <v>55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209</v>
      </c>
      <c r="B2044" s="13">
        <v>2014</v>
      </c>
      <c r="C2044" s="13" t="s">
        <v>65</v>
      </c>
      <c r="D2044" s="13" t="s">
        <v>51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782</v>
      </c>
      <c r="B2045" s="13">
        <v>2014</v>
      </c>
      <c r="C2045" s="13" t="s">
        <v>52</v>
      </c>
      <c r="D2045" s="13" t="s">
        <v>51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297</v>
      </c>
      <c r="B2046" s="13">
        <v>2014</v>
      </c>
      <c r="C2046" s="13" t="s">
        <v>70</v>
      </c>
      <c r="D2046" s="13" t="s">
        <v>51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193</v>
      </c>
      <c r="B2047" s="13">
        <v>2014</v>
      </c>
      <c r="C2047" s="13" t="s">
        <v>50</v>
      </c>
      <c r="D2047" s="13" t="s">
        <v>51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590</v>
      </c>
      <c r="B2048" s="13">
        <v>2014</v>
      </c>
      <c r="C2048" s="13" t="s">
        <v>62</v>
      </c>
      <c r="D2048" s="13" t="s">
        <v>51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536</v>
      </c>
      <c r="B2049" s="13">
        <v>2014</v>
      </c>
      <c r="C2049" s="13" t="s">
        <v>64</v>
      </c>
      <c r="D2049" s="13" t="s">
        <v>51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565</v>
      </c>
      <c r="B2050" s="13">
        <v>2014</v>
      </c>
      <c r="C2050" s="13" t="s">
        <v>74</v>
      </c>
      <c r="D2050" s="13" t="s">
        <v>55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796</v>
      </c>
      <c r="B2051" s="13">
        <v>2014</v>
      </c>
      <c r="C2051" s="13" t="s">
        <v>53</v>
      </c>
      <c r="D2051" s="13" t="s">
        <v>51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775</v>
      </c>
      <c r="B2052" s="13">
        <v>2014</v>
      </c>
      <c r="C2052" s="13" t="s">
        <v>54</v>
      </c>
      <c r="D2052" s="13" t="s">
        <v>55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756</v>
      </c>
      <c r="B2053" s="13">
        <v>2014</v>
      </c>
      <c r="C2053" s="13" t="s">
        <v>69</v>
      </c>
      <c r="D2053" s="13" t="s">
        <v>51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432</v>
      </c>
      <c r="B2054" s="13">
        <v>2014</v>
      </c>
      <c r="C2054" s="13" t="s">
        <v>57</v>
      </c>
      <c r="D2054" s="13" t="s">
        <v>55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580</v>
      </c>
      <c r="B2055" s="13">
        <v>2014</v>
      </c>
      <c r="C2055" s="13" t="s">
        <v>76</v>
      </c>
      <c r="D2055" s="13" t="s">
        <v>51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712</v>
      </c>
      <c r="B2056" s="13">
        <v>2014</v>
      </c>
      <c r="C2056" s="13" t="s">
        <v>66</v>
      </c>
      <c r="D2056" s="13" t="s">
        <v>55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400</v>
      </c>
      <c r="B2057" s="13">
        <v>2014</v>
      </c>
      <c r="C2057" s="13" t="s">
        <v>70</v>
      </c>
      <c r="D2057" s="13" t="s">
        <v>51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429</v>
      </c>
      <c r="B2058" s="13">
        <v>2014</v>
      </c>
      <c r="C2058" s="13" t="s">
        <v>60</v>
      </c>
      <c r="D2058" s="13" t="s">
        <v>55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372</v>
      </c>
      <c r="B2059" s="13">
        <v>2014</v>
      </c>
      <c r="C2059" s="13" t="s">
        <v>68</v>
      </c>
      <c r="D2059" s="13" t="s">
        <v>55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560</v>
      </c>
      <c r="B2060" s="13">
        <v>2014</v>
      </c>
      <c r="C2060" s="13" t="s">
        <v>56</v>
      </c>
      <c r="D2060" s="13" t="s">
        <v>55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385</v>
      </c>
      <c r="B2061" s="13">
        <v>2014</v>
      </c>
      <c r="C2061" s="13" t="s">
        <v>80</v>
      </c>
      <c r="D2061" s="13" t="s">
        <v>55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680</v>
      </c>
      <c r="B2062" s="13">
        <v>2014</v>
      </c>
      <c r="C2062" s="13" t="s">
        <v>82</v>
      </c>
      <c r="D2062" s="13" t="s">
        <v>55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379</v>
      </c>
      <c r="B2063" s="13">
        <v>2014</v>
      </c>
      <c r="C2063" s="13" t="s">
        <v>79</v>
      </c>
      <c r="D2063" s="13" t="s">
        <v>55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761</v>
      </c>
      <c r="B2064" s="13">
        <v>2014</v>
      </c>
      <c r="C2064" s="13" t="s">
        <v>62</v>
      </c>
      <c r="D2064" s="13" t="s">
        <v>51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664</v>
      </c>
      <c r="B2065" s="13">
        <v>2014</v>
      </c>
      <c r="C2065" s="13" t="s">
        <v>73</v>
      </c>
      <c r="D2065" s="13" t="s">
        <v>55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507</v>
      </c>
      <c r="B2066" s="13">
        <v>2014</v>
      </c>
      <c r="C2066" s="13" t="s">
        <v>56</v>
      </c>
      <c r="D2066" s="13" t="s">
        <v>55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766</v>
      </c>
      <c r="B2067" s="13">
        <v>2014</v>
      </c>
      <c r="C2067" s="13" t="s">
        <v>67</v>
      </c>
      <c r="D2067" s="13" t="s">
        <v>55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733</v>
      </c>
      <c r="B2068" s="13">
        <v>2014</v>
      </c>
      <c r="C2068" s="13" t="s">
        <v>64</v>
      </c>
      <c r="D2068" s="13" t="s">
        <v>51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847</v>
      </c>
      <c r="B2069" s="13">
        <v>2014</v>
      </c>
      <c r="C2069" s="13" t="s">
        <v>78</v>
      </c>
      <c r="D2069" s="13" t="s">
        <v>51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211</v>
      </c>
      <c r="B2070" s="13">
        <v>2014</v>
      </c>
      <c r="C2070" s="13" t="s">
        <v>71</v>
      </c>
      <c r="D2070" s="13" t="s">
        <v>55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542</v>
      </c>
      <c r="B2071" s="13">
        <v>2014</v>
      </c>
      <c r="C2071" s="13" t="s">
        <v>82</v>
      </c>
      <c r="D2071" s="13" t="s">
        <v>55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500</v>
      </c>
      <c r="B2072" s="13">
        <v>2014</v>
      </c>
      <c r="C2072" s="13" t="s">
        <v>76</v>
      </c>
      <c r="D2072" s="13" t="s">
        <v>51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501</v>
      </c>
      <c r="B2073" s="13">
        <v>2014</v>
      </c>
      <c r="C2073" s="13" t="s">
        <v>50</v>
      </c>
      <c r="D2073" s="13" t="s">
        <v>51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444</v>
      </c>
      <c r="B2074" s="13">
        <v>2014</v>
      </c>
      <c r="C2074" s="13" t="s">
        <v>79</v>
      </c>
      <c r="D2074" s="13" t="s">
        <v>55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402</v>
      </c>
      <c r="B2075" s="13">
        <v>2014</v>
      </c>
      <c r="C2075" s="13" t="s">
        <v>50</v>
      </c>
      <c r="D2075" s="13" t="s">
        <v>51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757</v>
      </c>
      <c r="B2076" s="13">
        <v>2014</v>
      </c>
      <c r="C2076" s="13" t="s">
        <v>80</v>
      </c>
      <c r="D2076" s="13" t="s">
        <v>55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549</v>
      </c>
      <c r="B2077" s="13">
        <v>2014</v>
      </c>
      <c r="C2077" s="13" t="s">
        <v>68</v>
      </c>
      <c r="D2077" s="13" t="s">
        <v>55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700</v>
      </c>
      <c r="B2078" s="13">
        <v>2014</v>
      </c>
      <c r="C2078" s="13" t="s">
        <v>64</v>
      </c>
      <c r="D2078" s="13" t="s">
        <v>51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783</v>
      </c>
      <c r="B2079" s="13">
        <v>2014</v>
      </c>
      <c r="C2079" s="13" t="s">
        <v>66</v>
      </c>
      <c r="D2079" s="13" t="s">
        <v>55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815</v>
      </c>
      <c r="B2080" s="13">
        <v>2014</v>
      </c>
      <c r="C2080" s="13" t="s">
        <v>74</v>
      </c>
      <c r="D2080" s="13" t="s">
        <v>55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104</v>
      </c>
      <c r="B2081" s="13">
        <v>2014</v>
      </c>
      <c r="C2081" s="13" t="s">
        <v>65</v>
      </c>
      <c r="D2081" s="13" t="s">
        <v>51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382</v>
      </c>
      <c r="B2082" s="13">
        <v>2014</v>
      </c>
      <c r="C2082" s="13" t="s">
        <v>63</v>
      </c>
      <c r="D2082" s="13" t="s">
        <v>55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352</v>
      </c>
      <c r="B2083" s="13">
        <v>2014</v>
      </c>
      <c r="C2083" s="13" t="s">
        <v>64</v>
      </c>
      <c r="D2083" s="13" t="s">
        <v>51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289</v>
      </c>
      <c r="B2084" s="13">
        <v>2014</v>
      </c>
      <c r="C2084" s="13" t="s">
        <v>74</v>
      </c>
      <c r="D2084" s="13" t="s">
        <v>55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864</v>
      </c>
      <c r="B2085" s="13">
        <v>2014</v>
      </c>
      <c r="C2085" s="13" t="s">
        <v>69</v>
      </c>
      <c r="D2085" s="13" t="s">
        <v>51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643</v>
      </c>
      <c r="B2086" s="13">
        <v>2014</v>
      </c>
      <c r="C2086" s="13" t="s">
        <v>63</v>
      </c>
      <c r="D2086" s="13" t="s">
        <v>55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530</v>
      </c>
      <c r="B2087" s="13">
        <v>2014</v>
      </c>
      <c r="C2087" s="13" t="s">
        <v>63</v>
      </c>
      <c r="D2087" s="13" t="s">
        <v>55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496</v>
      </c>
      <c r="B2088" s="13">
        <v>2014</v>
      </c>
      <c r="C2088" s="13" t="s">
        <v>66</v>
      </c>
      <c r="D2088" s="13" t="s">
        <v>55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513</v>
      </c>
      <c r="B2089" s="13">
        <v>2014</v>
      </c>
      <c r="C2089" s="13" t="s">
        <v>50</v>
      </c>
      <c r="D2089" s="13" t="s">
        <v>51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581</v>
      </c>
      <c r="B2090" s="13">
        <v>2014</v>
      </c>
      <c r="C2090" s="13" t="s">
        <v>74</v>
      </c>
      <c r="D2090" s="13" t="s">
        <v>55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378</v>
      </c>
      <c r="B2091" s="13">
        <v>2014</v>
      </c>
      <c r="C2091" s="13" t="s">
        <v>62</v>
      </c>
      <c r="D2091" s="13" t="s">
        <v>51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790</v>
      </c>
      <c r="B2092" s="13">
        <v>2014</v>
      </c>
      <c r="C2092" s="13" t="s">
        <v>67</v>
      </c>
      <c r="D2092" s="13" t="s">
        <v>55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377</v>
      </c>
      <c r="B2093" s="13">
        <v>2014</v>
      </c>
      <c r="C2093" s="13" t="s">
        <v>70</v>
      </c>
      <c r="D2093" s="13" t="s">
        <v>51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839</v>
      </c>
      <c r="B2094" s="13">
        <v>2014</v>
      </c>
      <c r="C2094" s="13" t="s">
        <v>63</v>
      </c>
      <c r="D2094" s="13" t="s">
        <v>55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469</v>
      </c>
      <c r="B2095" s="13">
        <v>2014</v>
      </c>
      <c r="C2095" s="13" t="s">
        <v>61</v>
      </c>
      <c r="D2095" s="13" t="s">
        <v>51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618</v>
      </c>
      <c r="B2096" s="13">
        <v>2014</v>
      </c>
      <c r="C2096" s="13" t="s">
        <v>66</v>
      </c>
      <c r="D2096" s="13" t="s">
        <v>55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41</v>
      </c>
      <c r="B2097" s="13">
        <v>2014</v>
      </c>
      <c r="C2097" s="13" t="s">
        <v>82</v>
      </c>
      <c r="D2097" s="13" t="s">
        <v>55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637</v>
      </c>
      <c r="B2098" s="13">
        <v>2014</v>
      </c>
      <c r="C2098" s="13" t="s">
        <v>69</v>
      </c>
      <c r="D2098" s="13" t="s">
        <v>51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459</v>
      </c>
      <c r="B2099" s="13">
        <v>2014</v>
      </c>
      <c r="C2099" s="13" t="s">
        <v>52</v>
      </c>
      <c r="D2099" s="13" t="s">
        <v>51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769</v>
      </c>
      <c r="B2100" s="13">
        <v>2014</v>
      </c>
      <c r="C2100" s="13" t="s">
        <v>82</v>
      </c>
      <c r="D2100" s="13" t="s">
        <v>55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330</v>
      </c>
      <c r="B2101" s="13">
        <v>2014</v>
      </c>
      <c r="C2101" s="13" t="s">
        <v>79</v>
      </c>
      <c r="D2101" s="13" t="s">
        <v>55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817</v>
      </c>
      <c r="B2102" s="13">
        <v>2014</v>
      </c>
      <c r="C2102" s="13" t="s">
        <v>53</v>
      </c>
      <c r="D2102" s="13" t="s">
        <v>51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776</v>
      </c>
      <c r="B2103" s="13">
        <v>2014</v>
      </c>
      <c r="C2103" s="13" t="s">
        <v>60</v>
      </c>
      <c r="D2103" s="13" t="s">
        <v>55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262</v>
      </c>
      <c r="B2104" s="13">
        <v>2014</v>
      </c>
      <c r="C2104" s="13" t="s">
        <v>65</v>
      </c>
      <c r="D2104" s="13" t="s">
        <v>51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660</v>
      </c>
      <c r="B2105" s="13">
        <v>2014</v>
      </c>
      <c r="C2105" s="13" t="s">
        <v>76</v>
      </c>
      <c r="D2105" s="13" t="s">
        <v>51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434</v>
      </c>
      <c r="B2106" s="13">
        <v>2014</v>
      </c>
      <c r="C2106" s="13" t="s">
        <v>66</v>
      </c>
      <c r="D2106" s="13" t="s">
        <v>55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349</v>
      </c>
      <c r="B2107" s="13">
        <v>2014</v>
      </c>
      <c r="C2107" s="13" t="s">
        <v>70</v>
      </c>
      <c r="D2107" s="13" t="s">
        <v>51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720</v>
      </c>
      <c r="B2108" s="13">
        <v>2014</v>
      </c>
      <c r="C2108" s="13" t="s">
        <v>62</v>
      </c>
      <c r="D2108" s="13" t="s">
        <v>51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334</v>
      </c>
      <c r="B2109" s="13">
        <v>2014</v>
      </c>
      <c r="C2109" s="13" t="s">
        <v>71</v>
      </c>
      <c r="D2109" s="13" t="s">
        <v>55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39</v>
      </c>
      <c r="B2110" s="13">
        <v>2014</v>
      </c>
      <c r="C2110" s="13" t="s">
        <v>59</v>
      </c>
      <c r="D2110" s="13" t="s">
        <v>51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436</v>
      </c>
      <c r="B2111" s="13">
        <v>2014</v>
      </c>
      <c r="C2111" s="13" t="s">
        <v>69</v>
      </c>
      <c r="D2111" s="13" t="s">
        <v>51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313</v>
      </c>
      <c r="B2112" s="13">
        <v>2014</v>
      </c>
      <c r="C2112" s="13" t="s">
        <v>78</v>
      </c>
      <c r="D2112" s="13" t="s">
        <v>51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287</v>
      </c>
      <c r="B2113" s="13">
        <v>2014</v>
      </c>
      <c r="C2113" s="13" t="s">
        <v>69</v>
      </c>
      <c r="D2113" s="13" t="s">
        <v>51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811</v>
      </c>
      <c r="B2114" s="13">
        <v>2014</v>
      </c>
      <c r="C2114" s="13" t="s">
        <v>59</v>
      </c>
      <c r="D2114" s="13" t="s">
        <v>51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666</v>
      </c>
      <c r="B2115" s="13">
        <v>2014</v>
      </c>
      <c r="C2115" s="13" t="s">
        <v>72</v>
      </c>
      <c r="D2115" s="13" t="s">
        <v>51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354</v>
      </c>
      <c r="B2116" s="13">
        <v>2014</v>
      </c>
      <c r="C2116" s="13" t="s">
        <v>76</v>
      </c>
      <c r="D2116" s="13" t="s">
        <v>51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515</v>
      </c>
      <c r="B2117" s="13">
        <v>2014</v>
      </c>
      <c r="C2117" s="13" t="s">
        <v>75</v>
      </c>
      <c r="D2117" s="13" t="s">
        <v>51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233</v>
      </c>
      <c r="B2118" s="13">
        <v>2014</v>
      </c>
      <c r="C2118" s="13" t="s">
        <v>73</v>
      </c>
      <c r="D2118" s="13" t="s">
        <v>55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219</v>
      </c>
      <c r="B2119" s="13">
        <v>2014</v>
      </c>
      <c r="C2119" s="13" t="s">
        <v>64</v>
      </c>
      <c r="D2119" s="13" t="s">
        <v>51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463</v>
      </c>
      <c r="B2120" s="13">
        <v>2014</v>
      </c>
      <c r="C2120" s="13" t="s">
        <v>50</v>
      </c>
      <c r="D2120" s="13" t="s">
        <v>51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561</v>
      </c>
      <c r="B2121" s="13">
        <v>2014</v>
      </c>
      <c r="C2121" s="13" t="s">
        <v>52</v>
      </c>
      <c r="D2121" s="13" t="s">
        <v>51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559</v>
      </c>
      <c r="B2122" s="13">
        <v>2014</v>
      </c>
      <c r="C2122" s="13" t="s">
        <v>72</v>
      </c>
      <c r="D2122" s="13" t="s">
        <v>51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557</v>
      </c>
      <c r="B2123" s="13">
        <v>2014</v>
      </c>
      <c r="C2123" s="13" t="s">
        <v>80</v>
      </c>
      <c r="D2123" s="13" t="s">
        <v>55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405</v>
      </c>
      <c r="B2124" s="13">
        <v>2014</v>
      </c>
      <c r="C2124" s="13" t="s">
        <v>61</v>
      </c>
      <c r="D2124" s="13" t="s">
        <v>51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48</v>
      </c>
      <c r="B2125" s="13">
        <v>2014</v>
      </c>
      <c r="C2125" s="13" t="s">
        <v>58</v>
      </c>
      <c r="D2125" s="13" t="s">
        <v>51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625</v>
      </c>
      <c r="B2126" s="13">
        <v>2014</v>
      </c>
      <c r="C2126" s="13" t="s">
        <v>70</v>
      </c>
      <c r="D2126" s="13" t="s">
        <v>51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495</v>
      </c>
      <c r="B2127" s="13">
        <v>2014</v>
      </c>
      <c r="C2127" s="13" t="s">
        <v>56</v>
      </c>
      <c r="D2127" s="13" t="s">
        <v>55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582</v>
      </c>
      <c r="B2128" s="13">
        <v>2014</v>
      </c>
      <c r="C2128" s="13" t="s">
        <v>61</v>
      </c>
      <c r="D2128" s="13" t="s">
        <v>51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291</v>
      </c>
      <c r="B2129" s="13">
        <v>2014</v>
      </c>
      <c r="C2129" s="13" t="s">
        <v>58</v>
      </c>
      <c r="D2129" s="13" t="s">
        <v>51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708</v>
      </c>
      <c r="B2130" s="13">
        <v>2014</v>
      </c>
      <c r="C2130" s="13" t="s">
        <v>70</v>
      </c>
      <c r="D2130" s="13" t="s">
        <v>51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125</v>
      </c>
      <c r="B2131" s="13">
        <v>2014</v>
      </c>
      <c r="C2131" s="13" t="s">
        <v>50</v>
      </c>
      <c r="D2131" s="13" t="s">
        <v>51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374</v>
      </c>
      <c r="B2132" s="13">
        <v>2014</v>
      </c>
      <c r="C2132" s="13" t="s">
        <v>63</v>
      </c>
      <c r="D2132" s="13" t="s">
        <v>55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694</v>
      </c>
      <c r="B2133" s="13">
        <v>2014</v>
      </c>
      <c r="C2133" s="13" t="s">
        <v>72</v>
      </c>
      <c r="D2133" s="13" t="s">
        <v>51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631</v>
      </c>
      <c r="B2134" s="13">
        <v>2014</v>
      </c>
      <c r="C2134" s="13" t="s">
        <v>79</v>
      </c>
      <c r="D2134" s="13" t="s">
        <v>55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293</v>
      </c>
      <c r="B2135" s="13">
        <v>2014</v>
      </c>
      <c r="C2135" s="13" t="s">
        <v>78</v>
      </c>
      <c r="D2135" s="13" t="s">
        <v>51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447</v>
      </c>
      <c r="B2136" s="13">
        <v>2014</v>
      </c>
      <c r="C2136" s="13" t="s">
        <v>73</v>
      </c>
      <c r="D2136" s="13" t="s">
        <v>55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699</v>
      </c>
      <c r="B2137" s="13">
        <v>2014</v>
      </c>
      <c r="C2137" s="13" t="s">
        <v>75</v>
      </c>
      <c r="D2137" s="13" t="s">
        <v>51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285</v>
      </c>
      <c r="B2138" s="13">
        <v>2014</v>
      </c>
      <c r="C2138" s="13" t="s">
        <v>77</v>
      </c>
      <c r="D2138" s="13" t="s">
        <v>55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655</v>
      </c>
      <c r="B2139" s="13">
        <v>2014</v>
      </c>
      <c r="C2139" s="13" t="s">
        <v>82</v>
      </c>
      <c r="D2139" s="13" t="s">
        <v>55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170</v>
      </c>
      <c r="B2140" s="13">
        <v>2014</v>
      </c>
      <c r="C2140" s="13" t="s">
        <v>60</v>
      </c>
      <c r="D2140" s="13" t="s">
        <v>55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727</v>
      </c>
      <c r="B2141" s="13">
        <v>2014</v>
      </c>
      <c r="C2141" s="13" t="s">
        <v>68</v>
      </c>
      <c r="D2141" s="13" t="s">
        <v>55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328</v>
      </c>
      <c r="B2142" s="13">
        <v>2014</v>
      </c>
      <c r="C2142" s="13" t="s">
        <v>65</v>
      </c>
      <c r="D2142" s="13" t="s">
        <v>51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418</v>
      </c>
      <c r="B2143" s="13">
        <v>2014</v>
      </c>
      <c r="C2143" s="13" t="s">
        <v>57</v>
      </c>
      <c r="D2143" s="13" t="s">
        <v>55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651</v>
      </c>
      <c r="B2144" s="13">
        <v>2014</v>
      </c>
      <c r="C2144" s="13" t="s">
        <v>70</v>
      </c>
      <c r="D2144" s="13" t="s">
        <v>51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424</v>
      </c>
      <c r="B2145" s="13">
        <v>2014</v>
      </c>
      <c r="C2145" s="13" t="s">
        <v>64</v>
      </c>
      <c r="D2145" s="13" t="s">
        <v>51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767</v>
      </c>
      <c r="B2146" s="13">
        <v>2014</v>
      </c>
      <c r="C2146" s="13" t="s">
        <v>60</v>
      </c>
      <c r="D2146" s="13" t="s">
        <v>55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322</v>
      </c>
      <c r="B2147" s="13">
        <v>2014</v>
      </c>
      <c r="C2147" s="13" t="s">
        <v>63</v>
      </c>
      <c r="D2147" s="13" t="s">
        <v>55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616</v>
      </c>
      <c r="B2148" s="13">
        <v>2014</v>
      </c>
      <c r="C2148" s="13" t="s">
        <v>53</v>
      </c>
      <c r="D2148" s="13" t="s">
        <v>51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475</v>
      </c>
      <c r="B2149" s="13">
        <v>2014</v>
      </c>
      <c r="C2149" s="13" t="s">
        <v>64</v>
      </c>
      <c r="D2149" s="13" t="s">
        <v>51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256</v>
      </c>
      <c r="B2150" s="13">
        <v>2014</v>
      </c>
      <c r="C2150" s="13" t="s">
        <v>82</v>
      </c>
      <c r="D2150" s="13" t="s">
        <v>55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649</v>
      </c>
      <c r="B2151" s="13">
        <v>2014</v>
      </c>
      <c r="C2151" s="13" t="s">
        <v>72</v>
      </c>
      <c r="D2151" s="13" t="s">
        <v>51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630</v>
      </c>
      <c r="B2152" s="13">
        <v>2014</v>
      </c>
      <c r="C2152" s="13" t="s">
        <v>73</v>
      </c>
      <c r="D2152" s="13" t="s">
        <v>55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728</v>
      </c>
      <c r="B2153" s="13">
        <v>2014</v>
      </c>
      <c r="C2153" s="13" t="s">
        <v>68</v>
      </c>
      <c r="D2153" s="13" t="s">
        <v>55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449</v>
      </c>
      <c r="B2154" s="13">
        <v>2014</v>
      </c>
      <c r="C2154" s="13" t="s">
        <v>52</v>
      </c>
      <c r="D2154" s="13" t="s">
        <v>51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546</v>
      </c>
      <c r="B2155" s="13">
        <v>2014</v>
      </c>
      <c r="C2155" s="13" t="s">
        <v>68</v>
      </c>
      <c r="D2155" s="13" t="s">
        <v>55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743</v>
      </c>
      <c r="B2156" s="13">
        <v>2014</v>
      </c>
      <c r="C2156" s="13" t="s">
        <v>60</v>
      </c>
      <c r="D2156" s="13" t="s">
        <v>55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570</v>
      </c>
      <c r="B2157" s="13">
        <v>2014</v>
      </c>
      <c r="C2157" s="13" t="s">
        <v>67</v>
      </c>
      <c r="D2157" s="13" t="s">
        <v>55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163</v>
      </c>
      <c r="B2158" s="13">
        <v>2014</v>
      </c>
      <c r="C2158" s="13" t="s">
        <v>62</v>
      </c>
      <c r="D2158" s="13" t="s">
        <v>51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300</v>
      </c>
      <c r="B2159" s="13">
        <v>2014</v>
      </c>
      <c r="C2159" s="13" t="s">
        <v>54</v>
      </c>
      <c r="D2159" s="13" t="s">
        <v>55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648</v>
      </c>
      <c r="B2160" s="13">
        <v>2014</v>
      </c>
      <c r="C2160" s="13" t="s">
        <v>68</v>
      </c>
      <c r="D2160" s="13" t="s">
        <v>55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595</v>
      </c>
      <c r="B2161" s="13">
        <v>2014</v>
      </c>
      <c r="C2161" s="13" t="s">
        <v>69</v>
      </c>
      <c r="D2161" s="13" t="s">
        <v>51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612</v>
      </c>
      <c r="B2162" s="13">
        <v>2014</v>
      </c>
      <c r="C2162" s="13" t="s">
        <v>50</v>
      </c>
      <c r="D2162" s="13" t="s">
        <v>51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677</v>
      </c>
      <c r="B2163" s="13">
        <v>2014</v>
      </c>
      <c r="C2163" s="13" t="s">
        <v>56</v>
      </c>
      <c r="D2163" s="13" t="s">
        <v>55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693</v>
      </c>
      <c r="B2164" s="13">
        <v>2014</v>
      </c>
      <c r="C2164" s="13" t="s">
        <v>74</v>
      </c>
      <c r="D2164" s="13" t="s">
        <v>55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562</v>
      </c>
      <c r="B2165" s="13">
        <v>2014</v>
      </c>
      <c r="C2165" s="13" t="s">
        <v>56</v>
      </c>
      <c r="D2165" s="13" t="s">
        <v>55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226</v>
      </c>
      <c r="B2166" s="13">
        <v>2014</v>
      </c>
      <c r="C2166" s="13" t="s">
        <v>72</v>
      </c>
      <c r="D2166" s="13" t="s">
        <v>51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320</v>
      </c>
      <c r="B2167" s="13">
        <v>2014</v>
      </c>
      <c r="C2167" s="13" t="s">
        <v>59</v>
      </c>
      <c r="D2167" s="13" t="s">
        <v>51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350</v>
      </c>
      <c r="B2168" s="13">
        <v>2014</v>
      </c>
      <c r="C2168" s="13" t="s">
        <v>60</v>
      </c>
      <c r="D2168" s="13" t="s">
        <v>55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763</v>
      </c>
      <c r="B2169" s="13">
        <v>2014</v>
      </c>
      <c r="C2169" s="13" t="s">
        <v>76</v>
      </c>
      <c r="D2169" s="13" t="s">
        <v>51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661</v>
      </c>
      <c r="B2170" s="13">
        <v>2014</v>
      </c>
      <c r="C2170" s="13" t="s">
        <v>78</v>
      </c>
      <c r="D2170" s="13" t="s">
        <v>51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241</v>
      </c>
      <c r="B2171" s="13">
        <v>2014</v>
      </c>
      <c r="C2171" s="13" t="s">
        <v>77</v>
      </c>
      <c r="D2171" s="13" t="s">
        <v>55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303</v>
      </c>
      <c r="B2172" s="13">
        <v>2014</v>
      </c>
      <c r="C2172" s="13" t="s">
        <v>67</v>
      </c>
      <c r="D2172" s="13" t="s">
        <v>55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714</v>
      </c>
      <c r="B2173" s="13">
        <v>2014</v>
      </c>
      <c r="C2173" s="13" t="s">
        <v>57</v>
      </c>
      <c r="D2173" s="13" t="s">
        <v>55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760</v>
      </c>
      <c r="B2174" s="13">
        <v>2014</v>
      </c>
      <c r="C2174" s="13" t="s">
        <v>62</v>
      </c>
      <c r="D2174" s="13" t="s">
        <v>51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176</v>
      </c>
      <c r="B2175" s="13">
        <v>2014</v>
      </c>
      <c r="C2175" s="13" t="s">
        <v>80</v>
      </c>
      <c r="D2175" s="13" t="s">
        <v>55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605</v>
      </c>
      <c r="B2176" s="13">
        <v>2014</v>
      </c>
      <c r="C2176" s="13" t="s">
        <v>57</v>
      </c>
      <c r="D2176" s="13" t="s">
        <v>55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745</v>
      </c>
      <c r="B2177" s="13">
        <v>2014</v>
      </c>
      <c r="C2177" s="13" t="s">
        <v>54</v>
      </c>
      <c r="D2177" s="13" t="s">
        <v>55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363</v>
      </c>
      <c r="B2178" s="13">
        <v>2014</v>
      </c>
      <c r="C2178" s="13" t="s">
        <v>71</v>
      </c>
      <c r="D2178" s="13" t="s">
        <v>55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601</v>
      </c>
      <c r="B2179" s="13">
        <v>2014</v>
      </c>
      <c r="C2179" s="13" t="s">
        <v>70</v>
      </c>
      <c r="D2179" s="13" t="s">
        <v>51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533</v>
      </c>
      <c r="B2180" s="13">
        <v>2014</v>
      </c>
      <c r="C2180" s="13" t="s">
        <v>79</v>
      </c>
      <c r="D2180" s="13" t="s">
        <v>55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528</v>
      </c>
      <c r="B2181" s="13">
        <v>2014</v>
      </c>
      <c r="C2181" s="13" t="s">
        <v>68</v>
      </c>
      <c r="D2181" s="13" t="s">
        <v>55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103</v>
      </c>
      <c r="B2182" s="13">
        <v>2014</v>
      </c>
      <c r="C2182" s="13" t="s">
        <v>78</v>
      </c>
      <c r="D2182" s="13" t="s">
        <v>51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399</v>
      </c>
      <c r="B2183" s="13">
        <v>2014</v>
      </c>
      <c r="C2183" s="13" t="s">
        <v>72</v>
      </c>
      <c r="D2183" s="13" t="s">
        <v>51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144</v>
      </c>
      <c r="B2184" s="13">
        <v>2014</v>
      </c>
      <c r="C2184" s="13" t="s">
        <v>76</v>
      </c>
      <c r="D2184" s="13" t="s">
        <v>51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380</v>
      </c>
      <c r="B2185" s="13">
        <v>2014</v>
      </c>
      <c r="C2185" s="13" t="s">
        <v>62</v>
      </c>
      <c r="D2185" s="13" t="s">
        <v>51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45</v>
      </c>
      <c r="B2186" s="13">
        <v>2014</v>
      </c>
      <c r="C2186" s="13" t="s">
        <v>58</v>
      </c>
      <c r="D2186" s="13" t="s">
        <v>51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461</v>
      </c>
      <c r="B2187" s="13">
        <v>2014</v>
      </c>
      <c r="C2187" s="13" t="s">
        <v>65</v>
      </c>
      <c r="D2187" s="13" t="s">
        <v>51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818</v>
      </c>
      <c r="B2188" s="13">
        <v>2014</v>
      </c>
      <c r="C2188" s="13" t="s">
        <v>50</v>
      </c>
      <c r="D2188" s="13" t="s">
        <v>51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806</v>
      </c>
      <c r="B2189" s="13">
        <v>2014</v>
      </c>
      <c r="C2189" s="13" t="s">
        <v>71</v>
      </c>
      <c r="D2189" s="13" t="s">
        <v>55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258</v>
      </c>
      <c r="B2190" s="13">
        <v>2014</v>
      </c>
      <c r="C2190" s="13" t="s">
        <v>74</v>
      </c>
      <c r="D2190" s="13" t="s">
        <v>55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230</v>
      </c>
      <c r="B2191" s="13">
        <v>2014</v>
      </c>
      <c r="C2191" s="13" t="s">
        <v>76</v>
      </c>
      <c r="D2191" s="13" t="s">
        <v>51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412</v>
      </c>
      <c r="B2192" s="13">
        <v>2014</v>
      </c>
      <c r="C2192" s="13" t="s">
        <v>72</v>
      </c>
      <c r="D2192" s="13" t="s">
        <v>51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785</v>
      </c>
      <c r="B2193" s="13">
        <v>2014</v>
      </c>
      <c r="C2193" s="13" t="s">
        <v>73</v>
      </c>
      <c r="D2193" s="13" t="s">
        <v>55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636</v>
      </c>
      <c r="B2194" s="13">
        <v>2014</v>
      </c>
      <c r="C2194" s="13" t="s">
        <v>52</v>
      </c>
      <c r="D2194" s="13" t="s">
        <v>51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273</v>
      </c>
      <c r="B2195" s="13">
        <v>2014</v>
      </c>
      <c r="C2195" s="13" t="s">
        <v>67</v>
      </c>
      <c r="D2195" s="13" t="s">
        <v>55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801</v>
      </c>
      <c r="B2196" s="13">
        <v>2014</v>
      </c>
      <c r="C2196" s="13" t="s">
        <v>57</v>
      </c>
      <c r="D2196" s="13" t="s">
        <v>55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438</v>
      </c>
      <c r="B2197" s="13">
        <v>2014</v>
      </c>
      <c r="C2197" s="13" t="s">
        <v>54</v>
      </c>
      <c r="D2197" s="13" t="s">
        <v>55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310</v>
      </c>
      <c r="B2198" s="13">
        <v>2014</v>
      </c>
      <c r="C2198" s="13" t="s">
        <v>58</v>
      </c>
      <c r="D2198" s="13" t="s">
        <v>51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280</v>
      </c>
      <c r="B2199" s="13">
        <v>2014</v>
      </c>
      <c r="C2199" s="13" t="s">
        <v>80</v>
      </c>
      <c r="D2199" s="13" t="s">
        <v>55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394</v>
      </c>
      <c r="B2200" s="13">
        <v>2014</v>
      </c>
      <c r="C2200" s="13" t="s">
        <v>61</v>
      </c>
      <c r="D2200" s="13" t="s">
        <v>51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577</v>
      </c>
      <c r="B2201" s="13">
        <v>2014</v>
      </c>
      <c r="C2201" s="13" t="s">
        <v>54</v>
      </c>
      <c r="D2201" s="13" t="s">
        <v>55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410</v>
      </c>
      <c r="B2202" s="13">
        <v>2014</v>
      </c>
      <c r="C2202" s="13" t="s">
        <v>60</v>
      </c>
      <c r="D2202" s="13" t="s">
        <v>55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279</v>
      </c>
      <c r="B2203" s="13">
        <v>2014</v>
      </c>
      <c r="C2203" s="13" t="s">
        <v>74</v>
      </c>
      <c r="D2203" s="13" t="s">
        <v>55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404</v>
      </c>
      <c r="B2204" s="13">
        <v>2014</v>
      </c>
      <c r="C2204" s="13" t="s">
        <v>65</v>
      </c>
      <c r="D2204" s="13" t="s">
        <v>51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674</v>
      </c>
      <c r="B2205" s="13">
        <v>2014</v>
      </c>
      <c r="C2205" s="13" t="s">
        <v>72</v>
      </c>
      <c r="D2205" s="13" t="s">
        <v>51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457</v>
      </c>
      <c r="B2206" s="13">
        <v>2014</v>
      </c>
      <c r="C2206" s="13" t="s">
        <v>72</v>
      </c>
      <c r="D2206" s="13" t="s">
        <v>51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146</v>
      </c>
      <c r="B2207" s="13">
        <v>2014</v>
      </c>
      <c r="C2207" s="13" t="s">
        <v>65</v>
      </c>
      <c r="D2207" s="13" t="s">
        <v>51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521</v>
      </c>
      <c r="B2208" s="13">
        <v>2014</v>
      </c>
      <c r="C2208" s="13" t="s">
        <v>54</v>
      </c>
      <c r="D2208" s="13" t="s">
        <v>55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816</v>
      </c>
      <c r="B2209" s="13">
        <v>2014</v>
      </c>
      <c r="C2209" s="13" t="s">
        <v>57</v>
      </c>
      <c r="D2209" s="13" t="s">
        <v>55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585</v>
      </c>
      <c r="B2210" s="13">
        <v>2014</v>
      </c>
      <c r="C2210" s="13" t="s">
        <v>60</v>
      </c>
      <c r="D2210" s="13" t="s">
        <v>55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488</v>
      </c>
      <c r="B2211" s="13">
        <v>2014</v>
      </c>
      <c r="C2211" s="13" t="s">
        <v>79</v>
      </c>
      <c r="D2211" s="13" t="s">
        <v>55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348</v>
      </c>
      <c r="B2212" s="13">
        <v>2014</v>
      </c>
      <c r="C2212" s="13" t="s">
        <v>75</v>
      </c>
      <c r="D2212" s="13" t="s">
        <v>51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263</v>
      </c>
      <c r="B2213" s="13">
        <v>2014</v>
      </c>
      <c r="C2213" s="13" t="s">
        <v>80</v>
      </c>
      <c r="D2213" s="13" t="s">
        <v>55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686</v>
      </c>
      <c r="B2214" s="13">
        <v>2014</v>
      </c>
      <c r="C2214" s="13" t="s">
        <v>53</v>
      </c>
      <c r="D2214" s="13" t="s">
        <v>51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216</v>
      </c>
      <c r="B2215" s="13">
        <v>2014</v>
      </c>
      <c r="C2215" s="13" t="s">
        <v>80</v>
      </c>
      <c r="D2215" s="13" t="s">
        <v>55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272</v>
      </c>
      <c r="B2216" s="13">
        <v>2014</v>
      </c>
      <c r="C2216" s="13" t="s">
        <v>71</v>
      </c>
      <c r="D2216" s="13" t="s">
        <v>55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620</v>
      </c>
      <c r="B2217" s="13">
        <v>2014</v>
      </c>
      <c r="C2217" s="13" t="s">
        <v>82</v>
      </c>
      <c r="D2217" s="13" t="s">
        <v>55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511</v>
      </c>
      <c r="B2218" s="13">
        <v>2014</v>
      </c>
      <c r="C2218" s="13" t="s">
        <v>77</v>
      </c>
      <c r="D2218" s="13" t="s">
        <v>55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311</v>
      </c>
      <c r="B2219" s="13">
        <v>2014</v>
      </c>
      <c r="C2219" s="13" t="s">
        <v>53</v>
      </c>
      <c r="D2219" s="13" t="s">
        <v>51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622</v>
      </c>
      <c r="B2220" s="13">
        <v>2014</v>
      </c>
      <c r="C2220" s="13" t="s">
        <v>74</v>
      </c>
      <c r="D2220" s="13" t="s">
        <v>55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480</v>
      </c>
      <c r="B2221" s="13">
        <v>2014</v>
      </c>
      <c r="C2221" s="13" t="s">
        <v>67</v>
      </c>
      <c r="D2221" s="13" t="s">
        <v>55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641</v>
      </c>
      <c r="B2222" s="13">
        <v>2014</v>
      </c>
      <c r="C2222" s="13" t="s">
        <v>73</v>
      </c>
      <c r="D2222" s="13" t="s">
        <v>55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703</v>
      </c>
      <c r="B2223" s="13">
        <v>2014</v>
      </c>
      <c r="C2223" s="13" t="s">
        <v>69</v>
      </c>
      <c r="D2223" s="13" t="s">
        <v>51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369</v>
      </c>
      <c r="B2224" s="13">
        <v>2014</v>
      </c>
      <c r="C2224" s="13" t="s">
        <v>61</v>
      </c>
      <c r="D2224" s="13" t="s">
        <v>51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598</v>
      </c>
      <c r="B2225" s="13">
        <v>2014</v>
      </c>
      <c r="C2225" s="13" t="s">
        <v>80</v>
      </c>
      <c r="D2225" s="13" t="s">
        <v>55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44</v>
      </c>
      <c r="B2226" s="13">
        <v>2014</v>
      </c>
      <c r="C2226" s="13" t="s">
        <v>75</v>
      </c>
      <c r="D2226" s="13" t="s">
        <v>51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574</v>
      </c>
      <c r="B2227" s="13">
        <v>2014</v>
      </c>
      <c r="C2227" s="13" t="s">
        <v>54</v>
      </c>
      <c r="D2227" s="13" t="s">
        <v>55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43</v>
      </c>
      <c r="B2228" s="13">
        <v>2014</v>
      </c>
      <c r="C2228" s="13" t="s">
        <v>64</v>
      </c>
      <c r="D2228" s="13" t="s">
        <v>51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645</v>
      </c>
      <c r="B2229" s="13">
        <v>2014</v>
      </c>
      <c r="C2229" s="13" t="s">
        <v>71</v>
      </c>
      <c r="D2229" s="13" t="s">
        <v>55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260</v>
      </c>
      <c r="B2230" s="13">
        <v>2014</v>
      </c>
      <c r="C2230" s="13" t="s">
        <v>58</v>
      </c>
      <c r="D2230" s="13" t="s">
        <v>51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490</v>
      </c>
      <c r="B2231" s="13">
        <v>2014</v>
      </c>
      <c r="C2231" s="13" t="s">
        <v>77</v>
      </c>
      <c r="D2231" s="13" t="s">
        <v>55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504</v>
      </c>
      <c r="B2232" s="13">
        <v>2014</v>
      </c>
      <c r="C2232" s="13" t="s">
        <v>70</v>
      </c>
      <c r="D2232" s="13" t="s">
        <v>51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246</v>
      </c>
      <c r="B2233" s="13">
        <v>2014</v>
      </c>
      <c r="C2233" s="13" t="s">
        <v>76</v>
      </c>
      <c r="D2233" s="13" t="s">
        <v>51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40</v>
      </c>
      <c r="B2234" s="13">
        <v>2014</v>
      </c>
      <c r="C2234" s="13" t="s">
        <v>59</v>
      </c>
      <c r="D2234" s="13" t="s">
        <v>51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808</v>
      </c>
      <c r="B2235" s="13">
        <v>2014</v>
      </c>
      <c r="C2235" s="13" t="s">
        <v>77</v>
      </c>
      <c r="D2235" s="13" t="s">
        <v>55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478</v>
      </c>
      <c r="B2236" s="13">
        <v>2014</v>
      </c>
      <c r="C2236" s="13" t="s">
        <v>57</v>
      </c>
      <c r="D2236" s="13" t="s">
        <v>55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364</v>
      </c>
      <c r="B2237" s="13">
        <v>2014</v>
      </c>
      <c r="C2237" s="13" t="s">
        <v>75</v>
      </c>
      <c r="D2237" s="13" t="s">
        <v>51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499</v>
      </c>
      <c r="B2238" s="13">
        <v>2014</v>
      </c>
      <c r="C2238" s="13" t="s">
        <v>78</v>
      </c>
      <c r="D2238" s="13" t="s">
        <v>51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484</v>
      </c>
      <c r="B2239" s="13">
        <v>2014</v>
      </c>
      <c r="C2239" s="13" t="s">
        <v>50</v>
      </c>
      <c r="D2239" s="13" t="s">
        <v>51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474</v>
      </c>
      <c r="B2240" s="13">
        <v>2014</v>
      </c>
      <c r="C2240" s="13" t="s">
        <v>61</v>
      </c>
      <c r="D2240" s="13" t="s">
        <v>51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46</v>
      </c>
      <c r="B2241" s="13">
        <v>2014</v>
      </c>
      <c r="C2241" s="13" t="s">
        <v>75</v>
      </c>
      <c r="D2241" s="13" t="s">
        <v>51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371</v>
      </c>
      <c r="B2242" s="13">
        <v>2014</v>
      </c>
      <c r="C2242" s="13" t="s">
        <v>59</v>
      </c>
      <c r="D2242" s="13" t="s">
        <v>51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362</v>
      </c>
      <c r="B2243" s="13">
        <v>2014</v>
      </c>
      <c r="C2243" s="13" t="s">
        <v>59</v>
      </c>
      <c r="D2243" s="13" t="s">
        <v>51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427</v>
      </c>
      <c r="B2244" s="13">
        <v>2014</v>
      </c>
      <c r="C2244" s="13" t="s">
        <v>79</v>
      </c>
      <c r="D2244" s="13" t="s">
        <v>55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617</v>
      </c>
      <c r="B2245" s="13">
        <v>2014</v>
      </c>
      <c r="C2245" s="13" t="s">
        <v>52</v>
      </c>
      <c r="D2245" s="13" t="s">
        <v>51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365</v>
      </c>
      <c r="B2246" s="13">
        <v>2014</v>
      </c>
      <c r="C2246" s="13" t="s">
        <v>76</v>
      </c>
      <c r="D2246" s="13" t="s">
        <v>51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892</v>
      </c>
      <c r="B2247" s="13">
        <v>2015</v>
      </c>
      <c r="C2247" s="13" t="s">
        <v>50</v>
      </c>
      <c r="D2247" s="13" t="s">
        <v>51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828</v>
      </c>
      <c r="B2248" s="13">
        <v>2015</v>
      </c>
      <c r="C2248" s="13" t="s">
        <v>61</v>
      </c>
      <c r="D2248" s="13" t="s">
        <v>51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626</v>
      </c>
      <c r="B2249" s="13">
        <v>2015</v>
      </c>
      <c r="C2249" s="13" t="s">
        <v>59</v>
      </c>
      <c r="D2249" s="13" t="s">
        <v>51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772</v>
      </c>
      <c r="B2250" s="13">
        <v>2015</v>
      </c>
      <c r="C2250" s="13" t="s">
        <v>61</v>
      </c>
      <c r="D2250" s="13" t="s">
        <v>51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297</v>
      </c>
      <c r="B2251" s="13">
        <v>2015</v>
      </c>
      <c r="C2251" s="13" t="s">
        <v>70</v>
      </c>
      <c r="D2251" s="13" t="s">
        <v>51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897</v>
      </c>
      <c r="B2252" s="13">
        <v>2015</v>
      </c>
      <c r="C2252" s="13" t="s">
        <v>64</v>
      </c>
      <c r="D2252" s="13" t="s">
        <v>51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542</v>
      </c>
      <c r="B2253" s="13">
        <v>2015</v>
      </c>
      <c r="C2253" s="13" t="s">
        <v>82</v>
      </c>
      <c r="D2253" s="13" t="s">
        <v>55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402</v>
      </c>
      <c r="B2254" s="13">
        <v>2015</v>
      </c>
      <c r="C2254" s="13" t="s">
        <v>59</v>
      </c>
      <c r="D2254" s="13" t="s">
        <v>51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717</v>
      </c>
      <c r="B2255" s="13">
        <v>2015</v>
      </c>
      <c r="C2255" s="13" t="s">
        <v>69</v>
      </c>
      <c r="D2255" s="13" t="s">
        <v>51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895</v>
      </c>
      <c r="B2256" s="13">
        <v>2015</v>
      </c>
      <c r="C2256" s="13" t="s">
        <v>61</v>
      </c>
      <c r="D2256" s="13" t="s">
        <v>51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849</v>
      </c>
      <c r="B2257" s="13">
        <v>2015</v>
      </c>
      <c r="C2257" s="13" t="s">
        <v>82</v>
      </c>
      <c r="D2257" s="13" t="s">
        <v>55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868</v>
      </c>
      <c r="B2258" s="13">
        <v>2015</v>
      </c>
      <c r="C2258" s="13" t="s">
        <v>64</v>
      </c>
      <c r="D2258" s="13" t="s">
        <v>51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352</v>
      </c>
      <c r="B2259" s="13">
        <v>2015</v>
      </c>
      <c r="C2259" s="13" t="s">
        <v>54</v>
      </c>
      <c r="D2259" s="13" t="s">
        <v>55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831</v>
      </c>
      <c r="B2260" s="13">
        <v>2015</v>
      </c>
      <c r="C2260" s="13" t="s">
        <v>72</v>
      </c>
      <c r="D2260" s="13" t="s">
        <v>51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509</v>
      </c>
      <c r="B2261" s="13">
        <v>2015</v>
      </c>
      <c r="C2261" s="13" t="s">
        <v>78</v>
      </c>
      <c r="D2261" s="13" t="s">
        <v>51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888</v>
      </c>
      <c r="B2262" s="13">
        <v>2015</v>
      </c>
      <c r="C2262" s="13" t="s">
        <v>78</v>
      </c>
      <c r="D2262" s="13" t="s">
        <v>51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526</v>
      </c>
      <c r="B2263" s="13">
        <v>2015</v>
      </c>
      <c r="C2263" s="13" t="s">
        <v>67</v>
      </c>
      <c r="D2263" s="13" t="s">
        <v>55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478</v>
      </c>
      <c r="B2264" s="13">
        <v>2015</v>
      </c>
      <c r="C2264" s="13" t="s">
        <v>57</v>
      </c>
      <c r="D2264" s="13" t="s">
        <v>55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665</v>
      </c>
      <c r="B2265" s="13">
        <v>2015</v>
      </c>
      <c r="C2265" s="13" t="s">
        <v>53</v>
      </c>
      <c r="D2265" s="13" t="s">
        <v>51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753</v>
      </c>
      <c r="B2266" s="13">
        <v>2015</v>
      </c>
      <c r="C2266" s="13" t="s">
        <v>79</v>
      </c>
      <c r="D2266" s="13" t="s">
        <v>55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724</v>
      </c>
      <c r="B2267" s="13">
        <v>2015</v>
      </c>
      <c r="C2267" s="13" t="s">
        <v>62</v>
      </c>
      <c r="D2267" s="13" t="s">
        <v>51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486</v>
      </c>
      <c r="B2268" s="13">
        <v>2015</v>
      </c>
      <c r="C2268" s="13" t="s">
        <v>78</v>
      </c>
      <c r="D2268" s="13" t="s">
        <v>51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814</v>
      </c>
      <c r="B2269" s="13">
        <v>2015</v>
      </c>
      <c r="C2269" s="13" t="s">
        <v>52</v>
      </c>
      <c r="D2269" s="13" t="s">
        <v>51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297</v>
      </c>
      <c r="B2270" s="13">
        <v>2015</v>
      </c>
      <c r="C2270" s="13" t="s">
        <v>54</v>
      </c>
      <c r="D2270" s="13" t="s">
        <v>55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736</v>
      </c>
      <c r="B2271" s="13">
        <v>2015</v>
      </c>
      <c r="C2271" s="13" t="s">
        <v>54</v>
      </c>
      <c r="D2271" s="13" t="s">
        <v>55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390</v>
      </c>
      <c r="B2272" s="13">
        <v>2015</v>
      </c>
      <c r="C2272" s="13" t="s">
        <v>77</v>
      </c>
      <c r="D2272" s="13" t="s">
        <v>55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865</v>
      </c>
      <c r="B2273" s="13">
        <v>2015</v>
      </c>
      <c r="C2273" s="13" t="s">
        <v>60</v>
      </c>
      <c r="D2273" s="13" t="s">
        <v>55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685</v>
      </c>
      <c r="B2274" s="13">
        <v>2015</v>
      </c>
      <c r="C2274" s="13" t="s">
        <v>60</v>
      </c>
      <c r="D2274" s="13" t="s">
        <v>55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908</v>
      </c>
      <c r="B2275" s="13">
        <v>2015</v>
      </c>
      <c r="C2275" s="13" t="s">
        <v>50</v>
      </c>
      <c r="D2275" s="13" t="s">
        <v>51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352</v>
      </c>
      <c r="B2276" s="13">
        <v>2015</v>
      </c>
      <c r="C2276" s="13" t="s">
        <v>71</v>
      </c>
      <c r="D2276" s="13" t="s">
        <v>55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682</v>
      </c>
      <c r="B2277" s="13">
        <v>2015</v>
      </c>
      <c r="C2277" s="13" t="s">
        <v>70</v>
      </c>
      <c r="D2277" s="13" t="s">
        <v>51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263</v>
      </c>
      <c r="B2278" s="13">
        <v>2015</v>
      </c>
      <c r="C2278" s="13" t="s">
        <v>71</v>
      </c>
      <c r="D2278" s="13" t="s">
        <v>55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219</v>
      </c>
      <c r="B2279" s="13">
        <v>2015</v>
      </c>
      <c r="C2279" s="13" t="s">
        <v>64</v>
      </c>
      <c r="D2279" s="13" t="s">
        <v>51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464</v>
      </c>
      <c r="B2280" s="13">
        <v>2015</v>
      </c>
      <c r="C2280" s="13" t="s">
        <v>56</v>
      </c>
      <c r="D2280" s="13" t="s">
        <v>55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644</v>
      </c>
      <c r="B2281" s="13">
        <v>2015</v>
      </c>
      <c r="C2281" s="13" t="s">
        <v>60</v>
      </c>
      <c r="D2281" s="13" t="s">
        <v>55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478</v>
      </c>
      <c r="B2282" s="13">
        <v>2015</v>
      </c>
      <c r="C2282" s="13" t="s">
        <v>79</v>
      </c>
      <c r="D2282" s="13" t="s">
        <v>55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586</v>
      </c>
      <c r="B2283" s="13">
        <v>2015</v>
      </c>
      <c r="C2283" s="13" t="s">
        <v>82</v>
      </c>
      <c r="D2283" s="13" t="s">
        <v>55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813</v>
      </c>
      <c r="B2284" s="13">
        <v>2015</v>
      </c>
      <c r="C2284" s="13" t="s">
        <v>53</v>
      </c>
      <c r="D2284" s="13" t="s">
        <v>51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880</v>
      </c>
      <c r="B2285" s="13">
        <v>2015</v>
      </c>
      <c r="C2285" s="13" t="s">
        <v>82</v>
      </c>
      <c r="D2285" s="13" t="s">
        <v>55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779</v>
      </c>
      <c r="B2286" s="13">
        <v>2015</v>
      </c>
      <c r="C2286" s="13" t="s">
        <v>63</v>
      </c>
      <c r="D2286" s="13" t="s">
        <v>55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325</v>
      </c>
      <c r="B2287" s="13">
        <v>2015</v>
      </c>
      <c r="C2287" s="13" t="s">
        <v>67</v>
      </c>
      <c r="D2287" s="13" t="s">
        <v>55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211</v>
      </c>
      <c r="B2288" s="13">
        <v>2015</v>
      </c>
      <c r="C2288" s="13" t="s">
        <v>67</v>
      </c>
      <c r="D2288" s="13" t="s">
        <v>55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883</v>
      </c>
      <c r="B2289" s="13">
        <v>2015</v>
      </c>
      <c r="C2289" s="13" t="s">
        <v>69</v>
      </c>
      <c r="D2289" s="13" t="s">
        <v>51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424</v>
      </c>
      <c r="B2290" s="13">
        <v>2015</v>
      </c>
      <c r="C2290" s="13" t="s">
        <v>74</v>
      </c>
      <c r="D2290" s="13" t="s">
        <v>55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875</v>
      </c>
      <c r="B2291" s="13">
        <v>2015</v>
      </c>
      <c r="C2291" s="13" t="s">
        <v>79</v>
      </c>
      <c r="D2291" s="13" t="s">
        <v>55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725</v>
      </c>
      <c r="B2292" s="13">
        <v>2015</v>
      </c>
      <c r="C2292" s="13" t="s">
        <v>59</v>
      </c>
      <c r="D2292" s="13" t="s">
        <v>51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482</v>
      </c>
      <c r="B2293" s="13">
        <v>2015</v>
      </c>
      <c r="C2293" s="13" t="s">
        <v>63</v>
      </c>
      <c r="D2293" s="13" t="s">
        <v>55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349</v>
      </c>
      <c r="B2294" s="13">
        <v>2015</v>
      </c>
      <c r="C2294" s="13" t="s">
        <v>54</v>
      </c>
      <c r="D2294" s="13" t="s">
        <v>55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523</v>
      </c>
      <c r="B2295" s="13">
        <v>2015</v>
      </c>
      <c r="C2295" s="13" t="s">
        <v>77</v>
      </c>
      <c r="D2295" s="13" t="s">
        <v>55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821</v>
      </c>
      <c r="B2296" s="13">
        <v>2015</v>
      </c>
      <c r="C2296" s="13" t="s">
        <v>80</v>
      </c>
      <c r="D2296" s="13" t="s">
        <v>55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890</v>
      </c>
      <c r="B2297" s="13">
        <v>2015</v>
      </c>
      <c r="C2297" s="13" t="s">
        <v>66</v>
      </c>
      <c r="D2297" s="13" t="s">
        <v>55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704</v>
      </c>
      <c r="B2298" s="13">
        <v>2015</v>
      </c>
      <c r="C2298" s="13" t="s">
        <v>61</v>
      </c>
      <c r="D2298" s="13" t="s">
        <v>51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563</v>
      </c>
      <c r="B2299" s="13">
        <v>2015</v>
      </c>
      <c r="C2299" s="13" t="s">
        <v>54</v>
      </c>
      <c r="D2299" s="13" t="s">
        <v>55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632</v>
      </c>
      <c r="B2300" s="13">
        <v>2015</v>
      </c>
      <c r="C2300" s="13" t="s">
        <v>74</v>
      </c>
      <c r="D2300" s="13" t="s">
        <v>55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860</v>
      </c>
      <c r="B2301" s="13">
        <v>2015</v>
      </c>
      <c r="C2301" s="13" t="s">
        <v>57</v>
      </c>
      <c r="D2301" s="13" t="s">
        <v>55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688</v>
      </c>
      <c r="B2302" s="13">
        <v>2015</v>
      </c>
      <c r="C2302" s="13" t="s">
        <v>50</v>
      </c>
      <c r="D2302" s="13" t="s">
        <v>51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418</v>
      </c>
      <c r="B2303" s="13">
        <v>2015</v>
      </c>
      <c r="C2303" s="13" t="s">
        <v>65</v>
      </c>
      <c r="D2303" s="13" t="s">
        <v>51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575</v>
      </c>
      <c r="B2304" s="13">
        <v>2015</v>
      </c>
      <c r="C2304" s="13" t="s">
        <v>57</v>
      </c>
      <c r="D2304" s="13" t="s">
        <v>55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216</v>
      </c>
      <c r="B2305" s="13">
        <v>2015</v>
      </c>
      <c r="C2305" s="13" t="s">
        <v>79</v>
      </c>
      <c r="D2305" s="13" t="s">
        <v>55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410</v>
      </c>
      <c r="B2306" s="13">
        <v>2015</v>
      </c>
      <c r="C2306" s="13" t="s">
        <v>52</v>
      </c>
      <c r="D2306" s="13" t="s">
        <v>51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211</v>
      </c>
      <c r="B2307" s="13">
        <v>2015</v>
      </c>
      <c r="C2307" s="13" t="s">
        <v>54</v>
      </c>
      <c r="D2307" s="13" t="s">
        <v>55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859</v>
      </c>
      <c r="B2308" s="13">
        <v>2015</v>
      </c>
      <c r="C2308" s="13" t="s">
        <v>60</v>
      </c>
      <c r="D2308" s="13" t="s">
        <v>55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303</v>
      </c>
      <c r="B2309" s="13">
        <v>2015</v>
      </c>
      <c r="C2309" s="13" t="s">
        <v>67</v>
      </c>
      <c r="D2309" s="13" t="s">
        <v>55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521</v>
      </c>
      <c r="B2310" s="13">
        <v>2015</v>
      </c>
      <c r="C2310" s="13" t="s">
        <v>54</v>
      </c>
      <c r="D2310" s="13" t="s">
        <v>55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855</v>
      </c>
      <c r="B2311" s="13">
        <v>2015</v>
      </c>
      <c r="C2311" s="13" t="s">
        <v>74</v>
      </c>
      <c r="D2311" s="13" t="s">
        <v>55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887</v>
      </c>
      <c r="B2312" s="13">
        <v>2015</v>
      </c>
      <c r="C2312" s="13" t="s">
        <v>75</v>
      </c>
      <c r="D2312" s="13" t="s">
        <v>51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759</v>
      </c>
      <c r="B2313" s="13">
        <v>2015</v>
      </c>
      <c r="C2313" s="13" t="s">
        <v>54</v>
      </c>
      <c r="D2313" s="13" t="s">
        <v>55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377</v>
      </c>
      <c r="B2314" s="13">
        <v>2015</v>
      </c>
      <c r="C2314" s="13" t="s">
        <v>75</v>
      </c>
      <c r="D2314" s="13" t="s">
        <v>51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797</v>
      </c>
      <c r="B2315" s="13">
        <v>2015</v>
      </c>
      <c r="C2315" s="13" t="s">
        <v>65</v>
      </c>
      <c r="D2315" s="13" t="s">
        <v>51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881</v>
      </c>
      <c r="B2316" s="13">
        <v>2015</v>
      </c>
      <c r="C2316" s="13" t="s">
        <v>65</v>
      </c>
      <c r="D2316" s="13" t="s">
        <v>51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234</v>
      </c>
      <c r="B2317" s="13">
        <v>2015</v>
      </c>
      <c r="C2317" s="13" t="s">
        <v>56</v>
      </c>
      <c r="D2317" s="13" t="s">
        <v>55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387</v>
      </c>
      <c r="B2318" s="13">
        <v>2015</v>
      </c>
      <c r="C2318" s="13" t="s">
        <v>68</v>
      </c>
      <c r="D2318" s="13" t="s">
        <v>55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330</v>
      </c>
      <c r="B2319" s="13">
        <v>2015</v>
      </c>
      <c r="C2319" s="13" t="s">
        <v>57</v>
      </c>
      <c r="D2319" s="13" t="s">
        <v>55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402</v>
      </c>
      <c r="B2320" s="13">
        <v>2015</v>
      </c>
      <c r="C2320" s="13" t="s">
        <v>62</v>
      </c>
      <c r="D2320" s="13" t="s">
        <v>51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611</v>
      </c>
      <c r="B2321" s="13">
        <v>2015</v>
      </c>
      <c r="C2321" s="13" t="s">
        <v>58</v>
      </c>
      <c r="D2321" s="13" t="s">
        <v>51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389</v>
      </c>
      <c r="B2322" s="13">
        <v>2015</v>
      </c>
      <c r="C2322" s="13" t="s">
        <v>58</v>
      </c>
      <c r="D2322" s="13" t="s">
        <v>51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256</v>
      </c>
      <c r="B2323" s="13">
        <v>2015</v>
      </c>
      <c r="C2323" s="13" t="s">
        <v>82</v>
      </c>
      <c r="D2323" s="13" t="s">
        <v>55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413</v>
      </c>
      <c r="B2324" s="13">
        <v>2015</v>
      </c>
      <c r="C2324" s="13" t="s">
        <v>78</v>
      </c>
      <c r="D2324" s="13" t="s">
        <v>51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537</v>
      </c>
      <c r="B2325" s="13">
        <v>2015</v>
      </c>
      <c r="C2325" s="13" t="s">
        <v>59</v>
      </c>
      <c r="D2325" s="13" t="s">
        <v>51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319</v>
      </c>
      <c r="B2326" s="13">
        <v>2015</v>
      </c>
      <c r="C2326" s="13" t="s">
        <v>53</v>
      </c>
      <c r="D2326" s="13" t="s">
        <v>51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291</v>
      </c>
      <c r="B2327" s="13">
        <v>2015</v>
      </c>
      <c r="C2327" s="13" t="s">
        <v>58</v>
      </c>
      <c r="D2327" s="13" t="s">
        <v>51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432</v>
      </c>
      <c r="B2328" s="13">
        <v>2015</v>
      </c>
      <c r="C2328" s="13" t="s">
        <v>63</v>
      </c>
      <c r="D2328" s="13" t="s">
        <v>55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623</v>
      </c>
      <c r="B2329" s="13">
        <v>2015</v>
      </c>
      <c r="C2329" s="13" t="s">
        <v>58</v>
      </c>
      <c r="D2329" s="13" t="s">
        <v>51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827</v>
      </c>
      <c r="B2330" s="13">
        <v>2015</v>
      </c>
      <c r="C2330" s="13" t="s">
        <v>67</v>
      </c>
      <c r="D2330" s="13" t="s">
        <v>55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463</v>
      </c>
      <c r="B2331" s="13">
        <v>2015</v>
      </c>
      <c r="C2331" s="13" t="s">
        <v>50</v>
      </c>
      <c r="D2331" s="13" t="s">
        <v>51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292</v>
      </c>
      <c r="B2332" s="13">
        <v>2015</v>
      </c>
      <c r="C2332" s="13" t="s">
        <v>70</v>
      </c>
      <c r="D2332" s="13" t="s">
        <v>51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885</v>
      </c>
      <c r="B2333" s="13">
        <v>2015</v>
      </c>
      <c r="C2333" s="13" t="s">
        <v>67</v>
      </c>
      <c r="D2333" s="13" t="s">
        <v>55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414</v>
      </c>
      <c r="B2334" s="13">
        <v>2015</v>
      </c>
      <c r="C2334" s="13" t="s">
        <v>62</v>
      </c>
      <c r="D2334" s="13" t="s">
        <v>51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609</v>
      </c>
      <c r="B2335" s="13">
        <v>2015</v>
      </c>
      <c r="C2335" s="13" t="s">
        <v>63</v>
      </c>
      <c r="D2335" s="13" t="s">
        <v>55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392</v>
      </c>
      <c r="B2336" s="13">
        <v>2015</v>
      </c>
      <c r="C2336" s="13" t="s">
        <v>59</v>
      </c>
      <c r="D2336" s="13" t="s">
        <v>51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693</v>
      </c>
      <c r="B2337" s="13">
        <v>2015</v>
      </c>
      <c r="C2337" s="13" t="s">
        <v>74</v>
      </c>
      <c r="D2337" s="13" t="s">
        <v>55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295</v>
      </c>
      <c r="B2338" s="13">
        <v>2015</v>
      </c>
      <c r="C2338" s="13" t="s">
        <v>61</v>
      </c>
      <c r="D2338" s="13" t="s">
        <v>51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878</v>
      </c>
      <c r="B2339" s="13">
        <v>2015</v>
      </c>
      <c r="C2339" s="13" t="s">
        <v>69</v>
      </c>
      <c r="D2339" s="13" t="s">
        <v>51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754</v>
      </c>
      <c r="B2340" s="13">
        <v>2015</v>
      </c>
      <c r="C2340" s="13" t="s">
        <v>70</v>
      </c>
      <c r="D2340" s="13" t="s">
        <v>51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500</v>
      </c>
      <c r="B2341" s="13">
        <v>2015</v>
      </c>
      <c r="C2341" s="13" t="s">
        <v>76</v>
      </c>
      <c r="D2341" s="13" t="s">
        <v>51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910</v>
      </c>
      <c r="B2342" s="13">
        <v>2015</v>
      </c>
      <c r="C2342" s="13" t="s">
        <v>79</v>
      </c>
      <c r="D2342" s="13" t="s">
        <v>55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538</v>
      </c>
      <c r="B2343" s="13">
        <v>2015</v>
      </c>
      <c r="C2343" s="13" t="s">
        <v>69</v>
      </c>
      <c r="D2343" s="13" t="s">
        <v>51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218</v>
      </c>
      <c r="B2344" s="13">
        <v>2015</v>
      </c>
      <c r="C2344" s="13" t="s">
        <v>71</v>
      </c>
      <c r="D2344" s="13" t="s">
        <v>55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456</v>
      </c>
      <c r="B2345" s="13">
        <v>2015</v>
      </c>
      <c r="C2345" s="13" t="s">
        <v>71</v>
      </c>
      <c r="D2345" s="13" t="s">
        <v>55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325</v>
      </c>
      <c r="B2346" s="13">
        <v>2015</v>
      </c>
      <c r="C2346" s="13" t="s">
        <v>54</v>
      </c>
      <c r="D2346" s="13" t="s">
        <v>55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611</v>
      </c>
      <c r="B2347" s="13">
        <v>2015</v>
      </c>
      <c r="C2347" s="13" t="s">
        <v>64</v>
      </c>
      <c r="D2347" s="13" t="s">
        <v>51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853</v>
      </c>
      <c r="B2348" s="13">
        <v>2015</v>
      </c>
      <c r="C2348" s="13" t="s">
        <v>70</v>
      </c>
      <c r="D2348" s="13" t="s">
        <v>51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600</v>
      </c>
      <c r="B2349" s="13">
        <v>2015</v>
      </c>
      <c r="C2349" s="13" t="s">
        <v>76</v>
      </c>
      <c r="D2349" s="13" t="s">
        <v>51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568</v>
      </c>
      <c r="B2350" s="13">
        <v>2015</v>
      </c>
      <c r="C2350" s="13" t="s">
        <v>82</v>
      </c>
      <c r="D2350" s="13" t="s">
        <v>55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467</v>
      </c>
      <c r="B2351" s="13">
        <v>2015</v>
      </c>
      <c r="C2351" s="13" t="s">
        <v>61</v>
      </c>
      <c r="D2351" s="13" t="s">
        <v>51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616</v>
      </c>
      <c r="B2352" s="13">
        <v>2015</v>
      </c>
      <c r="C2352" s="13" t="s">
        <v>53</v>
      </c>
      <c r="D2352" s="13" t="s">
        <v>51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730</v>
      </c>
      <c r="B2353" s="13">
        <v>2015</v>
      </c>
      <c r="C2353" s="13" t="s">
        <v>77</v>
      </c>
      <c r="D2353" s="13" t="s">
        <v>55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340</v>
      </c>
      <c r="B2354" s="13">
        <v>2015</v>
      </c>
      <c r="C2354" s="13" t="s">
        <v>50</v>
      </c>
      <c r="D2354" s="13" t="s">
        <v>51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593</v>
      </c>
      <c r="B2355" s="13">
        <v>2015</v>
      </c>
      <c r="C2355" s="13" t="s">
        <v>69</v>
      </c>
      <c r="D2355" s="13" t="s">
        <v>51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557</v>
      </c>
      <c r="B2356" s="13">
        <v>2015</v>
      </c>
      <c r="C2356" s="13" t="s">
        <v>80</v>
      </c>
      <c r="D2356" s="13" t="s">
        <v>55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889</v>
      </c>
      <c r="B2357" s="13">
        <v>2015</v>
      </c>
      <c r="C2357" s="13" t="s">
        <v>54</v>
      </c>
      <c r="D2357" s="13" t="s">
        <v>55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830</v>
      </c>
      <c r="B2358" s="13">
        <v>2015</v>
      </c>
      <c r="C2358" s="13" t="s">
        <v>76</v>
      </c>
      <c r="D2358" s="13" t="s">
        <v>51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260</v>
      </c>
      <c r="B2359" s="13">
        <v>2015</v>
      </c>
      <c r="C2359" s="13" t="s">
        <v>82</v>
      </c>
      <c r="D2359" s="13" t="s">
        <v>55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630</v>
      </c>
      <c r="B2360" s="13">
        <v>2015</v>
      </c>
      <c r="C2360" s="13" t="s">
        <v>73</v>
      </c>
      <c r="D2360" s="13" t="s">
        <v>55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556</v>
      </c>
      <c r="B2361" s="13">
        <v>2015</v>
      </c>
      <c r="C2361" s="13" t="s">
        <v>74</v>
      </c>
      <c r="D2361" s="13" t="s">
        <v>55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250</v>
      </c>
      <c r="B2362" s="13">
        <v>2015</v>
      </c>
      <c r="C2362" s="13" t="s">
        <v>54</v>
      </c>
      <c r="D2362" s="13" t="s">
        <v>55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445</v>
      </c>
      <c r="B2363" s="13">
        <v>2015</v>
      </c>
      <c r="C2363" s="13" t="s">
        <v>73</v>
      </c>
      <c r="D2363" s="13" t="s">
        <v>55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170</v>
      </c>
      <c r="B2364" s="13">
        <v>2015</v>
      </c>
      <c r="C2364" s="13" t="s">
        <v>68</v>
      </c>
      <c r="D2364" s="13" t="s">
        <v>55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571</v>
      </c>
      <c r="B2365" s="13">
        <v>2015</v>
      </c>
      <c r="C2365" s="13" t="s">
        <v>72</v>
      </c>
      <c r="D2365" s="13" t="s">
        <v>51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564</v>
      </c>
      <c r="B2366" s="13">
        <v>2015</v>
      </c>
      <c r="C2366" s="13" t="s">
        <v>52</v>
      </c>
      <c r="D2366" s="13" t="s">
        <v>51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634</v>
      </c>
      <c r="B2367" s="13">
        <v>2015</v>
      </c>
      <c r="C2367" s="13" t="s">
        <v>73</v>
      </c>
      <c r="D2367" s="13" t="s">
        <v>55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802</v>
      </c>
      <c r="B2368" s="13">
        <v>2015</v>
      </c>
      <c r="C2368" s="13" t="s">
        <v>60</v>
      </c>
      <c r="D2368" s="13" t="s">
        <v>55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838</v>
      </c>
      <c r="B2369" s="13">
        <v>2015</v>
      </c>
      <c r="C2369" s="13" t="s">
        <v>71</v>
      </c>
      <c r="D2369" s="13" t="s">
        <v>55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758</v>
      </c>
      <c r="B2370" s="13">
        <v>2015</v>
      </c>
      <c r="C2370" s="13" t="s">
        <v>61</v>
      </c>
      <c r="D2370" s="13" t="s">
        <v>51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300</v>
      </c>
      <c r="B2371" s="13">
        <v>2015</v>
      </c>
      <c r="C2371" s="13" t="s">
        <v>66</v>
      </c>
      <c r="D2371" s="13" t="s">
        <v>55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377</v>
      </c>
      <c r="B2372" s="13">
        <v>2015</v>
      </c>
      <c r="C2372" s="13" t="s">
        <v>70</v>
      </c>
      <c r="D2372" s="13" t="s">
        <v>51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244</v>
      </c>
      <c r="B2373" s="13">
        <v>2015</v>
      </c>
      <c r="C2373" s="13" t="s">
        <v>66</v>
      </c>
      <c r="D2373" s="13" t="s">
        <v>55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427</v>
      </c>
      <c r="B2374" s="13">
        <v>2015</v>
      </c>
      <c r="C2374" s="13" t="s">
        <v>79</v>
      </c>
      <c r="D2374" s="13" t="s">
        <v>55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581</v>
      </c>
      <c r="B2375" s="13">
        <v>2015</v>
      </c>
      <c r="C2375" s="13" t="s">
        <v>74</v>
      </c>
      <c r="D2375" s="13" t="s">
        <v>55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501</v>
      </c>
      <c r="B2376" s="13">
        <v>2015</v>
      </c>
      <c r="C2376" s="13" t="s">
        <v>50</v>
      </c>
      <c r="D2376" s="13" t="s">
        <v>51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489</v>
      </c>
      <c r="B2377" s="13">
        <v>2015</v>
      </c>
      <c r="C2377" s="13" t="s">
        <v>59</v>
      </c>
      <c r="D2377" s="13" t="s">
        <v>51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314</v>
      </c>
      <c r="B2378" s="13">
        <v>2015</v>
      </c>
      <c r="C2378" s="13" t="s">
        <v>56</v>
      </c>
      <c r="D2378" s="13" t="s">
        <v>55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567</v>
      </c>
      <c r="B2379" s="13">
        <v>2015</v>
      </c>
      <c r="C2379" s="13" t="s">
        <v>64</v>
      </c>
      <c r="D2379" s="13" t="s">
        <v>51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911</v>
      </c>
      <c r="B2380" s="13">
        <v>2015</v>
      </c>
      <c r="C2380" s="13" t="s">
        <v>58</v>
      </c>
      <c r="D2380" s="13" t="s">
        <v>51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837</v>
      </c>
      <c r="B2381" s="13">
        <v>2015</v>
      </c>
      <c r="C2381" s="13" t="s">
        <v>71</v>
      </c>
      <c r="D2381" s="13" t="s">
        <v>55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896</v>
      </c>
      <c r="B2382" s="13">
        <v>2015</v>
      </c>
      <c r="C2382" s="13" t="s">
        <v>53</v>
      </c>
      <c r="D2382" s="13" t="s">
        <v>51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761</v>
      </c>
      <c r="B2383" s="13">
        <v>2015</v>
      </c>
      <c r="C2383" s="13" t="s">
        <v>62</v>
      </c>
      <c r="D2383" s="13" t="s">
        <v>51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748</v>
      </c>
      <c r="B2384" s="13">
        <v>2015</v>
      </c>
      <c r="C2384" s="13" t="s">
        <v>71</v>
      </c>
      <c r="D2384" s="13" t="s">
        <v>55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769</v>
      </c>
      <c r="B2385" s="13">
        <v>2015</v>
      </c>
      <c r="C2385" s="13" t="s">
        <v>82</v>
      </c>
      <c r="D2385" s="13" t="s">
        <v>55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530</v>
      </c>
      <c r="B2386" s="13">
        <v>2015</v>
      </c>
      <c r="C2386" s="13" t="s">
        <v>59</v>
      </c>
      <c r="D2386" s="13" t="s">
        <v>51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485</v>
      </c>
      <c r="B2387" s="13">
        <v>2015</v>
      </c>
      <c r="C2387" s="13" t="s">
        <v>68</v>
      </c>
      <c r="D2387" s="13" t="s">
        <v>55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798</v>
      </c>
      <c r="B2388" s="13">
        <v>2015</v>
      </c>
      <c r="C2388" s="13" t="s">
        <v>66</v>
      </c>
      <c r="D2388" s="13" t="s">
        <v>55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803</v>
      </c>
      <c r="B2389" s="13">
        <v>2015</v>
      </c>
      <c r="C2389" s="13" t="s">
        <v>64</v>
      </c>
      <c r="D2389" s="13" t="s">
        <v>51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598</v>
      </c>
      <c r="B2390" s="13">
        <v>2015</v>
      </c>
      <c r="C2390" s="13" t="s">
        <v>58</v>
      </c>
      <c r="D2390" s="13" t="s">
        <v>51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906</v>
      </c>
      <c r="B2391" s="13">
        <v>2015</v>
      </c>
      <c r="C2391" s="13" t="s">
        <v>62</v>
      </c>
      <c r="D2391" s="13" t="s">
        <v>51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279</v>
      </c>
      <c r="B2392" s="13">
        <v>2015</v>
      </c>
      <c r="C2392" s="13" t="s">
        <v>74</v>
      </c>
      <c r="D2392" s="13" t="s">
        <v>55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658</v>
      </c>
      <c r="B2393" s="13">
        <v>2015</v>
      </c>
      <c r="C2393" s="13" t="s">
        <v>60</v>
      </c>
      <c r="D2393" s="13" t="s">
        <v>55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700</v>
      </c>
      <c r="B2394" s="13">
        <v>2015</v>
      </c>
      <c r="C2394" s="13" t="s">
        <v>67</v>
      </c>
      <c r="D2394" s="13" t="s">
        <v>55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475</v>
      </c>
      <c r="B2395" s="13">
        <v>2015</v>
      </c>
      <c r="C2395" s="13" t="s">
        <v>52</v>
      </c>
      <c r="D2395" s="13" t="s">
        <v>51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737</v>
      </c>
      <c r="B2396" s="13">
        <v>2015</v>
      </c>
      <c r="C2396" s="13" t="s">
        <v>60</v>
      </c>
      <c r="D2396" s="13" t="s">
        <v>55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680</v>
      </c>
      <c r="B2397" s="13">
        <v>2015</v>
      </c>
      <c r="C2397" s="13" t="s">
        <v>82</v>
      </c>
      <c r="D2397" s="13" t="s">
        <v>55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248</v>
      </c>
      <c r="B2398" s="13">
        <v>2015</v>
      </c>
      <c r="C2398" s="13" t="s">
        <v>61</v>
      </c>
      <c r="D2398" s="13" t="s">
        <v>51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905</v>
      </c>
      <c r="B2399" s="13">
        <v>2015</v>
      </c>
      <c r="C2399" s="13" t="s">
        <v>56</v>
      </c>
      <c r="D2399" s="13" t="s">
        <v>55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394</v>
      </c>
      <c r="B2400" s="13">
        <v>2015</v>
      </c>
      <c r="C2400" s="13" t="s">
        <v>72</v>
      </c>
      <c r="D2400" s="13" t="s">
        <v>51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267</v>
      </c>
      <c r="B2401" s="13">
        <v>2015</v>
      </c>
      <c r="C2401" s="13" t="s">
        <v>80</v>
      </c>
      <c r="D2401" s="13" t="s">
        <v>55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624</v>
      </c>
      <c r="B2402" s="13">
        <v>2015</v>
      </c>
      <c r="C2402" s="13" t="s">
        <v>78</v>
      </c>
      <c r="D2402" s="13" t="s">
        <v>51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899</v>
      </c>
      <c r="B2403" s="13">
        <v>2015</v>
      </c>
      <c r="C2403" s="13" t="s">
        <v>74</v>
      </c>
      <c r="D2403" s="13" t="s">
        <v>55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900</v>
      </c>
      <c r="B2404" s="13">
        <v>2015</v>
      </c>
      <c r="C2404" s="13" t="s">
        <v>67</v>
      </c>
      <c r="D2404" s="13" t="s">
        <v>55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394</v>
      </c>
      <c r="B2405" s="13">
        <v>2015</v>
      </c>
      <c r="C2405" s="13" t="s">
        <v>64</v>
      </c>
      <c r="D2405" s="13" t="s">
        <v>51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903</v>
      </c>
      <c r="B2406" s="13">
        <v>2015</v>
      </c>
      <c r="C2406" s="13" t="s">
        <v>50</v>
      </c>
      <c r="D2406" s="13" t="s">
        <v>51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766</v>
      </c>
      <c r="B2407" s="13">
        <v>2015</v>
      </c>
      <c r="C2407" s="13" t="s">
        <v>67</v>
      </c>
      <c r="D2407" s="13" t="s">
        <v>55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898</v>
      </c>
      <c r="B2408" s="13">
        <v>2015</v>
      </c>
      <c r="C2408" s="13" t="s">
        <v>72</v>
      </c>
      <c r="D2408" s="13" t="s">
        <v>51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823</v>
      </c>
      <c r="B2409" s="13">
        <v>2015</v>
      </c>
      <c r="C2409" s="13" t="s">
        <v>73</v>
      </c>
      <c r="D2409" s="13" t="s">
        <v>55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337</v>
      </c>
      <c r="B2410" s="13">
        <v>2015</v>
      </c>
      <c r="C2410" s="13" t="s">
        <v>73</v>
      </c>
      <c r="D2410" s="13" t="s">
        <v>55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490</v>
      </c>
      <c r="B2411" s="13">
        <v>2015</v>
      </c>
      <c r="C2411" s="13" t="s">
        <v>77</v>
      </c>
      <c r="D2411" s="13" t="s">
        <v>55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469</v>
      </c>
      <c r="B2412" s="13">
        <v>2015</v>
      </c>
      <c r="C2412" s="13" t="s">
        <v>75</v>
      </c>
      <c r="D2412" s="13" t="s">
        <v>51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421</v>
      </c>
      <c r="B2413" s="13">
        <v>2015</v>
      </c>
      <c r="C2413" s="13" t="s">
        <v>79</v>
      </c>
      <c r="D2413" s="13" t="s">
        <v>55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263</v>
      </c>
      <c r="B2414" s="13">
        <v>2015</v>
      </c>
      <c r="C2414" s="13" t="s">
        <v>80</v>
      </c>
      <c r="D2414" s="13" t="s">
        <v>55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770</v>
      </c>
      <c r="B2415" s="13">
        <v>2015</v>
      </c>
      <c r="C2415" s="13" t="s">
        <v>57</v>
      </c>
      <c r="D2415" s="13" t="s">
        <v>55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695</v>
      </c>
      <c r="B2416" s="13">
        <v>2015</v>
      </c>
      <c r="C2416" s="13" t="s">
        <v>82</v>
      </c>
      <c r="D2416" s="13" t="s">
        <v>55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729</v>
      </c>
      <c r="B2417" s="13">
        <v>2015</v>
      </c>
      <c r="C2417" s="13" t="s">
        <v>66</v>
      </c>
      <c r="D2417" s="13" t="s">
        <v>55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716</v>
      </c>
      <c r="B2418" s="13">
        <v>2015</v>
      </c>
      <c r="C2418" s="13" t="s">
        <v>60</v>
      </c>
      <c r="D2418" s="13" t="s">
        <v>55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762</v>
      </c>
      <c r="B2419" s="13">
        <v>2015</v>
      </c>
      <c r="C2419" s="13" t="s">
        <v>61</v>
      </c>
      <c r="D2419" s="13" t="s">
        <v>51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547</v>
      </c>
      <c r="B2420" s="13">
        <v>2015</v>
      </c>
      <c r="C2420" s="13" t="s">
        <v>59</v>
      </c>
      <c r="D2420" s="13" t="s">
        <v>51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165</v>
      </c>
      <c r="B2421" s="13">
        <v>2015</v>
      </c>
      <c r="C2421" s="13" t="s">
        <v>75</v>
      </c>
      <c r="D2421" s="13" t="s">
        <v>51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864</v>
      </c>
      <c r="B2422" s="13">
        <v>2015</v>
      </c>
      <c r="C2422" s="13" t="s">
        <v>69</v>
      </c>
      <c r="D2422" s="13" t="s">
        <v>51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705</v>
      </c>
      <c r="B2423" s="13">
        <v>2015</v>
      </c>
      <c r="C2423" s="13" t="s">
        <v>59</v>
      </c>
      <c r="D2423" s="13" t="s">
        <v>51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913</v>
      </c>
      <c r="B2424" s="13">
        <v>2015</v>
      </c>
      <c r="C2424" s="13" t="s">
        <v>70</v>
      </c>
      <c r="D2424" s="13" t="s">
        <v>51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741</v>
      </c>
      <c r="B2425" s="13">
        <v>2015</v>
      </c>
      <c r="C2425" s="13" t="s">
        <v>80</v>
      </c>
      <c r="D2425" s="13" t="s">
        <v>55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810</v>
      </c>
      <c r="B2426" s="13">
        <v>2015</v>
      </c>
      <c r="C2426" s="13" t="s">
        <v>80</v>
      </c>
      <c r="D2426" s="13" t="s">
        <v>55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359</v>
      </c>
      <c r="B2427" s="13">
        <v>2015</v>
      </c>
      <c r="C2427" s="13" t="s">
        <v>75</v>
      </c>
      <c r="D2427" s="13" t="s">
        <v>51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829</v>
      </c>
      <c r="B2428" s="13">
        <v>2015</v>
      </c>
      <c r="C2428" s="13" t="s">
        <v>62</v>
      </c>
      <c r="D2428" s="13" t="s">
        <v>51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560</v>
      </c>
      <c r="B2429" s="13">
        <v>2015</v>
      </c>
      <c r="C2429" s="13" t="s">
        <v>63</v>
      </c>
      <c r="D2429" s="13" t="s">
        <v>55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170</v>
      </c>
      <c r="B2430" s="13">
        <v>2015</v>
      </c>
      <c r="C2430" s="13" t="s">
        <v>60</v>
      </c>
      <c r="D2430" s="13" t="s">
        <v>55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904</v>
      </c>
      <c r="B2431" s="13">
        <v>2015</v>
      </c>
      <c r="C2431" s="13" t="s">
        <v>69</v>
      </c>
      <c r="D2431" s="13" t="s">
        <v>51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605</v>
      </c>
      <c r="B2432" s="13">
        <v>2015</v>
      </c>
      <c r="C2432" s="13" t="s">
        <v>57</v>
      </c>
      <c r="D2432" s="13" t="s">
        <v>55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806</v>
      </c>
      <c r="B2433" s="13">
        <v>2015</v>
      </c>
      <c r="C2433" s="13" t="s">
        <v>71</v>
      </c>
      <c r="D2433" s="13" t="s">
        <v>55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496</v>
      </c>
      <c r="B2434" s="13">
        <v>2015</v>
      </c>
      <c r="C2434" s="13" t="s">
        <v>66</v>
      </c>
      <c r="D2434" s="13" t="s">
        <v>55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385</v>
      </c>
      <c r="B2435" s="13">
        <v>2015</v>
      </c>
      <c r="C2435" s="13" t="s">
        <v>80</v>
      </c>
      <c r="D2435" s="13" t="s">
        <v>55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410</v>
      </c>
      <c r="B2436" s="13">
        <v>2015</v>
      </c>
      <c r="C2436" s="13" t="s">
        <v>60</v>
      </c>
      <c r="D2436" s="13" t="s">
        <v>55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661</v>
      </c>
      <c r="B2437" s="13">
        <v>2015</v>
      </c>
      <c r="C2437" s="13" t="s">
        <v>78</v>
      </c>
      <c r="D2437" s="13" t="s">
        <v>51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260</v>
      </c>
      <c r="B2438" s="13">
        <v>2015</v>
      </c>
      <c r="C2438" s="13" t="s">
        <v>58</v>
      </c>
      <c r="D2438" s="13" t="s">
        <v>51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907</v>
      </c>
      <c r="B2439" s="13">
        <v>2015</v>
      </c>
      <c r="C2439" s="13" t="s">
        <v>62</v>
      </c>
      <c r="D2439" s="13" t="s">
        <v>51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349</v>
      </c>
      <c r="B2440" s="13">
        <v>2015</v>
      </c>
      <c r="C2440" s="13" t="s">
        <v>70</v>
      </c>
      <c r="D2440" s="13" t="s">
        <v>51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441</v>
      </c>
      <c r="B2441" s="13">
        <v>2015</v>
      </c>
      <c r="C2441" s="13" t="s">
        <v>70</v>
      </c>
      <c r="D2441" s="13" t="s">
        <v>51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409</v>
      </c>
      <c r="B2442" s="13">
        <v>2015</v>
      </c>
      <c r="C2442" s="13" t="s">
        <v>64</v>
      </c>
      <c r="D2442" s="13" t="s">
        <v>51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426</v>
      </c>
      <c r="B2443" s="13">
        <v>2015</v>
      </c>
      <c r="C2443" s="13" t="s">
        <v>59</v>
      </c>
      <c r="D2443" s="13" t="s">
        <v>51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603</v>
      </c>
      <c r="B2444" s="13">
        <v>2015</v>
      </c>
      <c r="C2444" s="13" t="s">
        <v>58</v>
      </c>
      <c r="D2444" s="13" t="s">
        <v>51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294</v>
      </c>
      <c r="B2445" s="13">
        <v>2015</v>
      </c>
      <c r="C2445" s="13" t="s">
        <v>61</v>
      </c>
      <c r="D2445" s="13" t="s">
        <v>51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912</v>
      </c>
      <c r="B2446" s="13">
        <v>2015</v>
      </c>
      <c r="C2446" s="13" t="s">
        <v>52</v>
      </c>
      <c r="D2446" s="13" t="s">
        <v>51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872</v>
      </c>
      <c r="B2447" s="13">
        <v>2015</v>
      </c>
      <c r="C2447" s="13" t="s">
        <v>66</v>
      </c>
      <c r="D2447" s="13" t="s">
        <v>55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834</v>
      </c>
      <c r="B2448" s="13">
        <v>2015</v>
      </c>
      <c r="C2448" s="13" t="s">
        <v>80</v>
      </c>
      <c r="D2448" s="13" t="s">
        <v>55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811</v>
      </c>
      <c r="B2449" s="13">
        <v>2015</v>
      </c>
      <c r="C2449" s="13" t="s">
        <v>59</v>
      </c>
      <c r="D2449" s="13" t="s">
        <v>51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740</v>
      </c>
      <c r="B2450" s="13">
        <v>2015</v>
      </c>
      <c r="C2450" s="13" t="s">
        <v>77</v>
      </c>
      <c r="D2450" s="13" t="s">
        <v>55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808</v>
      </c>
      <c r="B2451" s="13">
        <v>2015</v>
      </c>
      <c r="C2451" s="13" t="s">
        <v>77</v>
      </c>
      <c r="D2451" s="13" t="s">
        <v>55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322</v>
      </c>
      <c r="B2452" s="13">
        <v>2015</v>
      </c>
      <c r="C2452" s="13" t="s">
        <v>63</v>
      </c>
      <c r="D2452" s="13" t="s">
        <v>55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807</v>
      </c>
      <c r="B2453" s="13">
        <v>2015</v>
      </c>
      <c r="C2453" s="13" t="s">
        <v>70</v>
      </c>
      <c r="D2453" s="13" t="s">
        <v>51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305</v>
      </c>
      <c r="B2454" s="13">
        <v>2015</v>
      </c>
      <c r="C2454" s="13" t="s">
        <v>65</v>
      </c>
      <c r="D2454" s="13" t="s">
        <v>51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841</v>
      </c>
      <c r="B2455" s="13">
        <v>2015</v>
      </c>
      <c r="C2455" s="13" t="s">
        <v>59</v>
      </c>
      <c r="D2455" s="13" t="s">
        <v>51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836</v>
      </c>
      <c r="B2456" s="13">
        <v>2015</v>
      </c>
      <c r="C2456" s="13" t="s">
        <v>74</v>
      </c>
      <c r="D2456" s="13" t="s">
        <v>55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530</v>
      </c>
      <c r="B2457" s="13">
        <v>2015</v>
      </c>
      <c r="C2457" s="13" t="s">
        <v>60</v>
      </c>
      <c r="D2457" s="13" t="s">
        <v>55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389</v>
      </c>
      <c r="B2458" s="13">
        <v>2015</v>
      </c>
      <c r="C2458" s="13" t="s">
        <v>82</v>
      </c>
      <c r="D2458" s="13" t="s">
        <v>55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618</v>
      </c>
      <c r="B2459" s="13">
        <v>2015</v>
      </c>
      <c r="C2459" s="13" t="s">
        <v>66</v>
      </c>
      <c r="D2459" s="13" t="s">
        <v>55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850</v>
      </c>
      <c r="B2460" s="13">
        <v>2015</v>
      </c>
      <c r="C2460" s="13" t="s">
        <v>82</v>
      </c>
      <c r="D2460" s="13" t="s">
        <v>55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318</v>
      </c>
      <c r="B2461" s="13">
        <v>2015</v>
      </c>
      <c r="C2461" s="13" t="s">
        <v>80</v>
      </c>
      <c r="D2461" s="13" t="s">
        <v>55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444</v>
      </c>
      <c r="B2462" s="13">
        <v>2015</v>
      </c>
      <c r="C2462" s="13" t="s">
        <v>79</v>
      </c>
      <c r="D2462" s="13" t="s">
        <v>55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378</v>
      </c>
      <c r="B2463" s="13">
        <v>2015</v>
      </c>
      <c r="C2463" s="13" t="s">
        <v>62</v>
      </c>
      <c r="D2463" s="13" t="s">
        <v>51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513</v>
      </c>
      <c r="B2464" s="13">
        <v>2015</v>
      </c>
      <c r="C2464" s="13" t="s">
        <v>50</v>
      </c>
      <c r="D2464" s="13" t="s">
        <v>51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241</v>
      </c>
      <c r="B2465" s="13">
        <v>2015</v>
      </c>
      <c r="C2465" s="13" t="s">
        <v>77</v>
      </c>
      <c r="D2465" s="13" t="s">
        <v>55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647</v>
      </c>
      <c r="B2466" s="13">
        <v>2015</v>
      </c>
      <c r="C2466" s="13" t="s">
        <v>61</v>
      </c>
      <c r="D2466" s="13" t="s">
        <v>51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625</v>
      </c>
      <c r="B2467" s="13">
        <v>2015</v>
      </c>
      <c r="C2467" s="13" t="s">
        <v>70</v>
      </c>
      <c r="D2467" s="13" t="s">
        <v>51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765</v>
      </c>
      <c r="B2468" s="13">
        <v>2015</v>
      </c>
      <c r="C2468" s="13" t="s">
        <v>58</v>
      </c>
      <c r="D2468" s="13" t="s">
        <v>51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332</v>
      </c>
      <c r="B2469" s="13">
        <v>2015</v>
      </c>
      <c r="C2469" s="13" t="s">
        <v>73</v>
      </c>
      <c r="D2469" s="13" t="s">
        <v>55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609</v>
      </c>
      <c r="B2470" s="13">
        <v>2015</v>
      </c>
      <c r="C2470" s="13" t="s">
        <v>53</v>
      </c>
      <c r="D2470" s="13" t="s">
        <v>51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561</v>
      </c>
      <c r="B2471" s="13">
        <v>2015</v>
      </c>
      <c r="C2471" s="13" t="s">
        <v>52</v>
      </c>
      <c r="D2471" s="13" t="s">
        <v>51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424</v>
      </c>
      <c r="B2472" s="13">
        <v>2015</v>
      </c>
      <c r="C2472" s="13" t="s">
        <v>70</v>
      </c>
      <c r="D2472" s="13" t="s">
        <v>51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793</v>
      </c>
      <c r="B2473" s="13">
        <v>2015</v>
      </c>
      <c r="C2473" s="13" t="s">
        <v>52</v>
      </c>
      <c r="D2473" s="13" t="s">
        <v>51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354</v>
      </c>
      <c r="B2474" s="13">
        <v>2015</v>
      </c>
      <c r="C2474" s="13" t="s">
        <v>76</v>
      </c>
      <c r="D2474" s="13" t="s">
        <v>51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710</v>
      </c>
      <c r="B2475" s="13">
        <v>2015</v>
      </c>
      <c r="C2475" s="13" t="s">
        <v>52</v>
      </c>
      <c r="D2475" s="13" t="s">
        <v>51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346</v>
      </c>
      <c r="B2476" s="13">
        <v>2015</v>
      </c>
      <c r="C2476" s="13" t="s">
        <v>77</v>
      </c>
      <c r="D2476" s="13" t="s">
        <v>55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374</v>
      </c>
      <c r="B2477" s="13">
        <v>2015</v>
      </c>
      <c r="C2477" s="13" t="s">
        <v>56</v>
      </c>
      <c r="D2477" s="13" t="s">
        <v>55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842</v>
      </c>
      <c r="B2478" s="13">
        <v>2015</v>
      </c>
      <c r="C2478" s="13" t="s">
        <v>63</v>
      </c>
      <c r="D2478" s="13" t="s">
        <v>55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817</v>
      </c>
      <c r="B2479" s="13">
        <v>2015</v>
      </c>
      <c r="C2479" s="13" t="s">
        <v>53</v>
      </c>
      <c r="D2479" s="13" t="s">
        <v>51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787</v>
      </c>
      <c r="B2480" s="13">
        <v>2015</v>
      </c>
      <c r="C2480" s="13" t="s">
        <v>69</v>
      </c>
      <c r="D2480" s="13" t="s">
        <v>51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548</v>
      </c>
      <c r="B2481" s="13">
        <v>2015</v>
      </c>
      <c r="C2481" s="13" t="s">
        <v>66</v>
      </c>
      <c r="D2481" s="13" t="s">
        <v>55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412</v>
      </c>
      <c r="B2482" s="13">
        <v>2015</v>
      </c>
      <c r="C2482" s="13" t="s">
        <v>72</v>
      </c>
      <c r="D2482" s="13" t="s">
        <v>51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694</v>
      </c>
      <c r="B2483" s="13">
        <v>2015</v>
      </c>
      <c r="C2483" s="13" t="s">
        <v>79</v>
      </c>
      <c r="D2483" s="13" t="s">
        <v>55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712</v>
      </c>
      <c r="B2484" s="13">
        <v>2015</v>
      </c>
      <c r="C2484" s="13" t="s">
        <v>71</v>
      </c>
      <c r="D2484" s="13" t="s">
        <v>55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216</v>
      </c>
      <c r="B2485" s="13">
        <v>2015</v>
      </c>
      <c r="C2485" s="13" t="s">
        <v>73</v>
      </c>
      <c r="D2485" s="13" t="s">
        <v>55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607</v>
      </c>
      <c r="B2486" s="13">
        <v>2015</v>
      </c>
      <c r="C2486" s="13" t="s">
        <v>67</v>
      </c>
      <c r="D2486" s="13" t="s">
        <v>55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369</v>
      </c>
      <c r="B2487" s="13">
        <v>2015</v>
      </c>
      <c r="C2487" s="13" t="s">
        <v>61</v>
      </c>
      <c r="D2487" s="13" t="s">
        <v>51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708</v>
      </c>
      <c r="B2488" s="13">
        <v>2015</v>
      </c>
      <c r="C2488" s="13" t="s">
        <v>70</v>
      </c>
      <c r="D2488" s="13" t="s">
        <v>51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670</v>
      </c>
      <c r="B2489" s="13">
        <v>2015</v>
      </c>
      <c r="C2489" s="13" t="s">
        <v>59</v>
      </c>
      <c r="D2489" s="13" t="s">
        <v>51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465</v>
      </c>
      <c r="B2490" s="13">
        <v>2015</v>
      </c>
      <c r="C2490" s="13" t="s">
        <v>82</v>
      </c>
      <c r="D2490" s="13" t="s">
        <v>55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598</v>
      </c>
      <c r="B2491" s="13">
        <v>2015</v>
      </c>
      <c r="C2491" s="13" t="s">
        <v>80</v>
      </c>
      <c r="D2491" s="13" t="s">
        <v>55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870</v>
      </c>
      <c r="B2492" s="13">
        <v>2015</v>
      </c>
      <c r="C2492" s="13" t="s">
        <v>56</v>
      </c>
      <c r="D2492" s="13" t="s">
        <v>55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572</v>
      </c>
      <c r="B2493" s="13">
        <v>2015</v>
      </c>
      <c r="C2493" s="13" t="s">
        <v>77</v>
      </c>
      <c r="D2493" s="13" t="s">
        <v>55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585</v>
      </c>
      <c r="B2494" s="13">
        <v>2015</v>
      </c>
      <c r="C2494" s="13" t="s">
        <v>60</v>
      </c>
      <c r="D2494" s="13" t="s">
        <v>55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604</v>
      </c>
      <c r="B2495" s="13">
        <v>2015</v>
      </c>
      <c r="C2495" s="13" t="s">
        <v>64</v>
      </c>
      <c r="D2495" s="13" t="s">
        <v>51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874</v>
      </c>
      <c r="B2496" s="13">
        <v>2015</v>
      </c>
      <c r="C2496" s="13" t="s">
        <v>73</v>
      </c>
      <c r="D2496" s="13" t="s">
        <v>55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871</v>
      </c>
      <c r="B2497" s="13">
        <v>2015</v>
      </c>
      <c r="C2497" s="13" t="s">
        <v>61</v>
      </c>
      <c r="D2497" s="13" t="s">
        <v>51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776</v>
      </c>
      <c r="B2498" s="13">
        <v>2015</v>
      </c>
      <c r="C2498" s="13" t="s">
        <v>60</v>
      </c>
      <c r="D2498" s="13" t="s">
        <v>55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778</v>
      </c>
      <c r="B2499" s="13">
        <v>2015</v>
      </c>
      <c r="C2499" s="13" t="s">
        <v>58</v>
      </c>
      <c r="D2499" s="13" t="s">
        <v>51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832</v>
      </c>
      <c r="B2500" s="13">
        <v>2015</v>
      </c>
      <c r="C2500" s="13" t="s">
        <v>75</v>
      </c>
      <c r="D2500" s="13" t="s">
        <v>51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191</v>
      </c>
      <c r="B2501" s="13">
        <v>2015</v>
      </c>
      <c r="C2501" s="13" t="s">
        <v>67</v>
      </c>
      <c r="D2501" s="13" t="s">
        <v>55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380</v>
      </c>
      <c r="B2502" s="13">
        <v>2015</v>
      </c>
      <c r="C2502" s="13" t="s">
        <v>62</v>
      </c>
      <c r="D2502" s="13" t="s">
        <v>51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848</v>
      </c>
      <c r="B2503" s="13">
        <v>2015</v>
      </c>
      <c r="C2503" s="13" t="s">
        <v>79</v>
      </c>
      <c r="D2503" s="13" t="s">
        <v>55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429</v>
      </c>
      <c r="B2504" s="13">
        <v>2015</v>
      </c>
      <c r="C2504" s="13" t="s">
        <v>74</v>
      </c>
      <c r="D2504" s="13" t="s">
        <v>55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355</v>
      </c>
      <c r="B2505" s="13">
        <v>2015</v>
      </c>
      <c r="C2505" s="13" t="s">
        <v>65</v>
      </c>
      <c r="D2505" s="13" t="s">
        <v>51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293</v>
      </c>
      <c r="B2506" s="13">
        <v>2015</v>
      </c>
      <c r="C2506" s="13" t="s">
        <v>72</v>
      </c>
      <c r="D2506" s="13" t="s">
        <v>51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545</v>
      </c>
      <c r="B2507" s="13">
        <v>2015</v>
      </c>
      <c r="C2507" s="13" t="s">
        <v>71</v>
      </c>
      <c r="D2507" s="13" t="s">
        <v>55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886</v>
      </c>
      <c r="B2508" s="13">
        <v>2015</v>
      </c>
      <c r="C2508" s="13" t="s">
        <v>52</v>
      </c>
      <c r="D2508" s="13" t="s">
        <v>51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873</v>
      </c>
      <c r="B2509" s="13">
        <v>2015</v>
      </c>
      <c r="C2509" s="13" t="s">
        <v>52</v>
      </c>
      <c r="D2509" s="13" t="s">
        <v>51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863</v>
      </c>
      <c r="B2510" s="13">
        <v>2015</v>
      </c>
      <c r="C2510" s="13" t="s">
        <v>50</v>
      </c>
      <c r="D2510" s="13" t="s">
        <v>51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894</v>
      </c>
      <c r="B2511" s="13">
        <v>2015</v>
      </c>
      <c r="C2511" s="13" t="s">
        <v>70</v>
      </c>
      <c r="D2511" s="13" t="s">
        <v>51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449</v>
      </c>
      <c r="B2512" s="13">
        <v>2015</v>
      </c>
      <c r="C2512" s="13" t="s">
        <v>52</v>
      </c>
      <c r="D2512" s="13" t="s">
        <v>51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767</v>
      </c>
      <c r="B2513" s="13">
        <v>2015</v>
      </c>
      <c r="C2513" s="13" t="s">
        <v>60</v>
      </c>
      <c r="D2513" s="13" t="s">
        <v>55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262</v>
      </c>
      <c r="B2514" s="13">
        <v>2015</v>
      </c>
      <c r="C2514" s="13" t="s">
        <v>65</v>
      </c>
      <c r="D2514" s="13" t="s">
        <v>51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728</v>
      </c>
      <c r="B2515" s="13">
        <v>2015</v>
      </c>
      <c r="C2515" s="13" t="s">
        <v>68</v>
      </c>
      <c r="D2515" s="13" t="s">
        <v>55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356</v>
      </c>
      <c r="B2516" s="13">
        <v>2015</v>
      </c>
      <c r="C2516" s="13" t="s">
        <v>71</v>
      </c>
      <c r="D2516" s="13" t="s">
        <v>55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434</v>
      </c>
      <c r="B2517" s="13">
        <v>2015</v>
      </c>
      <c r="C2517" s="13" t="s">
        <v>53</v>
      </c>
      <c r="D2517" s="13" t="s">
        <v>51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209</v>
      </c>
      <c r="B2518" s="13">
        <v>2015</v>
      </c>
      <c r="C2518" s="13" t="s">
        <v>57</v>
      </c>
      <c r="D2518" s="13" t="s">
        <v>55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845</v>
      </c>
      <c r="B2519" s="13">
        <v>2015</v>
      </c>
      <c r="C2519" s="13" t="s">
        <v>76</v>
      </c>
      <c r="D2519" s="13" t="s">
        <v>51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334</v>
      </c>
      <c r="B2520" s="13">
        <v>2015</v>
      </c>
      <c r="C2520" s="13" t="s">
        <v>62</v>
      </c>
      <c r="D2520" s="13" t="s">
        <v>51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700</v>
      </c>
      <c r="B2521" s="13">
        <v>2015</v>
      </c>
      <c r="C2521" s="13" t="s">
        <v>76</v>
      </c>
      <c r="D2521" s="13" t="s">
        <v>51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786</v>
      </c>
      <c r="B2522" s="13">
        <v>2015</v>
      </c>
      <c r="C2522" s="13" t="s">
        <v>80</v>
      </c>
      <c r="D2522" s="13" t="s">
        <v>55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909</v>
      </c>
      <c r="B2523" s="13">
        <v>2015</v>
      </c>
      <c r="C2523" s="13" t="s">
        <v>63</v>
      </c>
      <c r="D2523" s="13" t="s">
        <v>55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167</v>
      </c>
      <c r="B2524" s="13">
        <v>2015</v>
      </c>
      <c r="C2524" s="13" t="s">
        <v>54</v>
      </c>
      <c r="D2524" s="13" t="s">
        <v>55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825</v>
      </c>
      <c r="B2525" s="13">
        <v>2015</v>
      </c>
      <c r="C2525" s="13" t="s">
        <v>57</v>
      </c>
      <c r="D2525" s="13" t="s">
        <v>55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637</v>
      </c>
      <c r="B2526" s="13">
        <v>2015</v>
      </c>
      <c r="C2526" s="13" t="s">
        <v>69</v>
      </c>
      <c r="D2526" s="13" t="s">
        <v>51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320</v>
      </c>
      <c r="B2527" s="13">
        <v>2015</v>
      </c>
      <c r="C2527" s="13" t="s">
        <v>59</v>
      </c>
      <c r="D2527" s="13" t="s">
        <v>51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785</v>
      </c>
      <c r="B2528" s="13">
        <v>2015</v>
      </c>
      <c r="C2528" s="13" t="s">
        <v>73</v>
      </c>
      <c r="D2528" s="13" t="s">
        <v>55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574</v>
      </c>
      <c r="B2529" s="13">
        <v>2015</v>
      </c>
      <c r="C2529" s="13" t="s">
        <v>54</v>
      </c>
      <c r="D2529" s="13" t="s">
        <v>55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650</v>
      </c>
      <c r="B2530" s="13">
        <v>2015</v>
      </c>
      <c r="C2530" s="13" t="s">
        <v>76</v>
      </c>
      <c r="D2530" s="13" t="s">
        <v>51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648</v>
      </c>
      <c r="B2531" s="13">
        <v>2015</v>
      </c>
      <c r="C2531" s="13" t="s">
        <v>68</v>
      </c>
      <c r="D2531" s="13" t="s">
        <v>55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580</v>
      </c>
      <c r="B2532" s="13">
        <v>2015</v>
      </c>
      <c r="C2532" s="13" t="s">
        <v>53</v>
      </c>
      <c r="D2532" s="13" t="s">
        <v>51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819</v>
      </c>
      <c r="B2533" s="13">
        <v>2015</v>
      </c>
      <c r="C2533" s="13" t="s">
        <v>63</v>
      </c>
      <c r="D2533" s="13" t="s">
        <v>55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783</v>
      </c>
      <c r="B2534" s="13">
        <v>2015</v>
      </c>
      <c r="C2534" s="13" t="s">
        <v>66</v>
      </c>
      <c r="D2534" s="13" t="s">
        <v>55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893</v>
      </c>
      <c r="B2535" s="13">
        <v>2015</v>
      </c>
      <c r="C2535" s="13" t="s">
        <v>68</v>
      </c>
      <c r="D2535" s="13" t="s">
        <v>55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515</v>
      </c>
      <c r="B2536" s="13">
        <v>2015</v>
      </c>
      <c r="C2536" s="13" t="s">
        <v>75</v>
      </c>
      <c r="D2536" s="13" t="s">
        <v>51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757</v>
      </c>
      <c r="B2537" s="13">
        <v>2015</v>
      </c>
      <c r="C2537" s="13" t="s">
        <v>80</v>
      </c>
      <c r="D2537" s="13" t="s">
        <v>55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123</v>
      </c>
      <c r="B2538" s="13">
        <v>2015</v>
      </c>
      <c r="C2538" s="13" t="s">
        <v>78</v>
      </c>
      <c r="D2538" s="13" t="s">
        <v>51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847</v>
      </c>
      <c r="B2539" s="13">
        <v>2015</v>
      </c>
      <c r="C2539" s="13" t="s">
        <v>78</v>
      </c>
      <c r="D2539" s="13" t="s">
        <v>51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246</v>
      </c>
      <c r="B2540" s="13">
        <v>2015</v>
      </c>
      <c r="C2540" s="13" t="s">
        <v>76</v>
      </c>
      <c r="D2540" s="13" t="s">
        <v>51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285</v>
      </c>
      <c r="B2541" s="13">
        <v>2015</v>
      </c>
      <c r="C2541" s="13" t="s">
        <v>50</v>
      </c>
      <c r="D2541" s="13" t="s">
        <v>51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535</v>
      </c>
      <c r="B2542" s="13">
        <v>2015</v>
      </c>
      <c r="C2542" s="13" t="s">
        <v>52</v>
      </c>
      <c r="D2542" s="13" t="s">
        <v>51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436</v>
      </c>
      <c r="B2543" s="13">
        <v>2015</v>
      </c>
      <c r="C2543" s="13" t="s">
        <v>69</v>
      </c>
      <c r="D2543" s="13" t="s">
        <v>51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495</v>
      </c>
      <c r="B2544" s="13">
        <v>2015</v>
      </c>
      <c r="C2544" s="13" t="s">
        <v>52</v>
      </c>
      <c r="D2544" s="13" t="s">
        <v>51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549</v>
      </c>
      <c r="B2545" s="13">
        <v>2015</v>
      </c>
      <c r="C2545" s="13" t="s">
        <v>68</v>
      </c>
      <c r="D2545" s="13" t="s">
        <v>55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796</v>
      </c>
      <c r="B2546" s="13">
        <v>2015</v>
      </c>
      <c r="C2546" s="13" t="s">
        <v>53</v>
      </c>
      <c r="D2546" s="13" t="s">
        <v>51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507</v>
      </c>
      <c r="B2547" s="13">
        <v>2015</v>
      </c>
      <c r="C2547" s="13" t="s">
        <v>56</v>
      </c>
      <c r="D2547" s="13" t="s">
        <v>55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226</v>
      </c>
      <c r="B2548" s="13">
        <v>2015</v>
      </c>
      <c r="C2548" s="13" t="s">
        <v>72</v>
      </c>
      <c r="D2548" s="13" t="s">
        <v>51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230</v>
      </c>
      <c r="B2549" s="13">
        <v>2015</v>
      </c>
      <c r="C2549" s="13" t="s">
        <v>76</v>
      </c>
      <c r="D2549" s="13" t="s">
        <v>51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884</v>
      </c>
      <c r="B2550" s="13">
        <v>2015</v>
      </c>
      <c r="C2550" s="13" t="s">
        <v>64</v>
      </c>
      <c r="D2550" s="13" t="s">
        <v>51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790</v>
      </c>
      <c r="B2551" s="13">
        <v>2015</v>
      </c>
      <c r="C2551" s="13" t="s">
        <v>67</v>
      </c>
      <c r="D2551" s="13" t="s">
        <v>55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372</v>
      </c>
      <c r="B2552" s="13">
        <v>2015</v>
      </c>
      <c r="C2552" s="13" t="s">
        <v>58</v>
      </c>
      <c r="D2552" s="13" t="s">
        <v>51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857</v>
      </c>
      <c r="B2553" s="13">
        <v>2015</v>
      </c>
      <c r="C2553" s="13" t="s">
        <v>57</v>
      </c>
      <c r="D2553" s="13" t="s">
        <v>55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749</v>
      </c>
      <c r="B2554" s="13">
        <v>2015</v>
      </c>
      <c r="C2554" s="13" t="s">
        <v>64</v>
      </c>
      <c r="D2554" s="13" t="s">
        <v>51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450</v>
      </c>
      <c r="B2555" s="13">
        <v>2015</v>
      </c>
      <c r="C2555" s="13" t="s">
        <v>68</v>
      </c>
      <c r="D2555" s="13" t="s">
        <v>55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404</v>
      </c>
      <c r="B2556" s="13">
        <v>2015</v>
      </c>
      <c r="C2556" s="13" t="s">
        <v>65</v>
      </c>
      <c r="D2556" s="13" t="s">
        <v>51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642</v>
      </c>
      <c r="B2557" s="13">
        <v>2015</v>
      </c>
      <c r="C2557" s="13" t="s">
        <v>75</v>
      </c>
      <c r="D2557" s="13" t="s">
        <v>51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901</v>
      </c>
      <c r="B2558" s="13">
        <v>2015</v>
      </c>
      <c r="C2558" s="13" t="s">
        <v>69</v>
      </c>
      <c r="D2558" s="13" t="s">
        <v>51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720</v>
      </c>
      <c r="B2559" s="13">
        <v>2015</v>
      </c>
      <c r="C2559" s="13" t="s">
        <v>62</v>
      </c>
      <c r="D2559" s="13" t="s">
        <v>51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589</v>
      </c>
      <c r="B2560" s="13">
        <v>2015</v>
      </c>
      <c r="C2560" s="13" t="s">
        <v>53</v>
      </c>
      <c r="D2560" s="13" t="s">
        <v>51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801</v>
      </c>
      <c r="B2561" s="13">
        <v>2015</v>
      </c>
      <c r="C2561" s="13" t="s">
        <v>57</v>
      </c>
      <c r="D2561" s="13" t="s">
        <v>55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852</v>
      </c>
      <c r="B2562" s="13">
        <v>2015</v>
      </c>
      <c r="C2562" s="13" t="s">
        <v>63</v>
      </c>
      <c r="D2562" s="13" t="s">
        <v>55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364</v>
      </c>
      <c r="B2563" s="13">
        <v>2015</v>
      </c>
      <c r="C2563" s="13" t="s">
        <v>71</v>
      </c>
      <c r="D2563" s="13" t="s">
        <v>55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328</v>
      </c>
      <c r="B2564" s="13">
        <v>2015</v>
      </c>
      <c r="C2564" s="13" t="s">
        <v>65</v>
      </c>
      <c r="D2564" s="13" t="s">
        <v>51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280</v>
      </c>
      <c r="B2565" s="13">
        <v>2015</v>
      </c>
      <c r="C2565" s="13" t="s">
        <v>80</v>
      </c>
      <c r="D2565" s="13" t="s">
        <v>55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714</v>
      </c>
      <c r="B2566" s="13">
        <v>2015</v>
      </c>
      <c r="C2566" s="13" t="s">
        <v>57</v>
      </c>
      <c r="D2566" s="13" t="s">
        <v>55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488</v>
      </c>
      <c r="B2567" s="13">
        <v>2015</v>
      </c>
      <c r="C2567" s="13" t="s">
        <v>62</v>
      </c>
      <c r="D2567" s="13" t="s">
        <v>51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570</v>
      </c>
      <c r="B2568" s="13">
        <v>2015</v>
      </c>
      <c r="C2568" s="13" t="s">
        <v>67</v>
      </c>
      <c r="D2568" s="13" t="s">
        <v>55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588</v>
      </c>
      <c r="B2569" s="13">
        <v>2015</v>
      </c>
      <c r="C2569" s="13" t="s">
        <v>78</v>
      </c>
      <c r="D2569" s="13" t="s">
        <v>51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689</v>
      </c>
      <c r="B2570" s="13">
        <v>2015</v>
      </c>
      <c r="C2570" s="13" t="s">
        <v>77</v>
      </c>
      <c r="D2570" s="13" t="s">
        <v>55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597</v>
      </c>
      <c r="B2571" s="13">
        <v>2015</v>
      </c>
      <c r="C2571" s="13" t="s">
        <v>77</v>
      </c>
      <c r="D2571" s="13" t="s">
        <v>55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902</v>
      </c>
      <c r="B2572" s="13">
        <v>2015</v>
      </c>
      <c r="C2572" s="13" t="s">
        <v>56</v>
      </c>
      <c r="D2572" s="13" t="s">
        <v>55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816</v>
      </c>
      <c r="B2573" s="13">
        <v>2015</v>
      </c>
      <c r="C2573" s="13" t="s">
        <v>57</v>
      </c>
      <c r="D2573" s="13" t="s">
        <v>55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104</v>
      </c>
      <c r="B2574" s="13">
        <v>2015</v>
      </c>
      <c r="C2574" s="13" t="s">
        <v>65</v>
      </c>
      <c r="D2574" s="13" t="s">
        <v>51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851</v>
      </c>
      <c r="B2575" s="13">
        <v>2015</v>
      </c>
      <c r="C2575" s="13" t="s">
        <v>71</v>
      </c>
      <c r="D2575" s="13" t="s">
        <v>55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771</v>
      </c>
      <c r="B2576" s="13">
        <v>2015</v>
      </c>
      <c r="C2576" s="13" t="s">
        <v>67</v>
      </c>
      <c r="D2576" s="13" t="s">
        <v>55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711</v>
      </c>
      <c r="B2577" s="13">
        <v>2015</v>
      </c>
      <c r="C2577" s="13" t="s">
        <v>76</v>
      </c>
      <c r="D2577" s="13" t="s">
        <v>51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289</v>
      </c>
      <c r="B2578" s="13">
        <v>2015</v>
      </c>
      <c r="C2578" s="13" t="s">
        <v>74</v>
      </c>
      <c r="D2578" s="13" t="s">
        <v>55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619</v>
      </c>
      <c r="B2579" s="13">
        <v>2015</v>
      </c>
      <c r="C2579" s="13" t="s">
        <v>79</v>
      </c>
      <c r="D2579" s="13" t="s">
        <v>55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891</v>
      </c>
      <c r="B2580" s="13">
        <v>2015</v>
      </c>
      <c r="C2580" s="13" t="s">
        <v>80</v>
      </c>
      <c r="D2580" s="13" t="s">
        <v>55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480</v>
      </c>
      <c r="B2581" s="13">
        <v>2015</v>
      </c>
      <c r="C2581" s="13" t="s">
        <v>67</v>
      </c>
      <c r="D2581" s="13" t="s">
        <v>55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382</v>
      </c>
      <c r="B2582" s="13">
        <v>2015</v>
      </c>
      <c r="C2582" s="13" t="s">
        <v>57</v>
      </c>
      <c r="D2582" s="13" t="s">
        <v>55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368</v>
      </c>
      <c r="B2583" s="13">
        <v>2015</v>
      </c>
      <c r="C2583" s="13" t="s">
        <v>60</v>
      </c>
      <c r="D2583" s="13" t="s">
        <v>55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400</v>
      </c>
      <c r="B2584" s="13">
        <v>2015</v>
      </c>
      <c r="C2584" s="13" t="s">
        <v>61</v>
      </c>
      <c r="D2584" s="13" t="s">
        <v>51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788</v>
      </c>
      <c r="B2585" s="13">
        <v>2015</v>
      </c>
      <c r="C2585" s="13" t="s">
        <v>61</v>
      </c>
      <c r="D2585" s="13" t="s">
        <v>51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422</v>
      </c>
      <c r="B2586" s="13">
        <v>2015</v>
      </c>
      <c r="C2586" s="13" t="s">
        <v>54</v>
      </c>
      <c r="D2586" s="13" t="s">
        <v>55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350</v>
      </c>
      <c r="B2587" s="13">
        <v>2015</v>
      </c>
      <c r="C2587" s="13" t="s">
        <v>60</v>
      </c>
      <c r="D2587" s="13" t="s">
        <v>55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631</v>
      </c>
      <c r="B2588" s="13">
        <v>2015</v>
      </c>
      <c r="C2588" s="13" t="s">
        <v>79</v>
      </c>
      <c r="D2588" s="13" t="s">
        <v>55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379</v>
      </c>
      <c r="B2589" s="13">
        <v>2015</v>
      </c>
      <c r="C2589" s="13" t="s">
        <v>79</v>
      </c>
      <c r="D2589" s="13" t="s">
        <v>55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733</v>
      </c>
      <c r="B2590" s="13">
        <v>2015</v>
      </c>
      <c r="C2590" s="13" t="s">
        <v>66</v>
      </c>
      <c r="D2590" s="13" t="s">
        <v>55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800</v>
      </c>
      <c r="B2591" s="13">
        <v>2015</v>
      </c>
      <c r="C2591" s="13" t="s">
        <v>63</v>
      </c>
      <c r="D2591" s="13" t="s">
        <v>55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176</v>
      </c>
      <c r="B2592" s="13">
        <v>2015</v>
      </c>
      <c r="C2592" s="13" t="s">
        <v>71</v>
      </c>
      <c r="D2592" s="13" t="s">
        <v>55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826</v>
      </c>
      <c r="B2593" s="13">
        <v>2015</v>
      </c>
      <c r="C2593" s="13" t="s">
        <v>64</v>
      </c>
      <c r="D2593" s="13" t="s">
        <v>51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42</v>
      </c>
      <c r="B2594" s="13">
        <v>2015</v>
      </c>
      <c r="C2594" s="13" t="s">
        <v>77</v>
      </c>
      <c r="D2594" s="13" t="s">
        <v>55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144</v>
      </c>
      <c r="B2595" s="13">
        <v>2015</v>
      </c>
      <c r="C2595" s="13" t="s">
        <v>69</v>
      </c>
      <c r="D2595" s="13" t="s">
        <v>51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173</v>
      </c>
      <c r="B2596" s="13">
        <v>2015</v>
      </c>
      <c r="C2596" s="13" t="s">
        <v>65</v>
      </c>
      <c r="D2596" s="13" t="s">
        <v>51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839</v>
      </c>
      <c r="B2597" s="13">
        <v>2015</v>
      </c>
      <c r="C2597" s="13" t="s">
        <v>63</v>
      </c>
      <c r="D2597" s="13" t="s">
        <v>55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713</v>
      </c>
      <c r="B2598" s="13">
        <v>2015</v>
      </c>
      <c r="C2598" s="13" t="s">
        <v>65</v>
      </c>
      <c r="D2598" s="13" t="s">
        <v>51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536</v>
      </c>
      <c r="B2599" s="13">
        <v>2015</v>
      </c>
      <c r="C2599" s="13" t="s">
        <v>64</v>
      </c>
      <c r="D2599" s="13" t="s">
        <v>51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869</v>
      </c>
      <c r="B2600" s="13">
        <v>2015</v>
      </c>
      <c r="C2600" s="13" t="s">
        <v>66</v>
      </c>
      <c r="D2600" s="13" t="s">
        <v>55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48</v>
      </c>
      <c r="B2601" s="13">
        <v>2015</v>
      </c>
      <c r="C2601" s="13" t="s">
        <v>58</v>
      </c>
      <c r="D2601" s="13" t="s">
        <v>51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163</v>
      </c>
      <c r="B2602" s="13">
        <v>2015</v>
      </c>
      <c r="C2602" s="13" t="s">
        <v>62</v>
      </c>
      <c r="D2602" s="13" t="s">
        <v>51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854</v>
      </c>
      <c r="B2603" s="13">
        <v>2015</v>
      </c>
      <c r="C2603" s="13" t="s">
        <v>54</v>
      </c>
      <c r="D2603" s="13" t="s">
        <v>55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504</v>
      </c>
      <c r="B2604" s="13">
        <v>2015</v>
      </c>
      <c r="C2604" s="13" t="s">
        <v>70</v>
      </c>
      <c r="D2604" s="13" t="s">
        <v>51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674</v>
      </c>
      <c r="B2605" s="13">
        <v>2015</v>
      </c>
      <c r="C2605" s="13" t="s">
        <v>72</v>
      </c>
      <c r="D2605" s="13" t="s">
        <v>51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405</v>
      </c>
      <c r="B2606" s="13">
        <v>2015</v>
      </c>
      <c r="C2606" s="13" t="s">
        <v>77</v>
      </c>
      <c r="D2606" s="13" t="s">
        <v>55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745</v>
      </c>
      <c r="B2607" s="13">
        <v>2015</v>
      </c>
      <c r="C2607" s="13" t="s">
        <v>54</v>
      </c>
      <c r="D2607" s="13" t="s">
        <v>55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399</v>
      </c>
      <c r="B2608" s="13">
        <v>2015</v>
      </c>
      <c r="C2608" s="13" t="s">
        <v>64</v>
      </c>
      <c r="D2608" s="13" t="s">
        <v>51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640</v>
      </c>
      <c r="B2609" s="13">
        <v>2015</v>
      </c>
      <c r="C2609" s="13" t="s">
        <v>61</v>
      </c>
      <c r="D2609" s="13" t="s">
        <v>51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438</v>
      </c>
      <c r="B2610" s="13">
        <v>2015</v>
      </c>
      <c r="C2610" s="13" t="s">
        <v>66</v>
      </c>
      <c r="D2610" s="13" t="s">
        <v>55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45</v>
      </c>
      <c r="B2611" s="13">
        <v>2015</v>
      </c>
      <c r="C2611" s="13" t="s">
        <v>58</v>
      </c>
      <c r="D2611" s="13" t="s">
        <v>51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546</v>
      </c>
      <c r="B2612" s="13">
        <v>2015</v>
      </c>
      <c r="C2612" s="13" t="s">
        <v>68</v>
      </c>
      <c r="D2612" s="13" t="s">
        <v>55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439</v>
      </c>
      <c r="B2613" s="13">
        <v>2015</v>
      </c>
      <c r="C2613" s="13" t="s">
        <v>73</v>
      </c>
      <c r="D2613" s="13" t="s">
        <v>55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362</v>
      </c>
      <c r="B2614" s="13">
        <v>2015</v>
      </c>
      <c r="C2614" s="13" t="s">
        <v>59</v>
      </c>
      <c r="D2614" s="13" t="s">
        <v>51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562</v>
      </c>
      <c r="B2615" s="13">
        <v>2015</v>
      </c>
      <c r="C2615" s="13" t="s">
        <v>56</v>
      </c>
      <c r="D2615" s="13" t="s">
        <v>55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577</v>
      </c>
      <c r="B2616" s="13">
        <v>2015</v>
      </c>
      <c r="C2616" s="13" t="s">
        <v>74</v>
      </c>
      <c r="D2616" s="13" t="s">
        <v>55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763</v>
      </c>
      <c r="B2617" s="13">
        <v>2015</v>
      </c>
      <c r="C2617" s="13" t="s">
        <v>76</v>
      </c>
      <c r="D2617" s="13" t="s">
        <v>51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666</v>
      </c>
      <c r="B2618" s="13">
        <v>2015</v>
      </c>
      <c r="C2618" s="13" t="s">
        <v>72</v>
      </c>
      <c r="D2618" s="13" t="s">
        <v>51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601</v>
      </c>
      <c r="B2619" s="13">
        <v>2015</v>
      </c>
      <c r="C2619" s="13" t="s">
        <v>70</v>
      </c>
      <c r="D2619" s="13" t="s">
        <v>51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559</v>
      </c>
      <c r="B2620" s="13">
        <v>2015</v>
      </c>
      <c r="C2620" s="13" t="s">
        <v>72</v>
      </c>
      <c r="D2620" s="13" t="s">
        <v>51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707</v>
      </c>
      <c r="B2621" s="13">
        <v>2015</v>
      </c>
      <c r="C2621" s="13" t="s">
        <v>50</v>
      </c>
      <c r="D2621" s="13" t="s">
        <v>51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47</v>
      </c>
      <c r="B2622" s="13">
        <v>2015</v>
      </c>
      <c r="C2622" s="13" t="s">
        <v>82</v>
      </c>
      <c r="D2622" s="13" t="s">
        <v>55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313</v>
      </c>
      <c r="B2623" s="13">
        <v>2015</v>
      </c>
      <c r="C2623" s="13" t="s">
        <v>78</v>
      </c>
      <c r="D2623" s="13" t="s">
        <v>51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812</v>
      </c>
      <c r="B2624" s="13">
        <v>2015</v>
      </c>
      <c r="C2624" s="13" t="s">
        <v>64</v>
      </c>
      <c r="D2624" s="13" t="s">
        <v>51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533</v>
      </c>
      <c r="B2625" s="13">
        <v>2015</v>
      </c>
      <c r="C2625" s="13" t="s">
        <v>79</v>
      </c>
      <c r="D2625" s="13" t="s">
        <v>55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815</v>
      </c>
      <c r="B2626" s="13">
        <v>2015</v>
      </c>
      <c r="C2626" s="13" t="s">
        <v>74</v>
      </c>
      <c r="D2626" s="13" t="s">
        <v>55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882</v>
      </c>
      <c r="B2627" s="13">
        <v>2015</v>
      </c>
      <c r="C2627" s="13" t="s">
        <v>56</v>
      </c>
      <c r="D2627" s="13" t="s">
        <v>55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706</v>
      </c>
      <c r="B2628" s="13">
        <v>2015</v>
      </c>
      <c r="C2628" s="13" t="s">
        <v>80</v>
      </c>
      <c r="D2628" s="13" t="s">
        <v>55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743</v>
      </c>
      <c r="B2629" s="13">
        <v>2015</v>
      </c>
      <c r="C2629" s="13" t="s">
        <v>60</v>
      </c>
      <c r="D2629" s="13" t="s">
        <v>55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654</v>
      </c>
      <c r="B2630" s="13">
        <v>2015</v>
      </c>
      <c r="C2630" s="13" t="s">
        <v>64</v>
      </c>
      <c r="D2630" s="13" t="s">
        <v>51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655</v>
      </c>
      <c r="B2631" s="13">
        <v>2015</v>
      </c>
      <c r="C2631" s="13" t="s">
        <v>82</v>
      </c>
      <c r="D2631" s="13" t="s">
        <v>55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651</v>
      </c>
      <c r="B2632" s="13">
        <v>2015</v>
      </c>
      <c r="C2632" s="13" t="s">
        <v>70</v>
      </c>
      <c r="D2632" s="13" t="s">
        <v>51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775</v>
      </c>
      <c r="B2633" s="13">
        <v>2015</v>
      </c>
      <c r="C2633" s="13" t="s">
        <v>52</v>
      </c>
      <c r="D2633" s="13" t="s">
        <v>51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528</v>
      </c>
      <c r="B2634" s="13">
        <v>2015</v>
      </c>
      <c r="C2634" s="13" t="s">
        <v>68</v>
      </c>
      <c r="D2634" s="13" t="s">
        <v>55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103</v>
      </c>
      <c r="B2635" s="13">
        <v>2015</v>
      </c>
      <c r="C2635" s="13" t="s">
        <v>78</v>
      </c>
      <c r="D2635" s="13" t="s">
        <v>51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643</v>
      </c>
      <c r="B2636" s="13">
        <v>2015</v>
      </c>
      <c r="C2636" s="13" t="s">
        <v>63</v>
      </c>
      <c r="D2636" s="13" t="s">
        <v>55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376</v>
      </c>
      <c r="B2637" s="13">
        <v>2015</v>
      </c>
      <c r="C2637" s="13" t="s">
        <v>72</v>
      </c>
      <c r="D2637" s="13" t="s">
        <v>51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461</v>
      </c>
      <c r="B2638" s="13">
        <v>2015</v>
      </c>
      <c r="C2638" s="13" t="s">
        <v>65</v>
      </c>
      <c r="D2638" s="13" t="s">
        <v>51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272</v>
      </c>
      <c r="B2639" s="13">
        <v>2015</v>
      </c>
      <c r="C2639" s="13" t="s">
        <v>71</v>
      </c>
      <c r="D2639" s="13" t="s">
        <v>55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39</v>
      </c>
      <c r="B2640" s="13">
        <v>2015</v>
      </c>
      <c r="C2640" s="13" t="s">
        <v>59</v>
      </c>
      <c r="D2640" s="13" t="s">
        <v>51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833</v>
      </c>
      <c r="B2641" s="13">
        <v>2015</v>
      </c>
      <c r="C2641" s="13" t="s">
        <v>79</v>
      </c>
      <c r="D2641" s="13" t="s">
        <v>55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595</v>
      </c>
      <c r="B2642" s="13">
        <v>2015</v>
      </c>
      <c r="C2642" s="13" t="s">
        <v>69</v>
      </c>
      <c r="D2642" s="13" t="s">
        <v>51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622</v>
      </c>
      <c r="B2643" s="13">
        <v>2015</v>
      </c>
      <c r="C2643" s="13" t="s">
        <v>74</v>
      </c>
      <c r="D2643" s="13" t="s">
        <v>55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44</v>
      </c>
      <c r="B2644" s="13">
        <v>2015</v>
      </c>
      <c r="C2644" s="13" t="s">
        <v>75</v>
      </c>
      <c r="D2644" s="13" t="s">
        <v>51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727</v>
      </c>
      <c r="B2645" s="13">
        <v>2015</v>
      </c>
      <c r="C2645" s="13" t="s">
        <v>68</v>
      </c>
      <c r="D2645" s="13" t="s">
        <v>55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258</v>
      </c>
      <c r="B2646" s="13">
        <v>2015</v>
      </c>
      <c r="C2646" s="13" t="s">
        <v>74</v>
      </c>
      <c r="D2646" s="13" t="s">
        <v>55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447</v>
      </c>
      <c r="B2647" s="13">
        <v>2015</v>
      </c>
      <c r="C2647" s="13" t="s">
        <v>73</v>
      </c>
      <c r="D2647" s="13" t="s">
        <v>55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273</v>
      </c>
      <c r="B2648" s="13">
        <v>2015</v>
      </c>
      <c r="C2648" s="13" t="s">
        <v>67</v>
      </c>
      <c r="D2648" s="13" t="s">
        <v>55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415</v>
      </c>
      <c r="B2649" s="13">
        <v>2015</v>
      </c>
      <c r="C2649" s="13" t="s">
        <v>65</v>
      </c>
      <c r="D2649" s="13" t="s">
        <v>51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511</v>
      </c>
      <c r="B2650" s="13">
        <v>2015</v>
      </c>
      <c r="C2650" s="13" t="s">
        <v>77</v>
      </c>
      <c r="D2650" s="13" t="s">
        <v>55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484</v>
      </c>
      <c r="B2651" s="13">
        <v>2015</v>
      </c>
      <c r="C2651" s="13" t="s">
        <v>50</v>
      </c>
      <c r="D2651" s="13" t="s">
        <v>51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804</v>
      </c>
      <c r="B2652" s="13">
        <v>2015</v>
      </c>
      <c r="C2652" s="13" t="s">
        <v>58</v>
      </c>
      <c r="D2652" s="13" t="s">
        <v>51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677</v>
      </c>
      <c r="B2653" s="13">
        <v>2015</v>
      </c>
      <c r="C2653" s="13" t="s">
        <v>56</v>
      </c>
      <c r="D2653" s="13" t="s">
        <v>55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233</v>
      </c>
      <c r="B2654" s="13">
        <v>2015</v>
      </c>
      <c r="C2654" s="13" t="s">
        <v>73</v>
      </c>
      <c r="D2654" s="13" t="s">
        <v>55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40</v>
      </c>
      <c r="B2655" s="13">
        <v>2015</v>
      </c>
      <c r="C2655" s="13" t="s">
        <v>53</v>
      </c>
      <c r="D2655" s="13" t="s">
        <v>51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287</v>
      </c>
      <c r="B2656" s="13">
        <v>2015</v>
      </c>
      <c r="C2656" s="13" t="s">
        <v>69</v>
      </c>
      <c r="D2656" s="13" t="s">
        <v>51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856</v>
      </c>
      <c r="B2657" s="13">
        <v>2015</v>
      </c>
      <c r="C2657" s="13" t="s">
        <v>68</v>
      </c>
      <c r="D2657" s="13" t="s">
        <v>55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499</v>
      </c>
      <c r="B2658" s="13">
        <v>2015</v>
      </c>
      <c r="C2658" s="13" t="s">
        <v>78</v>
      </c>
      <c r="D2658" s="13" t="s">
        <v>51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459</v>
      </c>
      <c r="B2659" s="13">
        <v>2015</v>
      </c>
      <c r="C2659" s="13" t="s">
        <v>56</v>
      </c>
      <c r="D2659" s="13" t="s">
        <v>55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363</v>
      </c>
      <c r="B2660" s="13">
        <v>2015</v>
      </c>
      <c r="C2660" s="13" t="s">
        <v>66</v>
      </c>
      <c r="D2660" s="13" t="s">
        <v>55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660</v>
      </c>
      <c r="B2661" s="13">
        <v>2015</v>
      </c>
      <c r="C2661" s="13" t="s">
        <v>76</v>
      </c>
      <c r="D2661" s="13" t="s">
        <v>51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348</v>
      </c>
      <c r="B2662" s="13">
        <v>2015</v>
      </c>
      <c r="C2662" s="13" t="s">
        <v>75</v>
      </c>
      <c r="D2662" s="13" t="s">
        <v>51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824</v>
      </c>
      <c r="B2663" s="13">
        <v>2015</v>
      </c>
      <c r="C2663" s="13" t="s">
        <v>62</v>
      </c>
      <c r="D2663" s="13" t="s">
        <v>51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649</v>
      </c>
      <c r="B2664" s="13">
        <v>2015</v>
      </c>
      <c r="C2664" s="13" t="s">
        <v>72</v>
      </c>
      <c r="D2664" s="13" t="s">
        <v>51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46</v>
      </c>
      <c r="B2665" s="13">
        <v>2015</v>
      </c>
      <c r="C2665" s="13" t="s">
        <v>75</v>
      </c>
      <c r="D2665" s="13" t="s">
        <v>51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474</v>
      </c>
      <c r="B2666" s="13">
        <v>2015</v>
      </c>
      <c r="C2666" s="13" t="s">
        <v>61</v>
      </c>
      <c r="D2666" s="13" t="s">
        <v>51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738</v>
      </c>
      <c r="B2667" s="13">
        <v>2015</v>
      </c>
      <c r="C2667" s="13" t="s">
        <v>63</v>
      </c>
      <c r="D2667" s="13" t="s">
        <v>55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125</v>
      </c>
      <c r="B2668" s="13">
        <v>2015</v>
      </c>
      <c r="C2668" s="13" t="s">
        <v>50</v>
      </c>
      <c r="D2668" s="13" t="s">
        <v>51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457</v>
      </c>
      <c r="B2669" s="13">
        <v>2015</v>
      </c>
      <c r="C2669" s="13" t="s">
        <v>72</v>
      </c>
      <c r="D2669" s="13" t="s">
        <v>51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371</v>
      </c>
      <c r="B2670" s="13">
        <v>2015</v>
      </c>
      <c r="C2670" s="13" t="s">
        <v>54</v>
      </c>
      <c r="D2670" s="13" t="s">
        <v>55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818</v>
      </c>
      <c r="B2671" s="13">
        <v>2015</v>
      </c>
      <c r="C2671" s="13" t="s">
        <v>50</v>
      </c>
      <c r="D2671" s="13" t="s">
        <v>51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760</v>
      </c>
      <c r="B2672" s="13">
        <v>2015</v>
      </c>
      <c r="C2672" s="13" t="s">
        <v>62</v>
      </c>
      <c r="D2672" s="13" t="s">
        <v>51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316</v>
      </c>
      <c r="B2673" s="13">
        <v>2015</v>
      </c>
      <c r="C2673" s="13" t="s">
        <v>78</v>
      </c>
      <c r="D2673" s="13" t="s">
        <v>51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620</v>
      </c>
      <c r="B2674" s="13">
        <v>2015</v>
      </c>
      <c r="C2674" s="13" t="s">
        <v>82</v>
      </c>
      <c r="D2674" s="13" t="s">
        <v>55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645</v>
      </c>
      <c r="B2675" s="13">
        <v>2015</v>
      </c>
      <c r="C2675" s="13" t="s">
        <v>57</v>
      </c>
      <c r="D2675" s="13" t="s">
        <v>55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41</v>
      </c>
      <c r="B2676" s="13">
        <v>2015</v>
      </c>
      <c r="C2676" s="13" t="s">
        <v>82</v>
      </c>
      <c r="D2676" s="13" t="s">
        <v>55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641</v>
      </c>
      <c r="B2677" s="13">
        <v>2015</v>
      </c>
      <c r="C2677" s="13" t="s">
        <v>73</v>
      </c>
      <c r="D2677" s="13" t="s">
        <v>55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43</v>
      </c>
      <c r="B2678" s="13">
        <v>2015</v>
      </c>
      <c r="C2678" s="13" t="s">
        <v>58</v>
      </c>
      <c r="D2678" s="13" t="s">
        <v>51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686</v>
      </c>
      <c r="B2679" s="13">
        <v>2015</v>
      </c>
      <c r="C2679" s="13" t="s">
        <v>53</v>
      </c>
      <c r="D2679" s="13" t="s">
        <v>51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311</v>
      </c>
      <c r="B2680" s="13">
        <v>2015</v>
      </c>
      <c r="C2680" s="13" t="s">
        <v>53</v>
      </c>
      <c r="D2680" s="13" t="s">
        <v>51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365</v>
      </c>
      <c r="B2681" s="13">
        <v>2015</v>
      </c>
      <c r="C2681" s="13" t="s">
        <v>76</v>
      </c>
      <c r="D2681" s="13" t="s">
        <v>51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703</v>
      </c>
      <c r="B2682" s="13">
        <v>2015</v>
      </c>
      <c r="C2682" s="13" t="s">
        <v>69</v>
      </c>
      <c r="D2682" s="13" t="s">
        <v>51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310</v>
      </c>
      <c r="B2683" s="13">
        <v>2015</v>
      </c>
      <c r="C2683" s="13" t="s">
        <v>50</v>
      </c>
      <c r="D2683" s="13" t="s">
        <v>51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699</v>
      </c>
      <c r="B2684" s="13">
        <v>2015</v>
      </c>
      <c r="C2684" s="13" t="s">
        <v>75</v>
      </c>
      <c r="D2684" s="13" t="s">
        <v>51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726</v>
      </c>
      <c r="B2685" s="13">
        <v>2015</v>
      </c>
      <c r="C2685" s="13" t="s">
        <v>59</v>
      </c>
      <c r="D2685" s="13" t="s">
        <v>51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617</v>
      </c>
      <c r="B2686" s="13">
        <v>2015</v>
      </c>
      <c r="C2686" s="13" t="s">
        <v>52</v>
      </c>
      <c r="D2686" s="13" t="s">
        <v>51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xmlns:xlrd2="http://schemas.microsoft.com/office/spreadsheetml/2017/richdata2" ref="AI2:AI101">
    <sortCondition ref="AI101"/>
  </sortState>
  <dataConsolidate/>
  <mergeCells count="4">
    <mergeCell ref="S2:T2"/>
    <mergeCell ref="X17:Y17"/>
    <mergeCell ref="AB17:AC17"/>
    <mergeCell ref="X16:AF16"/>
  </mergeCells>
  <conditionalFormatting sqref="U5:U10">
    <cfRule type="colorScale" priority="3">
      <colorScale>
        <cfvo type="min"/>
        <cfvo type="max"/>
        <color rgb="FFFCFCFF"/>
        <color rgb="FF63BE7B"/>
      </colorScale>
    </cfRule>
  </conditionalFormatting>
  <conditionalFormatting sqref="AC5:AC10">
    <cfRule type="colorScale" priority="2">
      <colorScale>
        <cfvo type="min"/>
        <cfvo type="max"/>
        <color rgb="FFFCFCFF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Z17 AD17" xr:uid="{E56BAC92-7A52-40FD-95C5-C90ABED2FD75}">
      <formula1>$AH$2:$AH$15</formula1>
    </dataValidation>
  </dataValidations>
  <pageMargins left="0.7" right="0.7" top="0.75" bottom="0.75" header="0.3" footer="0.3"/>
  <pageSetup orientation="portrait" r:id="rId1"/>
  <ignoredErrors>
    <ignoredError sqref="U12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 x14ac:dyDescent="0.25"/>
  <cols>
    <col min="1" max="1" width="9.7109375" style="28" customWidth="1"/>
    <col min="2" max="2" width="9.28515625" style="15" customWidth="1"/>
    <col min="3" max="3" width="12.140625" bestFit="1" customWidth="1"/>
    <col min="4" max="4" width="5" bestFit="1" customWidth="1"/>
  </cols>
  <sheetData>
    <row r="1" spans="1:7" x14ac:dyDescent="0.25">
      <c r="A1" s="52" t="s">
        <v>36</v>
      </c>
      <c r="B1" s="45" t="s">
        <v>2</v>
      </c>
      <c r="C1" s="52" t="s">
        <v>972</v>
      </c>
      <c r="D1" s="84">
        <v>0.25</v>
      </c>
      <c r="E1" s="84">
        <v>0.5</v>
      </c>
      <c r="F1" s="84">
        <v>0.75</v>
      </c>
      <c r="G1" s="84">
        <v>1</v>
      </c>
    </row>
    <row r="2" spans="1:7" x14ac:dyDescent="0.25">
      <c r="A2" s="28">
        <v>42370</v>
      </c>
      <c r="B2" s="15">
        <v>8010</v>
      </c>
      <c r="C2" s="35">
        <f>PERCENTRANK(B:B,B2)</f>
        <v>0.627</v>
      </c>
      <c r="D2" t="str">
        <f>IF($C2&lt;=D$1,$B2,"")</f>
        <v/>
      </c>
      <c r="E2" t="str">
        <f>IF(AND($C2&gt;D$1,$C2&lt;=E$1),$B2,"")</f>
        <v/>
      </c>
      <c r="F2">
        <f t="shared" ref="F2:G2" si="0">IF(AND($C2&gt;E$1,$C2&lt;=F$1),$B2,"")</f>
        <v>8010</v>
      </c>
      <c r="G2" t="str">
        <f t="shared" si="0"/>
        <v/>
      </c>
    </row>
    <row r="3" spans="1:7" x14ac:dyDescent="0.25">
      <c r="A3" s="28">
        <v>42371</v>
      </c>
      <c r="B3" s="15">
        <v>6592</v>
      </c>
      <c r="C3" s="35">
        <f t="shared" ref="C3:C61" si="1">PERCENTRANK(B:B,B3)</f>
        <v>0.28799999999999998</v>
      </c>
      <c r="D3" t="str">
        <f t="shared" ref="D3:D61" si="2">IF($C3&lt;=D$1,$B3,"")</f>
        <v/>
      </c>
      <c r="E3">
        <f t="shared" ref="E3:G61" si="3">IF(AND($C3&gt;D$1,$C3&lt;=E$1),$B3,"")</f>
        <v>6592</v>
      </c>
      <c r="F3" t="str">
        <f t="shared" si="3"/>
        <v/>
      </c>
      <c r="G3" t="str">
        <f t="shared" si="3"/>
        <v/>
      </c>
    </row>
    <row r="4" spans="1:7" x14ac:dyDescent="0.25">
      <c r="A4" s="28">
        <v>42372</v>
      </c>
      <c r="B4" s="15">
        <v>7520</v>
      </c>
      <c r="C4" s="35">
        <f t="shared" si="1"/>
        <v>0.50800000000000001</v>
      </c>
      <c r="D4" t="str">
        <f t="shared" si="2"/>
        <v/>
      </c>
      <c r="E4" t="str">
        <f t="shared" si="3"/>
        <v/>
      </c>
      <c r="F4">
        <f t="shared" si="3"/>
        <v>7520</v>
      </c>
      <c r="G4" t="str">
        <f t="shared" si="3"/>
        <v/>
      </c>
    </row>
    <row r="5" spans="1:7" x14ac:dyDescent="0.25">
      <c r="A5" s="28">
        <v>42373</v>
      </c>
      <c r="B5" s="15">
        <v>9765</v>
      </c>
      <c r="C5" s="35">
        <f t="shared" si="1"/>
        <v>0.91500000000000004</v>
      </c>
      <c r="D5" t="str">
        <f t="shared" si="2"/>
        <v/>
      </c>
      <c r="E5" t="str">
        <f t="shared" si="3"/>
        <v/>
      </c>
      <c r="F5" t="str">
        <f t="shared" si="3"/>
        <v/>
      </c>
      <c r="G5">
        <f t="shared" si="3"/>
        <v>9765</v>
      </c>
    </row>
    <row r="6" spans="1:7" x14ac:dyDescent="0.25">
      <c r="A6" s="28">
        <v>42374</v>
      </c>
      <c r="B6" s="15">
        <v>6285</v>
      </c>
      <c r="C6" s="35">
        <f t="shared" si="1"/>
        <v>0.23699999999999999</v>
      </c>
      <c r="D6">
        <f t="shared" si="2"/>
        <v>6285</v>
      </c>
      <c r="E6" t="str">
        <f t="shared" si="3"/>
        <v/>
      </c>
      <c r="F6" t="str">
        <f t="shared" si="3"/>
        <v/>
      </c>
      <c r="G6" t="str">
        <f t="shared" si="3"/>
        <v/>
      </c>
    </row>
    <row r="7" spans="1:7" x14ac:dyDescent="0.25">
      <c r="A7" s="28">
        <v>42375</v>
      </c>
      <c r="B7" s="15">
        <v>8934</v>
      </c>
      <c r="C7" s="35">
        <f t="shared" si="1"/>
        <v>0.745</v>
      </c>
      <c r="D7" t="str">
        <f t="shared" si="2"/>
        <v/>
      </c>
      <c r="E7" t="str">
        <f t="shared" si="3"/>
        <v/>
      </c>
      <c r="F7">
        <f t="shared" si="3"/>
        <v>8934</v>
      </c>
      <c r="G7" t="str">
        <f t="shared" si="3"/>
        <v/>
      </c>
    </row>
    <row r="8" spans="1:7" x14ac:dyDescent="0.25">
      <c r="A8" s="28">
        <v>42376</v>
      </c>
      <c r="B8" s="15">
        <v>9794</v>
      </c>
      <c r="C8" s="35">
        <f t="shared" si="1"/>
        <v>0.94899999999999995</v>
      </c>
      <c r="D8" t="str">
        <f t="shared" si="2"/>
        <v/>
      </c>
      <c r="E8" t="str">
        <f t="shared" si="3"/>
        <v/>
      </c>
      <c r="F8" t="str">
        <f t="shared" si="3"/>
        <v/>
      </c>
      <c r="G8">
        <f t="shared" si="3"/>
        <v>9794</v>
      </c>
    </row>
    <row r="9" spans="1:7" x14ac:dyDescent="0.25">
      <c r="A9" s="28">
        <v>42377</v>
      </c>
      <c r="B9" s="15">
        <v>5953</v>
      </c>
      <c r="C9" s="35">
        <f t="shared" si="1"/>
        <v>0.20300000000000001</v>
      </c>
      <c r="D9">
        <f t="shared" si="2"/>
        <v>5953</v>
      </c>
      <c r="E9" t="str">
        <f t="shared" si="3"/>
        <v/>
      </c>
      <c r="F9" t="str">
        <f t="shared" si="3"/>
        <v/>
      </c>
      <c r="G9" t="str">
        <f t="shared" si="3"/>
        <v/>
      </c>
    </row>
    <row r="10" spans="1:7" x14ac:dyDescent="0.25">
      <c r="A10" s="28">
        <v>42378</v>
      </c>
      <c r="B10" s="15">
        <v>9015</v>
      </c>
      <c r="C10" s="35">
        <f t="shared" si="1"/>
        <v>0.76200000000000001</v>
      </c>
      <c r="D10" t="str">
        <f t="shared" si="2"/>
        <v/>
      </c>
      <c r="E10" t="str">
        <f t="shared" si="3"/>
        <v/>
      </c>
      <c r="F10" t="str">
        <f t="shared" si="3"/>
        <v/>
      </c>
      <c r="G10">
        <f t="shared" si="3"/>
        <v>9015</v>
      </c>
    </row>
    <row r="11" spans="1:7" x14ac:dyDescent="0.25">
      <c r="A11" s="28">
        <v>42379</v>
      </c>
      <c r="B11" s="15">
        <v>8407</v>
      </c>
      <c r="C11" s="35">
        <f t="shared" si="1"/>
        <v>0.66100000000000003</v>
      </c>
      <c r="D11" t="str">
        <f t="shared" si="2"/>
        <v/>
      </c>
      <c r="E11" t="str">
        <f t="shared" si="3"/>
        <v/>
      </c>
      <c r="F11">
        <f t="shared" si="3"/>
        <v>8407</v>
      </c>
      <c r="G11" t="str">
        <f t="shared" si="3"/>
        <v/>
      </c>
    </row>
    <row r="12" spans="1:7" x14ac:dyDescent="0.25">
      <c r="A12" s="28">
        <v>42380</v>
      </c>
      <c r="B12" s="15">
        <v>5844</v>
      </c>
      <c r="C12" s="35">
        <f t="shared" si="1"/>
        <v>0.16900000000000001</v>
      </c>
      <c r="D12">
        <f t="shared" si="2"/>
        <v>5844</v>
      </c>
      <c r="E12" t="str">
        <f t="shared" si="3"/>
        <v/>
      </c>
      <c r="F12" t="str">
        <f t="shared" si="3"/>
        <v/>
      </c>
      <c r="G12" t="str">
        <f t="shared" si="3"/>
        <v/>
      </c>
    </row>
    <row r="13" spans="1:7" x14ac:dyDescent="0.25">
      <c r="A13" s="28">
        <v>42381</v>
      </c>
      <c r="B13" s="15">
        <v>9488</v>
      </c>
      <c r="C13" s="35">
        <f t="shared" si="1"/>
        <v>0.84699999999999998</v>
      </c>
      <c r="D13" t="str">
        <f t="shared" si="2"/>
        <v/>
      </c>
      <c r="E13" t="str">
        <f t="shared" si="3"/>
        <v/>
      </c>
      <c r="F13" t="str">
        <f t="shared" si="3"/>
        <v/>
      </c>
      <c r="G13">
        <f t="shared" si="3"/>
        <v>9488</v>
      </c>
    </row>
    <row r="14" spans="1:7" x14ac:dyDescent="0.25">
      <c r="A14" s="28">
        <v>42382</v>
      </c>
      <c r="B14" s="15">
        <v>5460</v>
      </c>
      <c r="C14" s="35">
        <f t="shared" si="1"/>
        <v>0.10100000000000001</v>
      </c>
      <c r="D14">
        <f t="shared" si="2"/>
        <v>5460</v>
      </c>
      <c r="E14" t="str">
        <f t="shared" si="3"/>
        <v/>
      </c>
      <c r="F14" t="str">
        <f t="shared" si="3"/>
        <v/>
      </c>
      <c r="G14" t="str">
        <f t="shared" si="3"/>
        <v/>
      </c>
    </row>
    <row r="15" spans="1:7" x14ac:dyDescent="0.25">
      <c r="A15" s="28">
        <v>42383</v>
      </c>
      <c r="B15" s="15">
        <v>9799</v>
      </c>
      <c r="C15" s="35">
        <f t="shared" si="1"/>
        <v>0.96599999999999997</v>
      </c>
      <c r="D15" t="str">
        <f t="shared" si="2"/>
        <v/>
      </c>
      <c r="E15" t="str">
        <f t="shared" si="3"/>
        <v/>
      </c>
      <c r="F15" t="str">
        <f t="shared" si="3"/>
        <v/>
      </c>
      <c r="G15">
        <f t="shared" si="3"/>
        <v>9799</v>
      </c>
    </row>
    <row r="16" spans="1:7" x14ac:dyDescent="0.25">
      <c r="A16" s="28">
        <v>42384</v>
      </c>
      <c r="B16" s="15">
        <v>9571</v>
      </c>
      <c r="C16" s="35">
        <f t="shared" si="1"/>
        <v>0.86399999999999999</v>
      </c>
      <c r="D16" t="str">
        <f t="shared" si="2"/>
        <v/>
      </c>
      <c r="E16" t="str">
        <f t="shared" si="3"/>
        <v/>
      </c>
      <c r="F16" t="str">
        <f t="shared" si="3"/>
        <v/>
      </c>
      <c r="G16">
        <f t="shared" si="3"/>
        <v>9571</v>
      </c>
    </row>
    <row r="17" spans="1:7" x14ac:dyDescent="0.25">
      <c r="A17" s="28">
        <v>42385</v>
      </c>
      <c r="B17" s="15">
        <v>5360</v>
      </c>
      <c r="C17" s="35">
        <f t="shared" si="1"/>
        <v>6.7000000000000004E-2</v>
      </c>
      <c r="D17">
        <f t="shared" si="2"/>
        <v>5360</v>
      </c>
      <c r="E17" t="str">
        <f t="shared" si="3"/>
        <v/>
      </c>
      <c r="F17" t="str">
        <f t="shared" si="3"/>
        <v/>
      </c>
      <c r="G17" t="str">
        <f t="shared" si="3"/>
        <v/>
      </c>
    </row>
    <row r="18" spans="1:7" x14ac:dyDescent="0.25">
      <c r="A18" s="28">
        <v>42386</v>
      </c>
      <c r="B18" s="15">
        <v>9972</v>
      </c>
      <c r="C18" s="35">
        <f t="shared" si="1"/>
        <v>1</v>
      </c>
      <c r="D18" t="str">
        <f t="shared" si="2"/>
        <v/>
      </c>
      <c r="E18" t="str">
        <f t="shared" si="3"/>
        <v/>
      </c>
      <c r="F18" t="str">
        <f t="shared" si="3"/>
        <v/>
      </c>
      <c r="G18">
        <f t="shared" si="3"/>
        <v>9972</v>
      </c>
    </row>
    <row r="19" spans="1:7" x14ac:dyDescent="0.25">
      <c r="A19" s="28">
        <v>42387</v>
      </c>
      <c r="B19" s="15">
        <v>8529</v>
      </c>
      <c r="C19" s="35">
        <f t="shared" si="1"/>
        <v>0.67700000000000005</v>
      </c>
      <c r="D19" t="str">
        <f t="shared" si="2"/>
        <v/>
      </c>
      <c r="E19" t="str">
        <f t="shared" si="3"/>
        <v/>
      </c>
      <c r="F19">
        <f t="shared" si="3"/>
        <v>8529</v>
      </c>
      <c r="G19" t="str">
        <f t="shared" si="3"/>
        <v/>
      </c>
    </row>
    <row r="20" spans="1:7" x14ac:dyDescent="0.25">
      <c r="A20" s="28">
        <v>42388</v>
      </c>
      <c r="B20" s="15">
        <v>5277</v>
      </c>
      <c r="C20" s="35">
        <f t="shared" si="1"/>
        <v>0.05</v>
      </c>
      <c r="D20">
        <f t="shared" si="2"/>
        <v>5277</v>
      </c>
      <c r="E20" t="str">
        <f t="shared" si="3"/>
        <v/>
      </c>
      <c r="F20" t="str">
        <f t="shared" si="3"/>
        <v/>
      </c>
      <c r="G20" t="str">
        <f t="shared" si="3"/>
        <v/>
      </c>
    </row>
    <row r="21" spans="1:7" x14ac:dyDescent="0.25">
      <c r="A21" s="28">
        <v>42389</v>
      </c>
      <c r="B21" s="15">
        <v>7900</v>
      </c>
      <c r="C21" s="35">
        <f t="shared" si="1"/>
        <v>0.59299999999999997</v>
      </c>
      <c r="D21" t="str">
        <f t="shared" si="2"/>
        <v/>
      </c>
      <c r="E21" t="str">
        <f t="shared" si="3"/>
        <v/>
      </c>
      <c r="F21">
        <f t="shared" si="3"/>
        <v>7900</v>
      </c>
      <c r="G21" t="str">
        <f t="shared" si="3"/>
        <v/>
      </c>
    </row>
    <row r="22" spans="1:7" x14ac:dyDescent="0.25">
      <c r="A22" s="28">
        <v>42390</v>
      </c>
      <c r="B22" s="15">
        <v>8802</v>
      </c>
      <c r="C22" s="35">
        <f t="shared" si="1"/>
        <v>0.71099999999999997</v>
      </c>
      <c r="D22" t="str">
        <f t="shared" si="2"/>
        <v/>
      </c>
      <c r="E22" t="str">
        <f t="shared" si="3"/>
        <v/>
      </c>
      <c r="F22">
        <f t="shared" si="3"/>
        <v>8802</v>
      </c>
      <c r="G22" t="str">
        <f t="shared" si="3"/>
        <v/>
      </c>
    </row>
    <row r="23" spans="1:7" x14ac:dyDescent="0.25">
      <c r="A23" s="28">
        <v>42391</v>
      </c>
      <c r="B23" s="15">
        <v>9021</v>
      </c>
      <c r="C23" s="35">
        <f t="shared" si="1"/>
        <v>0.77900000000000003</v>
      </c>
      <c r="D23" t="str">
        <f t="shared" si="2"/>
        <v/>
      </c>
      <c r="E23" t="str">
        <f t="shared" si="3"/>
        <v/>
      </c>
      <c r="F23" t="str">
        <f t="shared" si="3"/>
        <v/>
      </c>
      <c r="G23">
        <f t="shared" si="3"/>
        <v>9021</v>
      </c>
    </row>
    <row r="24" spans="1:7" x14ac:dyDescent="0.25">
      <c r="A24" s="28">
        <v>42392</v>
      </c>
      <c r="B24" s="15">
        <v>9788</v>
      </c>
      <c r="C24" s="35">
        <f t="shared" si="1"/>
        <v>0.93200000000000005</v>
      </c>
      <c r="D24" t="str">
        <f t="shared" si="2"/>
        <v/>
      </c>
      <c r="E24" t="str">
        <f t="shared" si="3"/>
        <v/>
      </c>
      <c r="F24" t="str">
        <f t="shared" si="3"/>
        <v/>
      </c>
      <c r="G24">
        <f t="shared" si="3"/>
        <v>9788</v>
      </c>
    </row>
    <row r="25" spans="1:7" x14ac:dyDescent="0.25">
      <c r="A25" s="28">
        <v>42393</v>
      </c>
      <c r="B25" s="15">
        <v>9949</v>
      </c>
      <c r="C25" s="35">
        <f t="shared" si="1"/>
        <v>0.98299999999999998</v>
      </c>
      <c r="D25" t="str">
        <f t="shared" si="2"/>
        <v/>
      </c>
      <c r="E25" t="str">
        <f t="shared" si="3"/>
        <v/>
      </c>
      <c r="F25" t="str">
        <f t="shared" si="3"/>
        <v/>
      </c>
      <c r="G25">
        <f t="shared" si="3"/>
        <v>9949</v>
      </c>
    </row>
    <row r="26" spans="1:7" x14ac:dyDescent="0.25">
      <c r="A26" s="28">
        <v>42394</v>
      </c>
      <c r="B26" s="15">
        <v>6313</v>
      </c>
      <c r="C26" s="35">
        <f t="shared" si="1"/>
        <v>0.254</v>
      </c>
      <c r="D26" t="str">
        <f t="shared" si="2"/>
        <v/>
      </c>
      <c r="E26">
        <f t="shared" si="3"/>
        <v>6313</v>
      </c>
      <c r="F26" t="str">
        <f t="shared" si="3"/>
        <v/>
      </c>
      <c r="G26" t="str">
        <f t="shared" si="3"/>
        <v/>
      </c>
    </row>
    <row r="27" spans="1:7" x14ac:dyDescent="0.25">
      <c r="A27" s="28">
        <v>42395</v>
      </c>
      <c r="B27" s="15">
        <v>6667</v>
      </c>
      <c r="C27" s="35">
        <f t="shared" si="1"/>
        <v>0.32200000000000001</v>
      </c>
      <c r="D27" t="str">
        <f t="shared" si="2"/>
        <v/>
      </c>
      <c r="E27">
        <f t="shared" si="3"/>
        <v>6667</v>
      </c>
      <c r="F27" t="str">
        <f t="shared" si="3"/>
        <v/>
      </c>
      <c r="G27" t="str">
        <f t="shared" si="3"/>
        <v/>
      </c>
    </row>
    <row r="28" spans="1:7" x14ac:dyDescent="0.25">
      <c r="A28" s="28">
        <v>42396</v>
      </c>
      <c r="B28" s="15">
        <v>8141</v>
      </c>
      <c r="C28" s="35">
        <f t="shared" si="1"/>
        <v>0.64400000000000002</v>
      </c>
      <c r="D28" t="str">
        <f t="shared" si="2"/>
        <v/>
      </c>
      <c r="E28" t="str">
        <f t="shared" si="3"/>
        <v/>
      </c>
      <c r="F28">
        <f t="shared" si="3"/>
        <v>8141</v>
      </c>
      <c r="G28" t="str">
        <f t="shared" si="3"/>
        <v/>
      </c>
    </row>
    <row r="29" spans="1:7" x14ac:dyDescent="0.25">
      <c r="A29" s="28">
        <v>42397</v>
      </c>
      <c r="B29" s="15">
        <v>9317</v>
      </c>
      <c r="C29" s="35">
        <f t="shared" si="1"/>
        <v>0.81299999999999994</v>
      </c>
      <c r="D29" t="str">
        <f t="shared" si="2"/>
        <v/>
      </c>
      <c r="E29" t="str">
        <f t="shared" si="3"/>
        <v/>
      </c>
      <c r="F29" t="str">
        <f t="shared" si="3"/>
        <v/>
      </c>
      <c r="G29">
        <f t="shared" si="3"/>
        <v>9317</v>
      </c>
    </row>
    <row r="30" spans="1:7" x14ac:dyDescent="0.25">
      <c r="A30" s="28">
        <v>42398</v>
      </c>
      <c r="B30" s="15">
        <v>6387</v>
      </c>
      <c r="C30" s="35">
        <f t="shared" si="1"/>
        <v>0.27100000000000002</v>
      </c>
      <c r="D30" t="str">
        <f t="shared" si="2"/>
        <v/>
      </c>
      <c r="E30">
        <f t="shared" si="3"/>
        <v>6387</v>
      </c>
      <c r="F30" t="str">
        <f t="shared" si="3"/>
        <v/>
      </c>
      <c r="G30" t="str">
        <f t="shared" si="3"/>
        <v/>
      </c>
    </row>
    <row r="31" spans="1:7" x14ac:dyDescent="0.25">
      <c r="A31" s="28">
        <v>42399</v>
      </c>
      <c r="B31" s="15">
        <v>5777</v>
      </c>
      <c r="C31" s="35">
        <f t="shared" si="1"/>
        <v>0.152</v>
      </c>
      <c r="D31">
        <f t="shared" si="2"/>
        <v>5777</v>
      </c>
      <c r="E31" t="str">
        <f t="shared" si="3"/>
        <v/>
      </c>
      <c r="F31" t="str">
        <f t="shared" si="3"/>
        <v/>
      </c>
      <c r="G31" t="str">
        <f t="shared" si="3"/>
        <v/>
      </c>
    </row>
    <row r="32" spans="1:7" x14ac:dyDescent="0.25">
      <c r="A32" s="28">
        <v>42400</v>
      </c>
      <c r="B32" s="15">
        <v>7281</v>
      </c>
      <c r="C32" s="35">
        <f t="shared" si="1"/>
        <v>0.47399999999999998</v>
      </c>
      <c r="D32" t="str">
        <f t="shared" si="2"/>
        <v/>
      </c>
      <c r="E32">
        <f t="shared" si="3"/>
        <v>7281</v>
      </c>
      <c r="F32" t="str">
        <f t="shared" si="3"/>
        <v/>
      </c>
      <c r="G32" t="str">
        <f t="shared" si="3"/>
        <v/>
      </c>
    </row>
    <row r="33" spans="1:7" x14ac:dyDescent="0.25">
      <c r="A33" s="28">
        <v>42401</v>
      </c>
      <c r="B33" s="15">
        <v>7609</v>
      </c>
      <c r="C33" s="35">
        <f t="shared" si="1"/>
        <v>0.54200000000000004</v>
      </c>
      <c r="D33" t="str">
        <f t="shared" si="2"/>
        <v/>
      </c>
      <c r="E33" t="str">
        <f t="shared" si="3"/>
        <v/>
      </c>
      <c r="F33">
        <f t="shared" si="3"/>
        <v>7609</v>
      </c>
      <c r="G33" t="str">
        <f t="shared" si="3"/>
        <v/>
      </c>
    </row>
    <row r="34" spans="1:7" x14ac:dyDescent="0.25">
      <c r="A34" s="28">
        <v>42402</v>
      </c>
      <c r="B34" s="15">
        <v>7750</v>
      </c>
      <c r="C34" s="35">
        <f t="shared" si="1"/>
        <v>0.57599999999999996</v>
      </c>
      <c r="D34" t="str">
        <f t="shared" si="2"/>
        <v/>
      </c>
      <c r="E34" t="str">
        <f t="shared" si="3"/>
        <v/>
      </c>
      <c r="F34">
        <f t="shared" si="3"/>
        <v>7750</v>
      </c>
      <c r="G34" t="str">
        <f t="shared" si="3"/>
        <v/>
      </c>
    </row>
    <row r="35" spans="1:7" x14ac:dyDescent="0.25">
      <c r="A35" s="28">
        <v>42403</v>
      </c>
      <c r="B35" s="15">
        <v>9761</v>
      </c>
      <c r="C35" s="35">
        <f t="shared" si="1"/>
        <v>0.89800000000000002</v>
      </c>
      <c r="D35" t="str">
        <f t="shared" si="2"/>
        <v/>
      </c>
      <c r="E35" t="str">
        <f t="shared" si="3"/>
        <v/>
      </c>
      <c r="F35" t="str">
        <f t="shared" si="3"/>
        <v/>
      </c>
      <c r="G35">
        <f t="shared" si="3"/>
        <v>9761</v>
      </c>
    </row>
    <row r="36" spans="1:7" x14ac:dyDescent="0.25">
      <c r="A36" s="28">
        <v>42404</v>
      </c>
      <c r="B36" s="15">
        <v>9439</v>
      </c>
      <c r="C36" s="35">
        <f t="shared" si="1"/>
        <v>0.83</v>
      </c>
      <c r="D36" t="str">
        <f t="shared" si="2"/>
        <v/>
      </c>
      <c r="E36" t="str">
        <f t="shared" si="3"/>
        <v/>
      </c>
      <c r="F36" t="str">
        <f t="shared" si="3"/>
        <v/>
      </c>
      <c r="G36">
        <f t="shared" si="3"/>
        <v>9439</v>
      </c>
    </row>
    <row r="37" spans="1:7" x14ac:dyDescent="0.25">
      <c r="A37" s="28">
        <v>42405</v>
      </c>
      <c r="B37" s="15">
        <v>7330</v>
      </c>
      <c r="C37" s="35">
        <f t="shared" si="1"/>
        <v>0.49099999999999999</v>
      </c>
      <c r="D37" t="str">
        <f t="shared" si="2"/>
        <v/>
      </c>
      <c r="E37">
        <f t="shared" si="3"/>
        <v>7330</v>
      </c>
      <c r="F37" t="str">
        <f t="shared" si="3"/>
        <v/>
      </c>
      <c r="G37" t="str">
        <f t="shared" si="3"/>
        <v/>
      </c>
    </row>
    <row r="38" spans="1:7" x14ac:dyDescent="0.25">
      <c r="A38" s="28">
        <v>42406</v>
      </c>
      <c r="B38" s="15">
        <v>5857</v>
      </c>
      <c r="C38" s="35">
        <f t="shared" si="1"/>
        <v>0.186</v>
      </c>
      <c r="D38">
        <f t="shared" si="2"/>
        <v>5857</v>
      </c>
      <c r="E38" t="str">
        <f t="shared" si="3"/>
        <v/>
      </c>
      <c r="F38" t="str">
        <f t="shared" si="3"/>
        <v/>
      </c>
      <c r="G38" t="str">
        <f t="shared" si="3"/>
        <v/>
      </c>
    </row>
    <row r="39" spans="1:7" x14ac:dyDescent="0.25">
      <c r="A39" s="28">
        <v>42407</v>
      </c>
      <c r="B39" s="15">
        <v>6880</v>
      </c>
      <c r="C39" s="35">
        <f t="shared" si="1"/>
        <v>0.35499999999999998</v>
      </c>
      <c r="D39" t="str">
        <f t="shared" si="2"/>
        <v/>
      </c>
      <c r="E39">
        <f t="shared" si="3"/>
        <v>6880</v>
      </c>
      <c r="F39" t="str">
        <f t="shared" si="3"/>
        <v/>
      </c>
      <c r="G39" t="str">
        <f t="shared" si="3"/>
        <v/>
      </c>
    </row>
    <row r="40" spans="1:7" x14ac:dyDescent="0.25">
      <c r="A40" s="28">
        <v>42408</v>
      </c>
      <c r="B40" s="15">
        <v>7639</v>
      </c>
      <c r="C40" s="35">
        <f t="shared" si="1"/>
        <v>0.55900000000000005</v>
      </c>
      <c r="D40" t="str">
        <f t="shared" si="2"/>
        <v/>
      </c>
      <c r="E40" t="str">
        <f t="shared" si="3"/>
        <v/>
      </c>
      <c r="F40">
        <f t="shared" si="3"/>
        <v>7639</v>
      </c>
      <c r="G40" t="str">
        <f t="shared" si="3"/>
        <v/>
      </c>
    </row>
    <row r="41" spans="1:7" x14ac:dyDescent="0.25">
      <c r="A41" s="28">
        <v>42409</v>
      </c>
      <c r="B41" s="15">
        <v>5226</v>
      </c>
      <c r="C41" s="35">
        <f t="shared" si="1"/>
        <v>3.3000000000000002E-2</v>
      </c>
      <c r="D41">
        <f t="shared" si="2"/>
        <v>5226</v>
      </c>
      <c r="E41" t="str">
        <f t="shared" si="3"/>
        <v/>
      </c>
      <c r="F41" t="str">
        <f t="shared" si="3"/>
        <v/>
      </c>
      <c r="G41" t="str">
        <f t="shared" si="3"/>
        <v/>
      </c>
    </row>
    <row r="42" spans="1:7" x14ac:dyDescent="0.25">
      <c r="A42" s="28">
        <v>42410</v>
      </c>
      <c r="B42" s="15">
        <v>7002</v>
      </c>
      <c r="C42" s="35">
        <f t="shared" si="1"/>
        <v>0.42299999999999999</v>
      </c>
      <c r="D42" t="str">
        <f t="shared" si="2"/>
        <v/>
      </c>
      <c r="E42">
        <f t="shared" si="3"/>
        <v>7002</v>
      </c>
      <c r="F42" t="str">
        <f t="shared" si="3"/>
        <v/>
      </c>
      <c r="G42" t="str">
        <f t="shared" si="3"/>
        <v/>
      </c>
    </row>
    <row r="43" spans="1:7" x14ac:dyDescent="0.25">
      <c r="A43" s="28">
        <v>42411</v>
      </c>
      <c r="B43" s="15">
        <v>5440</v>
      </c>
      <c r="C43" s="35">
        <f t="shared" si="1"/>
        <v>8.4000000000000005E-2</v>
      </c>
      <c r="D43">
        <f t="shared" si="2"/>
        <v>5440</v>
      </c>
      <c r="E43" t="str">
        <f t="shared" si="3"/>
        <v/>
      </c>
      <c r="F43" t="str">
        <f t="shared" si="3"/>
        <v/>
      </c>
      <c r="G43" t="str">
        <f t="shared" si="3"/>
        <v/>
      </c>
    </row>
    <row r="44" spans="1:7" x14ac:dyDescent="0.25">
      <c r="A44" s="28">
        <v>42412</v>
      </c>
      <c r="B44" s="15">
        <v>6236</v>
      </c>
      <c r="C44" s="35">
        <f t="shared" si="1"/>
        <v>0.22</v>
      </c>
      <c r="D44">
        <f t="shared" si="2"/>
        <v>6236</v>
      </c>
      <c r="E44" t="str">
        <f t="shared" si="3"/>
        <v/>
      </c>
      <c r="F44" t="str">
        <f t="shared" si="3"/>
        <v/>
      </c>
      <c r="G44" t="str">
        <f t="shared" si="3"/>
        <v/>
      </c>
    </row>
    <row r="45" spans="1:7" x14ac:dyDescent="0.25">
      <c r="A45" s="28">
        <v>42413</v>
      </c>
      <c r="B45" s="15">
        <v>5172</v>
      </c>
      <c r="C45" s="35">
        <f t="shared" si="1"/>
        <v>1.6E-2</v>
      </c>
      <c r="D45">
        <f t="shared" si="2"/>
        <v>5172</v>
      </c>
      <c r="E45" t="str">
        <f t="shared" si="3"/>
        <v/>
      </c>
      <c r="F45" t="str">
        <f t="shared" si="3"/>
        <v/>
      </c>
      <c r="G45" t="str">
        <f t="shared" si="3"/>
        <v/>
      </c>
    </row>
    <row r="46" spans="1:7" x14ac:dyDescent="0.25">
      <c r="A46" s="28">
        <v>42414</v>
      </c>
      <c r="B46" s="15">
        <v>7089</v>
      </c>
      <c r="C46" s="35">
        <f t="shared" si="1"/>
        <v>0.44</v>
      </c>
      <c r="D46" t="str">
        <f t="shared" si="2"/>
        <v/>
      </c>
      <c r="E46">
        <f t="shared" si="3"/>
        <v>7089</v>
      </c>
      <c r="F46" t="str">
        <f t="shared" si="3"/>
        <v/>
      </c>
      <c r="G46" t="str">
        <f t="shared" si="3"/>
        <v/>
      </c>
    </row>
    <row r="47" spans="1:7" x14ac:dyDescent="0.25">
      <c r="A47" s="28">
        <v>42415</v>
      </c>
      <c r="B47" s="15">
        <v>7910</v>
      </c>
      <c r="C47" s="35">
        <f t="shared" si="1"/>
        <v>0.61</v>
      </c>
      <c r="D47" t="str">
        <f t="shared" si="2"/>
        <v/>
      </c>
      <c r="E47" t="str">
        <f t="shared" si="3"/>
        <v/>
      </c>
      <c r="F47">
        <f t="shared" si="3"/>
        <v>7910</v>
      </c>
      <c r="G47" t="str">
        <f t="shared" si="3"/>
        <v/>
      </c>
    </row>
    <row r="48" spans="1:7" x14ac:dyDescent="0.25">
      <c r="A48" s="28">
        <v>42416</v>
      </c>
      <c r="B48" s="15">
        <v>8756</v>
      </c>
      <c r="C48" s="35">
        <f t="shared" si="1"/>
        <v>0.69399999999999995</v>
      </c>
      <c r="D48" t="str">
        <f t="shared" si="2"/>
        <v/>
      </c>
      <c r="E48" t="str">
        <f t="shared" si="3"/>
        <v/>
      </c>
      <c r="F48">
        <f t="shared" si="3"/>
        <v>8756</v>
      </c>
      <c r="G48" t="str">
        <f t="shared" si="3"/>
        <v/>
      </c>
    </row>
    <row r="49" spans="1:7" x14ac:dyDescent="0.25">
      <c r="A49" s="28">
        <v>42417</v>
      </c>
      <c r="B49" s="15">
        <v>8850</v>
      </c>
      <c r="C49" s="35">
        <f t="shared" si="1"/>
        <v>0.72799999999999998</v>
      </c>
      <c r="D49" t="str">
        <f t="shared" si="2"/>
        <v/>
      </c>
      <c r="E49" t="str">
        <f t="shared" si="3"/>
        <v/>
      </c>
      <c r="F49">
        <f t="shared" si="3"/>
        <v>8850</v>
      </c>
      <c r="G49" t="str">
        <f t="shared" si="3"/>
        <v/>
      </c>
    </row>
    <row r="50" spans="1:7" x14ac:dyDescent="0.25">
      <c r="A50" s="28">
        <v>42418</v>
      </c>
      <c r="B50" s="15">
        <v>5574</v>
      </c>
      <c r="C50" s="35">
        <f t="shared" si="1"/>
        <v>0.13500000000000001</v>
      </c>
      <c r="D50">
        <f t="shared" si="2"/>
        <v>5574</v>
      </c>
      <c r="E50" t="str">
        <f t="shared" si="3"/>
        <v/>
      </c>
      <c r="F50" t="str">
        <f t="shared" si="3"/>
        <v/>
      </c>
      <c r="G50" t="str">
        <f t="shared" si="3"/>
        <v/>
      </c>
    </row>
    <row r="51" spans="1:7" x14ac:dyDescent="0.25">
      <c r="A51" s="28">
        <v>42419</v>
      </c>
      <c r="B51" s="15">
        <v>6991</v>
      </c>
      <c r="C51" s="35">
        <f t="shared" si="1"/>
        <v>0.40600000000000003</v>
      </c>
      <c r="D51" t="str">
        <f t="shared" si="2"/>
        <v/>
      </c>
      <c r="E51">
        <f t="shared" si="3"/>
        <v>6991</v>
      </c>
      <c r="F51" t="str">
        <f t="shared" si="3"/>
        <v/>
      </c>
      <c r="G51" t="str">
        <f t="shared" si="3"/>
        <v/>
      </c>
    </row>
    <row r="52" spans="1:7" x14ac:dyDescent="0.25">
      <c r="A52" s="28">
        <v>42420</v>
      </c>
      <c r="B52" s="15">
        <v>6889</v>
      </c>
      <c r="C52" s="35">
        <f t="shared" si="1"/>
        <v>0.372</v>
      </c>
      <c r="D52" t="str">
        <f t="shared" si="2"/>
        <v/>
      </c>
      <c r="E52">
        <f t="shared" si="3"/>
        <v>6889</v>
      </c>
      <c r="F52" t="str">
        <f t="shared" si="3"/>
        <v/>
      </c>
      <c r="G52" t="str">
        <f t="shared" si="3"/>
        <v/>
      </c>
    </row>
    <row r="53" spans="1:7" x14ac:dyDescent="0.25">
      <c r="A53" s="28">
        <v>42421</v>
      </c>
      <c r="B53" s="15">
        <v>6632</v>
      </c>
      <c r="C53" s="35">
        <f t="shared" si="1"/>
        <v>0.30499999999999999</v>
      </c>
      <c r="D53" t="str">
        <f t="shared" si="2"/>
        <v/>
      </c>
      <c r="E53">
        <f t="shared" si="3"/>
        <v>6632</v>
      </c>
      <c r="F53" t="str">
        <f t="shared" si="3"/>
        <v/>
      </c>
      <c r="G53" t="str">
        <f t="shared" si="3"/>
        <v/>
      </c>
    </row>
    <row r="54" spans="1:7" x14ac:dyDescent="0.25">
      <c r="A54" s="28">
        <v>42422</v>
      </c>
      <c r="B54" s="15">
        <v>7181</v>
      </c>
      <c r="C54" s="35">
        <f t="shared" si="1"/>
        <v>0.45700000000000002</v>
      </c>
      <c r="D54" t="str">
        <f t="shared" si="2"/>
        <v/>
      </c>
      <c r="E54">
        <f t="shared" si="3"/>
        <v>7181</v>
      </c>
      <c r="F54" t="str">
        <f t="shared" si="3"/>
        <v/>
      </c>
      <c r="G54" t="str">
        <f t="shared" si="3"/>
        <v/>
      </c>
    </row>
    <row r="55" spans="1:7" x14ac:dyDescent="0.25">
      <c r="A55" s="28">
        <v>42423</v>
      </c>
      <c r="B55" s="15">
        <v>6889</v>
      </c>
      <c r="C55" s="35">
        <f t="shared" si="1"/>
        <v>0.372</v>
      </c>
      <c r="D55" t="str">
        <f t="shared" si="2"/>
        <v/>
      </c>
      <c r="E55">
        <f t="shared" si="3"/>
        <v>6889</v>
      </c>
      <c r="F55" t="str">
        <f t="shared" si="3"/>
        <v/>
      </c>
      <c r="G55" t="str">
        <f t="shared" si="3"/>
        <v/>
      </c>
    </row>
    <row r="56" spans="1:7" x14ac:dyDescent="0.25">
      <c r="A56" s="28">
        <v>42424</v>
      </c>
      <c r="B56" s="15">
        <v>9633</v>
      </c>
      <c r="C56" s="35">
        <f t="shared" si="1"/>
        <v>0.88100000000000001</v>
      </c>
      <c r="D56" t="str">
        <f t="shared" si="2"/>
        <v/>
      </c>
      <c r="E56" t="str">
        <f t="shared" si="3"/>
        <v/>
      </c>
      <c r="F56" t="str">
        <f t="shared" si="3"/>
        <v/>
      </c>
      <c r="G56">
        <f t="shared" si="3"/>
        <v>9633</v>
      </c>
    </row>
    <row r="57" spans="1:7" x14ac:dyDescent="0.25">
      <c r="A57" s="28">
        <v>42425</v>
      </c>
      <c r="B57" s="15">
        <v>5563</v>
      </c>
      <c r="C57" s="35">
        <f t="shared" si="1"/>
        <v>0.11799999999999999</v>
      </c>
      <c r="D57">
        <f t="shared" si="2"/>
        <v>5563</v>
      </c>
      <c r="E57" t="str">
        <f t="shared" si="3"/>
        <v/>
      </c>
      <c r="F57" t="str">
        <f t="shared" si="3"/>
        <v/>
      </c>
      <c r="G57" t="str">
        <f t="shared" si="3"/>
        <v/>
      </c>
    </row>
    <row r="58" spans="1:7" x14ac:dyDescent="0.25">
      <c r="A58" s="28">
        <v>42426</v>
      </c>
      <c r="B58" s="15">
        <v>9176</v>
      </c>
      <c r="C58" s="35">
        <f t="shared" si="1"/>
        <v>0.79600000000000004</v>
      </c>
      <c r="D58" t="str">
        <f t="shared" si="2"/>
        <v/>
      </c>
      <c r="E58" t="str">
        <f t="shared" si="3"/>
        <v/>
      </c>
      <c r="F58" t="str">
        <f t="shared" si="3"/>
        <v/>
      </c>
      <c r="G58">
        <f t="shared" si="3"/>
        <v>9176</v>
      </c>
    </row>
    <row r="59" spans="1:7" x14ac:dyDescent="0.25">
      <c r="A59" s="28">
        <v>42427</v>
      </c>
      <c r="B59" s="15">
        <v>5029</v>
      </c>
      <c r="C59" s="35">
        <f t="shared" si="1"/>
        <v>0</v>
      </c>
      <c r="D59">
        <f t="shared" si="2"/>
        <v>5029</v>
      </c>
      <c r="E59" t="str">
        <f t="shared" si="3"/>
        <v/>
      </c>
      <c r="F59" t="str">
        <f t="shared" si="3"/>
        <v/>
      </c>
      <c r="G59" t="str">
        <f t="shared" si="3"/>
        <v/>
      </c>
    </row>
    <row r="60" spans="1:7" x14ac:dyDescent="0.25">
      <c r="A60" s="28">
        <v>42428</v>
      </c>
      <c r="B60" s="15">
        <v>6793</v>
      </c>
      <c r="C60" s="35">
        <f t="shared" si="1"/>
        <v>0.33800000000000002</v>
      </c>
      <c r="D60" t="str">
        <f t="shared" si="2"/>
        <v/>
      </c>
      <c r="E60">
        <f t="shared" si="3"/>
        <v>6793</v>
      </c>
      <c r="F60" t="str">
        <f t="shared" si="3"/>
        <v/>
      </c>
      <c r="G60" t="str">
        <f t="shared" si="3"/>
        <v/>
      </c>
    </row>
    <row r="61" spans="1:7" x14ac:dyDescent="0.25">
      <c r="A61" s="28">
        <v>42429</v>
      </c>
      <c r="B61" s="15">
        <v>7589</v>
      </c>
      <c r="C61" s="35">
        <f t="shared" si="1"/>
        <v>0.52500000000000002</v>
      </c>
      <c r="D61" t="str">
        <f t="shared" si="2"/>
        <v/>
      </c>
      <c r="E61" t="str">
        <f t="shared" si="3"/>
        <v/>
      </c>
      <c r="F61">
        <f t="shared" si="3"/>
        <v>7589</v>
      </c>
      <c r="G61" t="str">
        <f t="shared" si="3"/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5" x14ac:dyDescent="0.25"/>
  <cols>
    <col min="1" max="1" width="18.28515625" style="13" customWidth="1"/>
    <col min="2" max="5" width="12" style="23" customWidth="1"/>
  </cols>
  <sheetData>
    <row r="2" spans="1:13" x14ac:dyDescent="0.25">
      <c r="A2" s="58" t="s">
        <v>933</v>
      </c>
      <c r="B2" s="57" t="s">
        <v>33</v>
      </c>
    </row>
    <row r="3" spans="1:13" ht="7.9" customHeight="1" x14ac:dyDescent="0.25"/>
    <row r="4" spans="1:13" x14ac:dyDescent="0.25">
      <c r="A4" s="16"/>
      <c r="B4"/>
      <c r="C4" s="15"/>
      <c r="D4" s="15"/>
      <c r="E4" s="15"/>
      <c r="F4" s="44"/>
      <c r="G4" s="44"/>
      <c r="H4" s="44"/>
      <c r="I4" s="44"/>
      <c r="J4" s="44"/>
      <c r="K4" s="44"/>
      <c r="L4" s="44"/>
      <c r="M4" s="44"/>
    </row>
    <row r="5" spans="1:13" x14ac:dyDescent="0.25">
      <c r="A5" s="16"/>
      <c r="B5"/>
      <c r="C5" s="15"/>
      <c r="D5" s="15"/>
      <c r="E5" s="15"/>
      <c r="F5" s="44"/>
      <c r="G5" s="44"/>
      <c r="H5" s="44"/>
      <c r="I5" s="44"/>
      <c r="J5" s="44"/>
      <c r="K5" s="44"/>
      <c r="L5" s="44"/>
      <c r="M5" s="44"/>
    </row>
    <row r="6" spans="1:13" x14ac:dyDescent="0.25">
      <c r="A6" s="16"/>
      <c r="B6"/>
      <c r="C6" s="15"/>
      <c r="D6" s="15"/>
      <c r="E6" s="15"/>
      <c r="F6" s="44"/>
      <c r="G6" s="44"/>
      <c r="H6" s="44"/>
      <c r="I6" s="44"/>
      <c r="J6" s="44"/>
      <c r="K6" s="44"/>
      <c r="L6" s="44"/>
      <c r="M6" s="44"/>
    </row>
    <row r="7" spans="1:13" x14ac:dyDescent="0.25">
      <c r="A7" s="16"/>
      <c r="B7"/>
      <c r="C7" s="15"/>
      <c r="D7" s="15"/>
      <c r="E7" s="15"/>
      <c r="F7" s="44"/>
      <c r="G7" s="44"/>
      <c r="H7" s="44"/>
      <c r="I7" s="44"/>
      <c r="J7" s="44"/>
      <c r="K7" s="44"/>
      <c r="L7" s="44"/>
      <c r="M7" s="44"/>
    </row>
    <row r="8" spans="1:13" x14ac:dyDescent="0.25">
      <c r="A8" s="16"/>
      <c r="B8"/>
      <c r="C8" s="15"/>
      <c r="D8" s="15"/>
      <c r="E8" s="15"/>
      <c r="F8" s="44"/>
      <c r="G8" s="44"/>
      <c r="H8" s="44"/>
      <c r="I8" s="44"/>
      <c r="J8" s="44"/>
      <c r="K8" s="44"/>
      <c r="L8" s="44"/>
      <c r="M8" s="44"/>
    </row>
    <row r="9" spans="1:13" x14ac:dyDescent="0.25">
      <c r="A9" s="16"/>
      <c r="B9"/>
      <c r="C9" s="15"/>
      <c r="D9" s="15"/>
      <c r="E9" s="15"/>
      <c r="F9" s="44"/>
      <c r="G9" s="44"/>
      <c r="H9" s="44"/>
      <c r="I9" s="44"/>
      <c r="J9" s="44"/>
      <c r="K9" s="44"/>
      <c r="L9" s="44"/>
      <c r="M9" s="44"/>
    </row>
    <row r="10" spans="1:13" x14ac:dyDescent="0.25">
      <c r="A10" s="16"/>
      <c r="B10"/>
      <c r="C10" s="15"/>
      <c r="D10" s="15"/>
      <c r="E10" s="15"/>
      <c r="F10" s="44"/>
      <c r="G10" s="44"/>
      <c r="H10" s="44"/>
      <c r="I10" s="44"/>
      <c r="J10" s="44"/>
      <c r="K10" s="44"/>
      <c r="L10" s="44"/>
      <c r="M10" s="44"/>
    </row>
    <row r="11" spans="1:13" x14ac:dyDescent="0.25">
      <c r="A11" s="16"/>
      <c r="B11"/>
      <c r="C11" s="15"/>
      <c r="D11" s="15"/>
      <c r="E11" s="15"/>
      <c r="F11" s="44"/>
      <c r="G11" s="44"/>
      <c r="H11" s="44"/>
      <c r="I11" s="44"/>
      <c r="J11" s="44"/>
      <c r="K11" s="44"/>
      <c r="L11" s="44"/>
      <c r="M11" s="44"/>
    </row>
    <row r="12" spans="1:13" x14ac:dyDescent="0.25">
      <c r="A12" s="16"/>
      <c r="B12"/>
      <c r="C12" s="15"/>
      <c r="D12" s="15"/>
      <c r="E12" s="15"/>
      <c r="F12" s="44"/>
      <c r="G12" s="44"/>
      <c r="H12" s="44"/>
      <c r="I12" s="44"/>
      <c r="J12" s="44"/>
      <c r="K12" s="44"/>
      <c r="L12" s="44"/>
      <c r="M12" s="44"/>
    </row>
    <row r="13" spans="1:13" x14ac:dyDescent="0.25">
      <c r="A13" s="16"/>
      <c r="B13"/>
      <c r="C13" s="15"/>
      <c r="D13" s="15"/>
      <c r="E13" s="15"/>
      <c r="F13" s="44"/>
      <c r="G13" s="44"/>
      <c r="H13" s="44"/>
      <c r="I13" s="44"/>
      <c r="J13" s="44"/>
      <c r="K13" s="44"/>
      <c r="L13" s="44"/>
      <c r="M13" s="44"/>
    </row>
    <row r="14" spans="1:13" x14ac:dyDescent="0.25">
      <c r="A14" s="16"/>
      <c r="B14"/>
      <c r="C14" s="15"/>
      <c r="D14" s="15"/>
      <c r="E14" s="15"/>
      <c r="F14" s="44"/>
      <c r="G14" s="44"/>
      <c r="H14" s="44"/>
      <c r="I14" s="44"/>
      <c r="J14" s="44"/>
      <c r="K14" s="44"/>
      <c r="L14" s="44"/>
      <c r="M14" s="44"/>
    </row>
    <row r="15" spans="1:13" x14ac:dyDescent="0.25">
      <c r="A15" s="16"/>
      <c r="B15"/>
      <c r="C15" s="15"/>
      <c r="D15" s="15"/>
      <c r="E15" s="15"/>
      <c r="F15" s="44"/>
      <c r="G15" s="44"/>
      <c r="H15" s="44"/>
      <c r="I15" s="44"/>
      <c r="J15" s="44"/>
      <c r="K15" s="44"/>
      <c r="L15" s="44"/>
      <c r="M15" s="44"/>
    </row>
    <row r="16" spans="1:13" x14ac:dyDescent="0.25">
      <c r="A16" s="16"/>
      <c r="B16"/>
      <c r="C16" s="15"/>
      <c r="D16" s="15"/>
      <c r="E16" s="15"/>
      <c r="F16" s="44"/>
      <c r="G16" s="44"/>
      <c r="H16" s="44"/>
      <c r="I16" s="44"/>
      <c r="J16" s="44"/>
      <c r="K16" s="44"/>
      <c r="L16" s="44"/>
      <c r="M16" s="44"/>
    </row>
    <row r="17" spans="1:13" x14ac:dyDescent="0.25">
      <c r="A17" s="16"/>
      <c r="B17"/>
      <c r="C17" s="15"/>
      <c r="D17" s="15"/>
      <c r="E17" s="15"/>
      <c r="F17" s="44"/>
      <c r="G17" s="44"/>
      <c r="H17" s="44"/>
      <c r="I17" s="44"/>
      <c r="J17" s="44"/>
      <c r="K17" s="44"/>
      <c r="L17" s="44"/>
      <c r="M17" s="44"/>
    </row>
    <row r="18" spans="1:13" x14ac:dyDescent="0.25">
      <c r="A18" s="16"/>
      <c r="B18"/>
      <c r="C18" s="15"/>
      <c r="D18" s="15"/>
      <c r="E18" s="15"/>
      <c r="F18" s="44"/>
      <c r="G18" s="44"/>
      <c r="H18" s="44"/>
      <c r="I18" s="44"/>
      <c r="J18" s="44"/>
      <c r="K18" s="44"/>
      <c r="L18" s="44"/>
      <c r="M18" s="44"/>
    </row>
    <row r="19" spans="1:13" x14ac:dyDescent="0.25">
      <c r="B19" s="15"/>
      <c r="C19" s="15"/>
      <c r="D19" s="15"/>
      <c r="E19" s="15"/>
      <c r="F19" s="44"/>
      <c r="G19" s="44"/>
      <c r="H19" s="44"/>
      <c r="I19" s="44"/>
      <c r="J19" s="44"/>
      <c r="K19" s="44"/>
      <c r="L19" s="44"/>
      <c r="M19" s="44"/>
    </row>
    <row r="20" spans="1:13" x14ac:dyDescent="0.25">
      <c r="A20" s="46"/>
      <c r="B20" s="15"/>
      <c r="C20" s="15"/>
      <c r="D20" s="15"/>
      <c r="E20" s="15"/>
      <c r="F20" s="44"/>
      <c r="G20" s="44"/>
      <c r="H20" s="44"/>
      <c r="I20" s="44"/>
      <c r="J20" s="44"/>
      <c r="K20" s="44"/>
      <c r="L20" s="44"/>
      <c r="M20" s="44"/>
    </row>
    <row r="21" spans="1:13" x14ac:dyDescent="0.25">
      <c r="B21" s="92" t="s">
        <v>35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</row>
    <row r="22" spans="1:13" x14ac:dyDescent="0.25">
      <c r="A22" s="14" t="s">
        <v>34</v>
      </c>
      <c r="B22" s="45" t="s">
        <v>19</v>
      </c>
      <c r="C22" s="45" t="s">
        <v>20</v>
      </c>
      <c r="D22" s="45" t="s">
        <v>21</v>
      </c>
      <c r="E22" s="45" t="s">
        <v>22</v>
      </c>
      <c r="F22" s="45" t="s">
        <v>7</v>
      </c>
      <c r="G22" s="45" t="s">
        <v>23</v>
      </c>
      <c r="H22" s="45" t="s">
        <v>24</v>
      </c>
      <c r="I22" s="45" t="s">
        <v>25</v>
      </c>
      <c r="J22" s="45" t="s">
        <v>26</v>
      </c>
      <c r="K22" s="45" t="s">
        <v>27</v>
      </c>
      <c r="L22" s="45" t="s">
        <v>28</v>
      </c>
      <c r="M22" s="45" t="s">
        <v>29</v>
      </c>
    </row>
    <row r="23" spans="1:13" x14ac:dyDescent="0.25">
      <c r="A23" s="13" t="s">
        <v>30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5">
      <c r="A24" s="13" t="s">
        <v>32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5">
      <c r="A25" s="13" t="s">
        <v>31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5">
      <c r="A26" s="13" t="s">
        <v>33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5">
      <c r="A28" s="46" t="s">
        <v>30</v>
      </c>
      <c r="B28" s="15" t="str">
        <f>IF($B$2=$A28,B$23,"")</f>
        <v/>
      </c>
      <c r="C28" s="15" t="str">
        <f t="shared" ref="C28:M28" si="0">IF($B2=$A28,C$23,"")</f>
        <v/>
      </c>
      <c r="D28" s="15" t="str">
        <f t="shared" si="0"/>
        <v/>
      </c>
      <c r="E28" s="15" t="str">
        <f t="shared" si="0"/>
        <v/>
      </c>
      <c r="F28" s="15" t="str">
        <f t="shared" si="0"/>
        <v/>
      </c>
      <c r="G28" s="15" t="str">
        <f t="shared" si="0"/>
        <v/>
      </c>
      <c r="H28" s="15" t="str">
        <f t="shared" si="0"/>
        <v/>
      </c>
      <c r="I28" s="15" t="str">
        <f t="shared" si="0"/>
        <v/>
      </c>
      <c r="J28" s="15" t="str">
        <f t="shared" si="0"/>
        <v/>
      </c>
      <c r="K28" s="15" t="str">
        <f t="shared" si="0"/>
        <v/>
      </c>
      <c r="L28" s="15" t="str">
        <f t="shared" si="0"/>
        <v/>
      </c>
      <c r="M28" s="15" t="str">
        <f t="shared" si="0"/>
        <v/>
      </c>
    </row>
    <row r="29" spans="1:13" x14ac:dyDescent="0.25">
      <c r="A29" s="46" t="s">
        <v>30</v>
      </c>
      <c r="B29" s="15">
        <f>IF($B$2&lt;&gt;$A29,B$23,"")</f>
        <v>49832</v>
      </c>
      <c r="C29" s="15">
        <f t="shared" ref="C29:M29" si="1">IF($B2&lt;&gt;$A29,C$23,"")</f>
        <v>47232</v>
      </c>
      <c r="D29" s="15">
        <f t="shared" si="1"/>
        <v>40002</v>
      </c>
      <c r="E29" s="15">
        <f t="shared" si="1"/>
        <v>37283</v>
      </c>
      <c r="F29" s="15">
        <f t="shared" si="1"/>
        <v>32910</v>
      </c>
      <c r="G29" s="15">
        <f t="shared" si="1"/>
        <v>33829</v>
      </c>
      <c r="H29" s="15">
        <f t="shared" si="1"/>
        <v>30102</v>
      </c>
      <c r="I29" s="15">
        <f t="shared" si="1"/>
        <v>32111</v>
      </c>
      <c r="J29" s="15">
        <f t="shared" si="1"/>
        <v>34921</v>
      </c>
      <c r="K29" s="15">
        <f t="shared" si="1"/>
        <v>30293</v>
      </c>
      <c r="L29" s="15">
        <f t="shared" si="1"/>
        <v>28392</v>
      </c>
      <c r="M29" s="15">
        <f t="shared" si="1"/>
        <v>24192</v>
      </c>
    </row>
    <row r="30" spans="1:13" x14ac:dyDescent="0.25">
      <c r="A30" s="46" t="s">
        <v>32</v>
      </c>
      <c r="B30" s="15" t="str">
        <f>IF($B$2=$A30,B$24,"")</f>
        <v/>
      </c>
      <c r="C30" s="15" t="str">
        <f t="shared" ref="C30:M30" si="2">IF($B$2=$A30,C$24,"")</f>
        <v/>
      </c>
      <c r="D30" s="15" t="str">
        <f t="shared" si="2"/>
        <v/>
      </c>
      <c r="E30" s="15" t="str">
        <f t="shared" si="2"/>
        <v/>
      </c>
      <c r="F30" s="15" t="str">
        <f t="shared" si="2"/>
        <v/>
      </c>
      <c r="G30" s="15" t="str">
        <f t="shared" si="2"/>
        <v/>
      </c>
      <c r="H30" s="15" t="str">
        <f t="shared" si="2"/>
        <v/>
      </c>
      <c r="I30" s="15" t="str">
        <f t="shared" si="2"/>
        <v/>
      </c>
      <c r="J30" s="15" t="str">
        <f t="shared" si="2"/>
        <v/>
      </c>
      <c r="K30" s="15" t="str">
        <f t="shared" si="2"/>
        <v/>
      </c>
      <c r="L30" s="15" t="str">
        <f t="shared" si="2"/>
        <v/>
      </c>
      <c r="M30" s="15" t="str">
        <f t="shared" si="2"/>
        <v/>
      </c>
    </row>
    <row r="31" spans="1:13" x14ac:dyDescent="0.25">
      <c r="A31" s="46" t="s">
        <v>32</v>
      </c>
      <c r="B31" s="15">
        <f>IF($B$2&lt;&gt;$A31,B$24,"")</f>
        <v>12839</v>
      </c>
      <c r="C31" s="15">
        <f t="shared" ref="C31:M31" si="3">IF($B$2&lt;&gt;$A31,C$24,"")</f>
        <v>16828</v>
      </c>
      <c r="D31" s="15">
        <f t="shared" si="3"/>
        <v>15839</v>
      </c>
      <c r="E31" s="15">
        <f t="shared" si="3"/>
        <v>18082</v>
      </c>
      <c r="F31" s="15">
        <f t="shared" si="3"/>
        <v>24932</v>
      </c>
      <c r="G31" s="15">
        <f t="shared" si="3"/>
        <v>30462</v>
      </c>
      <c r="H31" s="15">
        <f t="shared" si="3"/>
        <v>34240</v>
      </c>
      <c r="I31" s="15">
        <f t="shared" si="3"/>
        <v>42718</v>
      </c>
      <c r="J31" s="15">
        <f t="shared" si="3"/>
        <v>41128</v>
      </c>
      <c r="K31" s="15">
        <f t="shared" si="3"/>
        <v>39382</v>
      </c>
      <c r="L31" s="15">
        <f t="shared" si="3"/>
        <v>36621</v>
      </c>
      <c r="M31" s="15">
        <f t="shared" si="3"/>
        <v>37283</v>
      </c>
    </row>
    <row r="32" spans="1:13" x14ac:dyDescent="0.25">
      <c r="A32" s="46" t="s">
        <v>31</v>
      </c>
      <c r="B32" s="15" t="str">
        <f>IF($B$2=$A32,B$25,"")</f>
        <v/>
      </c>
      <c r="C32" s="15" t="str">
        <f t="shared" ref="C32:M32" si="4">IF($B$2=$A32,C$25,"")</f>
        <v/>
      </c>
      <c r="D32" s="15" t="str">
        <f t="shared" si="4"/>
        <v/>
      </c>
      <c r="E32" s="15" t="str">
        <f t="shared" si="4"/>
        <v/>
      </c>
      <c r="F32" s="15" t="str">
        <f t="shared" si="4"/>
        <v/>
      </c>
      <c r="G32" s="15" t="str">
        <f t="shared" si="4"/>
        <v/>
      </c>
      <c r="H32" s="15" t="str">
        <f t="shared" si="4"/>
        <v/>
      </c>
      <c r="I32" s="15" t="str">
        <f t="shared" si="4"/>
        <v/>
      </c>
      <c r="J32" s="15" t="str">
        <f t="shared" si="4"/>
        <v/>
      </c>
      <c r="K32" s="15" t="str">
        <f t="shared" si="4"/>
        <v/>
      </c>
      <c r="L32" s="15" t="str">
        <f t="shared" si="4"/>
        <v/>
      </c>
      <c r="M32" s="15" t="str">
        <f t="shared" si="4"/>
        <v/>
      </c>
    </row>
    <row r="33" spans="1:13" x14ac:dyDescent="0.25">
      <c r="A33" s="46" t="s">
        <v>31</v>
      </c>
      <c r="B33" s="15">
        <f>IF($B$2&lt;&gt;$A33,B$25,"")</f>
        <v>9118</v>
      </c>
      <c r="C33" s="15">
        <f t="shared" ref="C33:M33" si="5">IF($B$2&lt;&gt;$A33,C$25,"")</f>
        <v>9907</v>
      </c>
      <c r="D33" s="15">
        <f t="shared" si="5"/>
        <v>7257</v>
      </c>
      <c r="E33" s="15">
        <f t="shared" si="5"/>
        <v>7838</v>
      </c>
      <c r="F33" s="15">
        <f t="shared" si="5"/>
        <v>6372</v>
      </c>
      <c r="G33" s="15">
        <f t="shared" si="5"/>
        <v>5992</v>
      </c>
      <c r="H33" s="15">
        <f t="shared" si="5"/>
        <v>5773</v>
      </c>
      <c r="I33" s="15">
        <f t="shared" si="5"/>
        <v>5993</v>
      </c>
      <c r="J33" s="15">
        <f t="shared" si="5"/>
        <v>6302</v>
      </c>
      <c r="K33" s="15">
        <f t="shared" si="5"/>
        <v>8103</v>
      </c>
      <c r="L33" s="15">
        <f t="shared" si="5"/>
        <v>9100</v>
      </c>
      <c r="M33" s="15">
        <f t="shared" si="5"/>
        <v>9278</v>
      </c>
    </row>
    <row r="34" spans="1:13" x14ac:dyDescent="0.25">
      <c r="A34" s="46" t="s">
        <v>33</v>
      </c>
      <c r="B34" s="15">
        <f>IF($B$2=$A34,B$26,"")</f>
        <v>14381</v>
      </c>
      <c r="C34" s="15">
        <f t="shared" ref="C34:M34" si="6">IF($B$2=$A34,C$26,"")</f>
        <v>14651</v>
      </c>
      <c r="D34" s="15">
        <f t="shared" si="6"/>
        <v>11969</v>
      </c>
      <c r="E34" s="15">
        <f t="shared" si="6"/>
        <v>14602</v>
      </c>
      <c r="F34" s="15">
        <f t="shared" si="6"/>
        <v>13046</v>
      </c>
      <c r="G34" s="15">
        <f t="shared" si="6"/>
        <v>14411</v>
      </c>
      <c r="H34" s="15">
        <f t="shared" si="6"/>
        <v>13871</v>
      </c>
      <c r="I34" s="15">
        <f t="shared" si="6"/>
        <v>14184</v>
      </c>
      <c r="J34" s="15">
        <f t="shared" si="6"/>
        <v>13033</v>
      </c>
      <c r="K34" s="15">
        <f t="shared" si="6"/>
        <v>14625</v>
      </c>
      <c r="L34" s="15">
        <f t="shared" si="6"/>
        <v>12196</v>
      </c>
      <c r="M34" s="15">
        <f t="shared" si="6"/>
        <v>13081</v>
      </c>
    </row>
    <row r="35" spans="1:13" x14ac:dyDescent="0.25">
      <c r="A35" s="46" t="s">
        <v>33</v>
      </c>
      <c r="B35" s="15" t="str">
        <f>IF($B$2&lt;&gt;$A35,B$26,"")</f>
        <v/>
      </c>
      <c r="C35" s="15" t="str">
        <f t="shared" ref="C35:M35" si="7">IF($B$2&lt;&gt;$A35,C$26,"")</f>
        <v/>
      </c>
      <c r="D35" s="15" t="str">
        <f t="shared" si="7"/>
        <v/>
      </c>
      <c r="E35" s="15" t="str">
        <f t="shared" si="7"/>
        <v/>
      </c>
      <c r="F35" s="15" t="str">
        <f t="shared" si="7"/>
        <v/>
      </c>
      <c r="G35" s="15" t="str">
        <f t="shared" si="7"/>
        <v/>
      </c>
      <c r="H35" s="15" t="str">
        <f t="shared" si="7"/>
        <v/>
      </c>
      <c r="I35" s="15" t="str">
        <f t="shared" si="7"/>
        <v/>
      </c>
      <c r="J35" s="15" t="str">
        <f t="shared" si="7"/>
        <v/>
      </c>
      <c r="K35" s="15" t="str">
        <f t="shared" si="7"/>
        <v/>
      </c>
      <c r="L35" s="15" t="str">
        <f t="shared" si="7"/>
        <v/>
      </c>
      <c r="M35" s="15" t="str">
        <f t="shared" si="7"/>
        <v/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V56"/>
  <sheetViews>
    <sheetView showGridLines="0" zoomScaleNormal="100" workbookViewId="0">
      <selection activeCell="Q28" sqref="Q28"/>
    </sheetView>
  </sheetViews>
  <sheetFormatPr defaultRowHeight="15" x14ac:dyDescent="0.25"/>
  <cols>
    <col min="1" max="1" width="10.5703125" style="43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22" ht="16.899999999999999" customHeight="1" x14ac:dyDescent="0.25">
      <c r="A1" s="27" t="s">
        <v>36</v>
      </c>
      <c r="B1" s="21" t="s">
        <v>83</v>
      </c>
      <c r="C1" s="21" t="s">
        <v>917</v>
      </c>
      <c r="D1" s="21" t="s">
        <v>929</v>
      </c>
      <c r="E1" s="21" t="s">
        <v>918</v>
      </c>
      <c r="F1" s="21" t="s">
        <v>919</v>
      </c>
      <c r="G1" s="21" t="s">
        <v>920</v>
      </c>
      <c r="H1" s="21" t="s">
        <v>921</v>
      </c>
      <c r="I1" s="21" t="s">
        <v>922</v>
      </c>
      <c r="J1" s="21" t="s">
        <v>923</v>
      </c>
      <c r="K1" s="21" t="s">
        <v>924</v>
      </c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x14ac:dyDescent="0.25">
      <c r="A2" s="42">
        <v>42461</v>
      </c>
      <c r="B2" s="41">
        <v>2837</v>
      </c>
      <c r="C2" s="23">
        <f>B2</f>
        <v>2837</v>
      </c>
      <c r="D2" s="31">
        <v>150000</v>
      </c>
      <c r="E2" s="23">
        <f>IF(B2&gt;0,C2-D2,"-")</f>
        <v>-147163</v>
      </c>
      <c r="F2" s="33">
        <f t="shared" ref="F2:F31" si="0">DAY(A2)/DAY(EOMONTH(A2,0))</f>
        <v>3.3333333333333333E-2</v>
      </c>
      <c r="G2" s="32">
        <f t="shared" ref="G2:G31" si="1">F2*D2</f>
        <v>5000</v>
      </c>
      <c r="H2" s="23">
        <f>MIN(C2,G2)</f>
        <v>2837</v>
      </c>
      <c r="I2" s="23">
        <f>MAX(C2,G2)</f>
        <v>5000</v>
      </c>
      <c r="J2" s="23">
        <f>IF(C2&lt;G2,I2-H2,"")</f>
        <v>2163</v>
      </c>
      <c r="K2" s="23" t="str">
        <f>IF(C2&gt;G2,I2-H2,"")</f>
        <v/>
      </c>
    </row>
    <row r="3" spans="1:22" x14ac:dyDescent="0.25">
      <c r="A3" s="28">
        <v>42462</v>
      </c>
      <c r="B3" s="41">
        <v>9281</v>
      </c>
      <c r="C3" s="23">
        <f>IF(B3&gt;0,C2+B3,"-")</f>
        <v>12118</v>
      </c>
      <c r="D3" s="31">
        <v>150000</v>
      </c>
      <c r="E3" s="23">
        <f t="shared" ref="E3:E31" si="2">IF(B3&gt;0,C3-D3,"-")</f>
        <v>-137882</v>
      </c>
      <c r="F3" s="33">
        <f t="shared" si="0"/>
        <v>6.6666666666666666E-2</v>
      </c>
      <c r="G3" s="32">
        <f t="shared" si="1"/>
        <v>10000</v>
      </c>
      <c r="H3" s="23">
        <f t="shared" ref="H3:H31" si="3">MIN(C3,G3)</f>
        <v>10000</v>
      </c>
      <c r="I3" s="23">
        <f t="shared" ref="I3:I31" si="4">MAX(C3,G3)</f>
        <v>12118</v>
      </c>
      <c r="J3" s="23" t="str">
        <f t="shared" ref="J3:J31" si="5">IF(C3&lt;G3,I3-H3,"")</f>
        <v/>
      </c>
      <c r="K3" s="23">
        <f t="shared" ref="K3:K31" si="6">IF(C3&gt;G3,I3-H3,"")</f>
        <v>2118</v>
      </c>
    </row>
    <row r="4" spans="1:22" x14ac:dyDescent="0.25">
      <c r="A4" s="28">
        <v>42463</v>
      </c>
      <c r="B4" s="41">
        <v>2767.19</v>
      </c>
      <c r="C4" s="23">
        <f t="shared" ref="C4:C31" si="7">IF(B4&gt;0,C3+B4,"-")</f>
        <v>14885.19</v>
      </c>
      <c r="D4" s="31">
        <v>150000</v>
      </c>
      <c r="E4" s="23">
        <f t="shared" si="2"/>
        <v>-135114.81</v>
      </c>
      <c r="F4" s="33">
        <f t="shared" si="0"/>
        <v>0.1</v>
      </c>
      <c r="G4" s="32">
        <f t="shared" si="1"/>
        <v>15000</v>
      </c>
      <c r="H4" s="23">
        <f t="shared" si="3"/>
        <v>14885.19</v>
      </c>
      <c r="I4" s="23">
        <f t="shared" si="4"/>
        <v>15000</v>
      </c>
      <c r="J4" s="23">
        <f t="shared" si="5"/>
        <v>114.80999999999949</v>
      </c>
      <c r="K4" s="23" t="str">
        <f t="shared" si="6"/>
        <v/>
      </c>
    </row>
    <row r="5" spans="1:22" x14ac:dyDescent="0.25">
      <c r="A5" s="28">
        <v>42464</v>
      </c>
      <c r="B5" s="41">
        <v>2122</v>
      </c>
      <c r="C5" s="23">
        <f t="shared" si="7"/>
        <v>17007.190000000002</v>
      </c>
      <c r="D5" s="31">
        <v>150000</v>
      </c>
      <c r="E5" s="23">
        <f t="shared" si="2"/>
        <v>-132992.81</v>
      </c>
      <c r="F5" s="33">
        <f t="shared" si="0"/>
        <v>0.13333333333333333</v>
      </c>
      <c r="G5" s="32">
        <f t="shared" si="1"/>
        <v>20000</v>
      </c>
      <c r="H5" s="23">
        <f t="shared" si="3"/>
        <v>17007.190000000002</v>
      </c>
      <c r="I5" s="23">
        <f t="shared" si="4"/>
        <v>20000</v>
      </c>
      <c r="J5" s="23">
        <f t="shared" si="5"/>
        <v>2992.8099999999977</v>
      </c>
      <c r="K5" s="23" t="str">
        <f t="shared" si="6"/>
        <v/>
      </c>
    </row>
    <row r="6" spans="1:22" x14ac:dyDescent="0.25">
      <c r="A6" s="28">
        <v>42465</v>
      </c>
      <c r="B6" s="41">
        <v>1400</v>
      </c>
      <c r="C6" s="23">
        <f t="shared" si="7"/>
        <v>18407.190000000002</v>
      </c>
      <c r="D6" s="31">
        <v>150000</v>
      </c>
      <c r="E6" s="23">
        <f t="shared" si="2"/>
        <v>-131592.81</v>
      </c>
      <c r="F6" s="33">
        <f t="shared" si="0"/>
        <v>0.16666666666666666</v>
      </c>
      <c r="G6" s="32">
        <f t="shared" si="1"/>
        <v>25000</v>
      </c>
      <c r="H6" s="23">
        <f t="shared" si="3"/>
        <v>18407.190000000002</v>
      </c>
      <c r="I6" s="23">
        <f t="shared" si="4"/>
        <v>25000</v>
      </c>
      <c r="J6" s="23">
        <f t="shared" si="5"/>
        <v>6592.8099999999977</v>
      </c>
      <c r="K6" s="23" t="str">
        <f t="shared" si="6"/>
        <v/>
      </c>
    </row>
    <row r="7" spans="1:22" x14ac:dyDescent="0.25">
      <c r="A7" s="28">
        <v>42466</v>
      </c>
      <c r="B7" s="41">
        <v>2818</v>
      </c>
      <c r="C7" s="23">
        <f t="shared" si="7"/>
        <v>21225.190000000002</v>
      </c>
      <c r="D7" s="31">
        <v>150000</v>
      </c>
      <c r="E7" s="23">
        <f t="shared" si="2"/>
        <v>-128774.81</v>
      </c>
      <c r="F7" s="33">
        <f t="shared" si="0"/>
        <v>0.2</v>
      </c>
      <c r="G7" s="32">
        <f t="shared" si="1"/>
        <v>30000</v>
      </c>
      <c r="H7" s="23">
        <f t="shared" si="3"/>
        <v>21225.190000000002</v>
      </c>
      <c r="I7" s="23">
        <f t="shared" si="4"/>
        <v>30000</v>
      </c>
      <c r="J7" s="23">
        <f t="shared" si="5"/>
        <v>8774.8099999999977</v>
      </c>
      <c r="K7" s="23" t="str">
        <f t="shared" si="6"/>
        <v/>
      </c>
    </row>
    <row r="8" spans="1:22" x14ac:dyDescent="0.25">
      <c r="A8" s="28">
        <v>42467</v>
      </c>
      <c r="B8" s="41">
        <v>3499.6</v>
      </c>
      <c r="C8" s="23">
        <f t="shared" si="7"/>
        <v>24724.79</v>
      </c>
      <c r="D8" s="31">
        <v>150000</v>
      </c>
      <c r="E8" s="23">
        <f t="shared" si="2"/>
        <v>-125275.20999999999</v>
      </c>
      <c r="F8" s="33">
        <f t="shared" si="0"/>
        <v>0.23333333333333334</v>
      </c>
      <c r="G8" s="32">
        <f t="shared" si="1"/>
        <v>35000</v>
      </c>
      <c r="H8" s="23">
        <f t="shared" si="3"/>
        <v>24724.79</v>
      </c>
      <c r="I8" s="23">
        <f t="shared" si="4"/>
        <v>35000</v>
      </c>
      <c r="J8" s="23">
        <f t="shared" si="5"/>
        <v>10275.209999999999</v>
      </c>
      <c r="K8" s="23" t="str">
        <f t="shared" si="6"/>
        <v/>
      </c>
    </row>
    <row r="9" spans="1:22" x14ac:dyDescent="0.25">
      <c r="A9" s="28">
        <v>42468</v>
      </c>
      <c r="B9" s="41">
        <v>2445.6799999999998</v>
      </c>
      <c r="C9" s="23">
        <f t="shared" si="7"/>
        <v>27170.47</v>
      </c>
      <c r="D9" s="31">
        <v>150000</v>
      </c>
      <c r="E9" s="23">
        <f t="shared" si="2"/>
        <v>-122829.53</v>
      </c>
      <c r="F9" s="33">
        <f t="shared" si="0"/>
        <v>0.26666666666666666</v>
      </c>
      <c r="G9" s="32">
        <f t="shared" si="1"/>
        <v>40000</v>
      </c>
      <c r="H9" s="23">
        <f t="shared" si="3"/>
        <v>27170.47</v>
      </c>
      <c r="I9" s="23">
        <f t="shared" si="4"/>
        <v>40000</v>
      </c>
      <c r="J9" s="23">
        <f t="shared" si="5"/>
        <v>12829.529999999999</v>
      </c>
      <c r="K9" s="23" t="str">
        <f t="shared" si="6"/>
        <v/>
      </c>
    </row>
    <row r="10" spans="1:22" x14ac:dyDescent="0.25">
      <c r="A10" s="28">
        <v>42469</v>
      </c>
      <c r="B10" s="41">
        <v>8273</v>
      </c>
      <c r="C10" s="23">
        <f t="shared" si="7"/>
        <v>35443.47</v>
      </c>
      <c r="D10" s="31">
        <v>150000</v>
      </c>
      <c r="E10" s="23">
        <f t="shared" si="2"/>
        <v>-114556.53</v>
      </c>
      <c r="F10" s="33">
        <f t="shared" si="0"/>
        <v>0.3</v>
      </c>
      <c r="G10" s="32">
        <f t="shared" si="1"/>
        <v>45000</v>
      </c>
      <c r="H10" s="23">
        <f t="shared" si="3"/>
        <v>35443.47</v>
      </c>
      <c r="I10" s="23">
        <f t="shared" si="4"/>
        <v>45000</v>
      </c>
      <c r="J10" s="23">
        <f t="shared" si="5"/>
        <v>9556.5299999999988</v>
      </c>
      <c r="K10" s="23" t="str">
        <f t="shared" si="6"/>
        <v/>
      </c>
    </row>
    <row r="11" spans="1:22" x14ac:dyDescent="0.25">
      <c r="A11" s="28">
        <v>42470</v>
      </c>
      <c r="B11" s="41">
        <v>2857.21</v>
      </c>
      <c r="C11" s="23">
        <f t="shared" si="7"/>
        <v>38300.68</v>
      </c>
      <c r="D11" s="31">
        <v>150000</v>
      </c>
      <c r="E11" s="23">
        <f t="shared" si="2"/>
        <v>-111699.32</v>
      </c>
      <c r="F11" s="33">
        <f t="shared" si="0"/>
        <v>0.33333333333333331</v>
      </c>
      <c r="G11" s="32">
        <f t="shared" si="1"/>
        <v>50000</v>
      </c>
      <c r="H11" s="23">
        <f t="shared" si="3"/>
        <v>38300.68</v>
      </c>
      <c r="I11" s="23">
        <f t="shared" si="4"/>
        <v>50000</v>
      </c>
      <c r="J11" s="23">
        <f t="shared" si="5"/>
        <v>11699.32</v>
      </c>
      <c r="K11" s="23" t="str">
        <f t="shared" si="6"/>
        <v/>
      </c>
    </row>
    <row r="12" spans="1:22" x14ac:dyDescent="0.25">
      <c r="A12" s="28">
        <v>42471</v>
      </c>
      <c r="B12" s="41">
        <v>1322.65</v>
      </c>
      <c r="C12" s="23">
        <f t="shared" si="7"/>
        <v>39623.33</v>
      </c>
      <c r="D12" s="31">
        <v>150000</v>
      </c>
      <c r="E12" s="23">
        <f t="shared" si="2"/>
        <v>-110376.67</v>
      </c>
      <c r="F12" s="33">
        <f t="shared" si="0"/>
        <v>0.36666666666666664</v>
      </c>
      <c r="G12" s="32">
        <f t="shared" si="1"/>
        <v>54999.999999999993</v>
      </c>
      <c r="H12" s="23">
        <f t="shared" si="3"/>
        <v>39623.33</v>
      </c>
      <c r="I12" s="23">
        <f t="shared" si="4"/>
        <v>54999.999999999993</v>
      </c>
      <c r="J12" s="23">
        <f t="shared" si="5"/>
        <v>15376.669999999991</v>
      </c>
      <c r="K12" s="23" t="str">
        <f t="shared" si="6"/>
        <v/>
      </c>
    </row>
    <row r="13" spans="1:22" x14ac:dyDescent="0.25">
      <c r="A13" s="28">
        <v>42472</v>
      </c>
      <c r="B13" s="41">
        <v>12421.48</v>
      </c>
      <c r="C13" s="23">
        <f t="shared" si="7"/>
        <v>52044.81</v>
      </c>
      <c r="D13" s="31">
        <v>150000</v>
      </c>
      <c r="E13" s="23">
        <f t="shared" si="2"/>
        <v>-97955.19</v>
      </c>
      <c r="F13" s="33">
        <f t="shared" si="0"/>
        <v>0.4</v>
      </c>
      <c r="G13" s="32">
        <f t="shared" si="1"/>
        <v>60000</v>
      </c>
      <c r="H13" s="23">
        <f t="shared" si="3"/>
        <v>52044.81</v>
      </c>
      <c r="I13" s="23">
        <f t="shared" si="4"/>
        <v>60000</v>
      </c>
      <c r="J13" s="23">
        <f t="shared" si="5"/>
        <v>7955.1900000000023</v>
      </c>
      <c r="K13" s="23" t="str">
        <f t="shared" si="6"/>
        <v/>
      </c>
    </row>
    <row r="14" spans="1:22" x14ac:dyDescent="0.25">
      <c r="A14" s="28">
        <v>42473</v>
      </c>
      <c r="B14" s="41">
        <v>6307.97</v>
      </c>
      <c r="C14" s="23">
        <f t="shared" si="7"/>
        <v>58352.78</v>
      </c>
      <c r="D14" s="31">
        <v>150000</v>
      </c>
      <c r="E14" s="23">
        <f t="shared" si="2"/>
        <v>-91647.22</v>
      </c>
      <c r="F14" s="33">
        <f t="shared" si="0"/>
        <v>0.43333333333333335</v>
      </c>
      <c r="G14" s="32">
        <f t="shared" si="1"/>
        <v>65000</v>
      </c>
      <c r="H14" s="23">
        <f t="shared" si="3"/>
        <v>58352.78</v>
      </c>
      <c r="I14" s="23">
        <f t="shared" si="4"/>
        <v>65000</v>
      </c>
      <c r="J14" s="23">
        <f t="shared" si="5"/>
        <v>6647.2200000000012</v>
      </c>
      <c r="K14" s="23" t="str">
        <f t="shared" si="6"/>
        <v/>
      </c>
    </row>
    <row r="15" spans="1:22" x14ac:dyDescent="0.25">
      <c r="A15" s="28">
        <v>42474</v>
      </c>
      <c r="B15" s="41">
        <v>11928</v>
      </c>
      <c r="C15" s="23">
        <f t="shared" si="7"/>
        <v>70280.78</v>
      </c>
      <c r="D15" s="31">
        <v>150000</v>
      </c>
      <c r="E15" s="23">
        <f t="shared" si="2"/>
        <v>-79719.22</v>
      </c>
      <c r="F15" s="33">
        <f t="shared" si="0"/>
        <v>0.46666666666666667</v>
      </c>
      <c r="G15" s="32">
        <f t="shared" si="1"/>
        <v>70000</v>
      </c>
      <c r="H15" s="23">
        <f t="shared" si="3"/>
        <v>70000</v>
      </c>
      <c r="I15" s="23">
        <f t="shared" si="4"/>
        <v>70280.78</v>
      </c>
      <c r="J15" s="23" t="str">
        <f t="shared" si="5"/>
        <v/>
      </c>
      <c r="K15" s="23">
        <f t="shared" si="6"/>
        <v>280.77999999999884</v>
      </c>
    </row>
    <row r="16" spans="1:22" x14ac:dyDescent="0.25">
      <c r="A16" s="28">
        <v>42475</v>
      </c>
      <c r="B16" s="41">
        <v>13273</v>
      </c>
      <c r="C16" s="23">
        <f t="shared" si="7"/>
        <v>83553.78</v>
      </c>
      <c r="D16" s="31">
        <v>150000</v>
      </c>
      <c r="E16" s="23">
        <f t="shared" si="2"/>
        <v>-66446.22</v>
      </c>
      <c r="F16" s="33">
        <f t="shared" si="0"/>
        <v>0.5</v>
      </c>
      <c r="G16" s="32">
        <f t="shared" si="1"/>
        <v>75000</v>
      </c>
      <c r="H16" s="23">
        <f t="shared" si="3"/>
        <v>75000</v>
      </c>
      <c r="I16" s="23">
        <f t="shared" si="4"/>
        <v>83553.78</v>
      </c>
      <c r="J16" s="23" t="str">
        <f t="shared" si="5"/>
        <v/>
      </c>
      <c r="K16" s="23">
        <f t="shared" si="6"/>
        <v>8553.7799999999988</v>
      </c>
    </row>
    <row r="17" spans="1:11" x14ac:dyDescent="0.25">
      <c r="A17" s="28">
        <v>42476</v>
      </c>
      <c r="B17" s="41">
        <v>7362</v>
      </c>
      <c r="C17" s="23">
        <f t="shared" si="7"/>
        <v>90915.78</v>
      </c>
      <c r="D17" s="31">
        <v>150000</v>
      </c>
      <c r="E17" s="23">
        <f t="shared" si="2"/>
        <v>-59084.22</v>
      </c>
      <c r="F17" s="33">
        <f t="shared" si="0"/>
        <v>0.53333333333333333</v>
      </c>
      <c r="G17" s="32">
        <f t="shared" si="1"/>
        <v>80000</v>
      </c>
      <c r="H17" s="23">
        <f t="shared" si="3"/>
        <v>80000</v>
      </c>
      <c r="I17" s="23">
        <f t="shared" si="4"/>
        <v>90915.78</v>
      </c>
      <c r="J17" s="23" t="str">
        <f t="shared" si="5"/>
        <v/>
      </c>
      <c r="K17" s="23">
        <f t="shared" si="6"/>
        <v>10915.779999999999</v>
      </c>
    </row>
    <row r="18" spans="1:11" x14ac:dyDescent="0.25">
      <c r="A18" s="28">
        <v>42477</v>
      </c>
      <c r="B18" s="41">
        <v>4626</v>
      </c>
      <c r="C18" s="23">
        <f t="shared" si="7"/>
        <v>95541.78</v>
      </c>
      <c r="D18" s="31">
        <v>150000</v>
      </c>
      <c r="E18" s="23">
        <f t="shared" si="2"/>
        <v>-54458.22</v>
      </c>
      <c r="F18" s="33">
        <f t="shared" si="0"/>
        <v>0.56666666666666665</v>
      </c>
      <c r="G18" s="32">
        <f t="shared" si="1"/>
        <v>85000</v>
      </c>
      <c r="H18" s="23">
        <f t="shared" si="3"/>
        <v>85000</v>
      </c>
      <c r="I18" s="23">
        <f t="shared" si="4"/>
        <v>95541.78</v>
      </c>
      <c r="J18" s="23" t="str">
        <f t="shared" si="5"/>
        <v/>
      </c>
      <c r="K18" s="23">
        <f t="shared" si="6"/>
        <v>10541.779999999999</v>
      </c>
    </row>
    <row r="19" spans="1:11" x14ac:dyDescent="0.25">
      <c r="A19" s="28">
        <v>42478</v>
      </c>
      <c r="B19" s="41">
        <v>1128</v>
      </c>
      <c r="C19" s="23">
        <f t="shared" si="7"/>
        <v>96669.78</v>
      </c>
      <c r="D19" s="31">
        <v>150000</v>
      </c>
      <c r="E19" s="23">
        <f t="shared" si="2"/>
        <v>-53330.22</v>
      </c>
      <c r="F19" s="33">
        <f t="shared" si="0"/>
        <v>0.6</v>
      </c>
      <c r="G19" s="32">
        <f t="shared" si="1"/>
        <v>90000</v>
      </c>
      <c r="H19" s="23">
        <f t="shared" si="3"/>
        <v>90000</v>
      </c>
      <c r="I19" s="23">
        <f t="shared" si="4"/>
        <v>96669.78</v>
      </c>
      <c r="J19" s="23" t="str">
        <f t="shared" si="5"/>
        <v/>
      </c>
      <c r="K19" s="23">
        <f t="shared" si="6"/>
        <v>6669.7799999999988</v>
      </c>
    </row>
    <row r="20" spans="1:11" x14ac:dyDescent="0.25">
      <c r="A20" s="28">
        <v>42479</v>
      </c>
      <c r="B20" s="41">
        <v>2481</v>
      </c>
      <c r="C20" s="23">
        <f t="shared" si="7"/>
        <v>99150.78</v>
      </c>
      <c r="D20" s="31">
        <v>150000</v>
      </c>
      <c r="E20" s="23">
        <f t="shared" si="2"/>
        <v>-50849.22</v>
      </c>
      <c r="F20" s="33">
        <f t="shared" si="0"/>
        <v>0.6333333333333333</v>
      </c>
      <c r="G20" s="32">
        <f t="shared" si="1"/>
        <v>95000</v>
      </c>
      <c r="H20" s="23">
        <f t="shared" si="3"/>
        <v>95000</v>
      </c>
      <c r="I20" s="23">
        <f t="shared" si="4"/>
        <v>99150.78</v>
      </c>
      <c r="J20" s="23" t="str">
        <f t="shared" si="5"/>
        <v/>
      </c>
      <c r="K20" s="23">
        <f t="shared" si="6"/>
        <v>4150.7799999999988</v>
      </c>
    </row>
    <row r="21" spans="1:11" x14ac:dyDescent="0.25">
      <c r="A21" s="28">
        <v>42480</v>
      </c>
      <c r="B21" s="41">
        <v>2818</v>
      </c>
      <c r="C21" s="23">
        <f t="shared" si="7"/>
        <v>101968.78</v>
      </c>
      <c r="D21" s="31">
        <v>150000</v>
      </c>
      <c r="E21" s="23">
        <f t="shared" si="2"/>
        <v>-48031.22</v>
      </c>
      <c r="F21" s="33">
        <f t="shared" si="0"/>
        <v>0.66666666666666663</v>
      </c>
      <c r="G21" s="32">
        <f t="shared" si="1"/>
        <v>100000</v>
      </c>
      <c r="H21" s="23">
        <f t="shared" si="3"/>
        <v>100000</v>
      </c>
      <c r="I21" s="23">
        <f t="shared" si="4"/>
        <v>101968.78</v>
      </c>
      <c r="J21" s="23" t="str">
        <f t="shared" si="5"/>
        <v/>
      </c>
      <c r="K21" s="23">
        <f t="shared" si="6"/>
        <v>1968.7799999999988</v>
      </c>
    </row>
    <row r="22" spans="1:11" x14ac:dyDescent="0.25">
      <c r="A22" s="28">
        <v>42481</v>
      </c>
      <c r="B22" s="41"/>
      <c r="C22" s="23" t="str">
        <f t="shared" si="7"/>
        <v>-</v>
      </c>
      <c r="D22" s="31">
        <v>150000</v>
      </c>
      <c r="E22" s="23" t="str">
        <f t="shared" si="2"/>
        <v>-</v>
      </c>
      <c r="F22" s="33">
        <f t="shared" si="0"/>
        <v>0.7</v>
      </c>
      <c r="G22" s="32">
        <f t="shared" si="1"/>
        <v>105000</v>
      </c>
      <c r="H22" s="23">
        <f t="shared" si="3"/>
        <v>105000</v>
      </c>
      <c r="I22" s="23">
        <f t="shared" si="4"/>
        <v>105000</v>
      </c>
      <c r="J22" s="23" t="str">
        <f t="shared" si="5"/>
        <v/>
      </c>
      <c r="K22" s="23">
        <f t="shared" si="6"/>
        <v>0</v>
      </c>
    </row>
    <row r="23" spans="1:11" x14ac:dyDescent="0.25">
      <c r="A23" s="28">
        <v>42482</v>
      </c>
      <c r="B23" s="41"/>
      <c r="C23" s="23" t="str">
        <f t="shared" si="7"/>
        <v>-</v>
      </c>
      <c r="D23" s="31">
        <v>150000</v>
      </c>
      <c r="E23" s="23" t="str">
        <f t="shared" si="2"/>
        <v>-</v>
      </c>
      <c r="F23" s="33">
        <f t="shared" si="0"/>
        <v>0.73333333333333328</v>
      </c>
      <c r="G23" s="32">
        <f t="shared" si="1"/>
        <v>109999.99999999999</v>
      </c>
      <c r="H23" s="23">
        <f t="shared" si="3"/>
        <v>109999.99999999999</v>
      </c>
      <c r="I23" s="23">
        <f t="shared" si="4"/>
        <v>109999.99999999999</v>
      </c>
      <c r="J23" s="23" t="str">
        <f t="shared" si="5"/>
        <v/>
      </c>
      <c r="K23" s="23">
        <f t="shared" si="6"/>
        <v>0</v>
      </c>
    </row>
    <row r="24" spans="1:11" x14ac:dyDescent="0.25">
      <c r="A24" s="28">
        <v>42483</v>
      </c>
      <c r="B24" s="41"/>
      <c r="C24" s="23" t="str">
        <f t="shared" si="7"/>
        <v>-</v>
      </c>
      <c r="D24" s="31">
        <v>150000</v>
      </c>
      <c r="E24" s="23" t="str">
        <f t="shared" si="2"/>
        <v>-</v>
      </c>
      <c r="F24" s="33">
        <f t="shared" si="0"/>
        <v>0.76666666666666672</v>
      </c>
      <c r="G24" s="32">
        <f t="shared" si="1"/>
        <v>115000.00000000001</v>
      </c>
      <c r="H24" s="23">
        <f t="shared" si="3"/>
        <v>115000.00000000001</v>
      </c>
      <c r="I24" s="23">
        <f t="shared" si="4"/>
        <v>115000.00000000001</v>
      </c>
      <c r="J24" s="23" t="str">
        <f t="shared" si="5"/>
        <v/>
      </c>
      <c r="K24" s="23">
        <f t="shared" si="6"/>
        <v>0</v>
      </c>
    </row>
    <row r="25" spans="1:11" x14ac:dyDescent="0.25">
      <c r="A25" s="28">
        <v>42484</v>
      </c>
      <c r="B25" s="41"/>
      <c r="C25" s="23" t="str">
        <f t="shared" si="7"/>
        <v>-</v>
      </c>
      <c r="D25" s="31">
        <v>150000</v>
      </c>
      <c r="E25" s="23" t="str">
        <f t="shared" si="2"/>
        <v>-</v>
      </c>
      <c r="F25" s="33">
        <f t="shared" si="0"/>
        <v>0.8</v>
      </c>
      <c r="G25" s="32">
        <f t="shared" si="1"/>
        <v>120000</v>
      </c>
      <c r="H25" s="23">
        <f t="shared" si="3"/>
        <v>120000</v>
      </c>
      <c r="I25" s="23">
        <f t="shared" si="4"/>
        <v>120000</v>
      </c>
      <c r="J25" s="23" t="str">
        <f t="shared" si="5"/>
        <v/>
      </c>
      <c r="K25" s="23">
        <f t="shared" si="6"/>
        <v>0</v>
      </c>
    </row>
    <row r="26" spans="1:11" x14ac:dyDescent="0.25">
      <c r="A26" s="28">
        <v>42485</v>
      </c>
      <c r="B26" s="41"/>
      <c r="C26" s="23" t="str">
        <f t="shared" si="7"/>
        <v>-</v>
      </c>
      <c r="D26" s="31">
        <v>150000</v>
      </c>
      <c r="E26" s="23" t="str">
        <f t="shared" si="2"/>
        <v>-</v>
      </c>
      <c r="F26" s="33">
        <f t="shared" si="0"/>
        <v>0.83333333333333337</v>
      </c>
      <c r="G26" s="32">
        <f t="shared" si="1"/>
        <v>125000</v>
      </c>
      <c r="H26" s="23">
        <f t="shared" si="3"/>
        <v>125000</v>
      </c>
      <c r="I26" s="23">
        <f t="shared" si="4"/>
        <v>125000</v>
      </c>
      <c r="J26" s="23" t="str">
        <f t="shared" si="5"/>
        <v/>
      </c>
      <c r="K26" s="23">
        <f t="shared" si="6"/>
        <v>0</v>
      </c>
    </row>
    <row r="27" spans="1:11" x14ac:dyDescent="0.25">
      <c r="A27" s="28">
        <v>42486</v>
      </c>
      <c r="B27" s="41"/>
      <c r="C27" s="23" t="str">
        <f t="shared" si="7"/>
        <v>-</v>
      </c>
      <c r="D27" s="31">
        <v>150000</v>
      </c>
      <c r="E27" s="23" t="str">
        <f t="shared" si="2"/>
        <v>-</v>
      </c>
      <c r="F27" s="33">
        <f t="shared" si="0"/>
        <v>0.8666666666666667</v>
      </c>
      <c r="G27" s="32">
        <f t="shared" si="1"/>
        <v>130000</v>
      </c>
      <c r="H27" s="23">
        <f t="shared" si="3"/>
        <v>130000</v>
      </c>
      <c r="I27" s="23">
        <f t="shared" si="4"/>
        <v>130000</v>
      </c>
      <c r="J27" s="23" t="str">
        <f t="shared" si="5"/>
        <v/>
      </c>
      <c r="K27" s="23">
        <f t="shared" si="6"/>
        <v>0</v>
      </c>
    </row>
    <row r="28" spans="1:11" x14ac:dyDescent="0.25">
      <c r="A28" s="28">
        <v>42487</v>
      </c>
      <c r="B28" s="41"/>
      <c r="C28" s="23" t="str">
        <f t="shared" si="7"/>
        <v>-</v>
      </c>
      <c r="D28" s="31">
        <v>150000</v>
      </c>
      <c r="E28" s="23" t="str">
        <f t="shared" si="2"/>
        <v>-</v>
      </c>
      <c r="F28" s="33">
        <f t="shared" si="0"/>
        <v>0.9</v>
      </c>
      <c r="G28" s="32">
        <f t="shared" si="1"/>
        <v>135000</v>
      </c>
      <c r="H28" s="23">
        <f t="shared" si="3"/>
        <v>135000</v>
      </c>
      <c r="I28" s="23">
        <f t="shared" si="4"/>
        <v>135000</v>
      </c>
      <c r="J28" s="23" t="str">
        <f t="shared" si="5"/>
        <v/>
      </c>
      <c r="K28" s="23">
        <f t="shared" si="6"/>
        <v>0</v>
      </c>
    </row>
    <row r="29" spans="1:11" x14ac:dyDescent="0.25">
      <c r="A29" s="28">
        <v>42488</v>
      </c>
      <c r="B29" s="41"/>
      <c r="C29" s="23" t="str">
        <f t="shared" si="7"/>
        <v>-</v>
      </c>
      <c r="D29" s="31">
        <v>150000</v>
      </c>
      <c r="E29" s="23" t="str">
        <f t="shared" si="2"/>
        <v>-</v>
      </c>
      <c r="F29" s="33">
        <f t="shared" si="0"/>
        <v>0.93333333333333335</v>
      </c>
      <c r="G29" s="32">
        <f t="shared" si="1"/>
        <v>140000</v>
      </c>
      <c r="H29" s="23">
        <f t="shared" si="3"/>
        <v>140000</v>
      </c>
      <c r="I29" s="23">
        <f t="shared" si="4"/>
        <v>140000</v>
      </c>
      <c r="J29" s="23" t="str">
        <f t="shared" si="5"/>
        <v/>
      </c>
      <c r="K29" s="23">
        <f t="shared" si="6"/>
        <v>0</v>
      </c>
    </row>
    <row r="30" spans="1:11" x14ac:dyDescent="0.25">
      <c r="A30" s="28">
        <v>42489</v>
      </c>
      <c r="B30" s="41"/>
      <c r="C30" s="23" t="str">
        <f t="shared" si="7"/>
        <v>-</v>
      </c>
      <c r="D30" s="31">
        <v>150000</v>
      </c>
      <c r="E30" s="23" t="str">
        <f t="shared" si="2"/>
        <v>-</v>
      </c>
      <c r="F30" s="33">
        <f t="shared" si="0"/>
        <v>0.96666666666666667</v>
      </c>
      <c r="G30" s="32">
        <f t="shared" si="1"/>
        <v>145000</v>
      </c>
      <c r="H30" s="23">
        <f t="shared" si="3"/>
        <v>145000</v>
      </c>
      <c r="I30" s="23">
        <f t="shared" si="4"/>
        <v>145000</v>
      </c>
      <c r="J30" s="23" t="str">
        <f t="shared" si="5"/>
        <v/>
      </c>
      <c r="K30" s="23">
        <f t="shared" si="6"/>
        <v>0</v>
      </c>
    </row>
    <row r="31" spans="1:11" x14ac:dyDescent="0.25">
      <c r="A31" s="28">
        <v>42490</v>
      </c>
      <c r="B31" s="41"/>
      <c r="C31" s="23" t="str">
        <f t="shared" si="7"/>
        <v>-</v>
      </c>
      <c r="D31" s="31">
        <v>150000</v>
      </c>
      <c r="E31" s="23" t="str">
        <f t="shared" si="2"/>
        <v>-</v>
      </c>
      <c r="F31" s="33">
        <f t="shared" si="0"/>
        <v>1</v>
      </c>
      <c r="G31" s="32">
        <f t="shared" si="1"/>
        <v>150000</v>
      </c>
      <c r="H31" s="23">
        <f t="shared" si="3"/>
        <v>150000</v>
      </c>
      <c r="I31" s="23">
        <f t="shared" si="4"/>
        <v>150000</v>
      </c>
      <c r="J31" s="23" t="str">
        <f t="shared" si="5"/>
        <v/>
      </c>
      <c r="K31" s="23">
        <f t="shared" si="6"/>
        <v>0</v>
      </c>
    </row>
    <row r="49" spans="2:20" x14ac:dyDescent="0.25">
      <c r="T49" s="35"/>
    </row>
    <row r="56" spans="2:20" x14ac:dyDescent="0.25">
      <c r="B56" s="24"/>
      <c r="C56" s="30"/>
      <c r="D56" s="23"/>
      <c r="E56" s="23"/>
      <c r="F56" s="23"/>
      <c r="G56" s="31"/>
      <c r="H56" s="23"/>
      <c r="I56" s="32"/>
      <c r="J56" s="32"/>
      <c r="K56" s="33"/>
      <c r="L56" s="25"/>
      <c r="M56" s="25"/>
      <c r="N56" s="25"/>
      <c r="O56" s="25"/>
      <c r="P56" s="34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53" t="s">
        <v>942</v>
      </c>
      <c r="B1" s="53" t="s">
        <v>926</v>
      </c>
      <c r="C1" s="53" t="s">
        <v>925</v>
      </c>
      <c r="D1" s="53" t="s">
        <v>956</v>
      </c>
      <c r="E1" s="53" t="s">
        <v>927</v>
      </c>
      <c r="F1" s="53" t="s">
        <v>928</v>
      </c>
    </row>
    <row r="2" spans="1:10" ht="14.45" customHeight="1" x14ac:dyDescent="0.25">
      <c r="A2" s="54">
        <v>4</v>
      </c>
      <c r="B2" s="38">
        <v>10</v>
      </c>
      <c r="C2" s="39">
        <v>0.1</v>
      </c>
      <c r="D2" s="38">
        <f>A2/B2*180</f>
        <v>72</v>
      </c>
      <c r="E2" s="37">
        <v>0</v>
      </c>
      <c r="F2" s="37">
        <v>0</v>
      </c>
    </row>
    <row r="3" spans="1:10" ht="14.45" customHeight="1" x14ac:dyDescent="0.25">
      <c r="A3" s="38"/>
      <c r="B3" s="38"/>
      <c r="C3" s="39">
        <v>0.1</v>
      </c>
      <c r="D3" s="38"/>
      <c r="E3" s="86">
        <f>-COS(RADIANS(D2))</f>
        <v>-0.30901699437494745</v>
      </c>
      <c r="F3" s="86">
        <f>SIN(RADIANS(D2))</f>
        <v>0.95105651629515353</v>
      </c>
    </row>
    <row r="4" spans="1:10" ht="14.45" customHeight="1" x14ac:dyDescent="0.25">
      <c r="A4" s="38"/>
      <c r="B4" s="38"/>
      <c r="C4" s="39">
        <v>0.1</v>
      </c>
      <c r="D4" s="38"/>
      <c r="E4" s="38"/>
      <c r="F4" s="38"/>
    </row>
    <row r="5" spans="1:10" ht="14.45" customHeight="1" x14ac:dyDescent="0.25">
      <c r="A5" s="55"/>
      <c r="B5" s="55"/>
      <c r="C5" s="39">
        <v>0.1</v>
      </c>
      <c r="D5" s="55"/>
      <c r="E5" s="55"/>
      <c r="F5" s="55"/>
    </row>
    <row r="6" spans="1:10" ht="14.45" customHeight="1" x14ac:dyDescent="0.25">
      <c r="A6" s="55"/>
      <c r="B6" s="55"/>
      <c r="C6" s="39">
        <v>0.1</v>
      </c>
      <c r="D6" s="55"/>
      <c r="E6" s="55"/>
      <c r="F6" s="55"/>
    </row>
    <row r="7" spans="1:10" ht="14.45" customHeight="1" x14ac:dyDescent="0.25">
      <c r="A7" s="55"/>
      <c r="B7" s="55"/>
      <c r="C7" s="39">
        <v>0.5</v>
      </c>
      <c r="D7" s="55"/>
      <c r="E7" s="55"/>
      <c r="F7" s="55"/>
    </row>
    <row r="8" spans="1:10" ht="14.45" customHeight="1" x14ac:dyDescent="0.25">
      <c r="A8" s="55"/>
      <c r="B8" s="55"/>
      <c r="C8" s="55"/>
      <c r="D8" s="55"/>
      <c r="E8" s="55"/>
      <c r="F8" s="55"/>
    </row>
    <row r="9" spans="1:10" ht="14.45" customHeight="1" x14ac:dyDescent="0.25">
      <c r="A9" s="59"/>
      <c r="B9" s="29"/>
      <c r="C9" s="55"/>
      <c r="D9" s="29"/>
      <c r="E9" s="29"/>
      <c r="F9" s="29"/>
      <c r="G9" s="29"/>
      <c r="H9" s="29"/>
    </row>
    <row r="10" spans="1:10" ht="14.45" customHeight="1" x14ac:dyDescent="0.25">
      <c r="H10" s="36"/>
    </row>
    <row r="11" spans="1:10" ht="14.45" customHeight="1" x14ac:dyDescent="0.25">
      <c r="H11" s="36"/>
    </row>
    <row r="12" spans="1:10" ht="14.45" customHeight="1" x14ac:dyDescent="0.25">
      <c r="H12" s="37"/>
    </row>
    <row r="13" spans="1:10" ht="14.45" customHeight="1" x14ac:dyDescent="0.25">
      <c r="H13" s="37"/>
      <c r="I13" s="29"/>
    </row>
    <row r="14" spans="1:10" ht="14.45" customHeight="1" x14ac:dyDescent="0.25">
      <c r="G14" s="38"/>
      <c r="H14" s="38"/>
      <c r="I14" s="29"/>
    </row>
    <row r="15" spans="1:10" ht="14.45" customHeight="1" x14ac:dyDescent="0.25">
      <c r="G15" s="38"/>
      <c r="H15" s="29"/>
      <c r="I15" s="29"/>
    </row>
    <row r="16" spans="1:10" ht="14.45" customHeight="1" x14ac:dyDescent="0.25">
      <c r="G16" s="38"/>
      <c r="I16" s="29"/>
      <c r="J16" s="29"/>
    </row>
    <row r="17" spans="1:10" x14ac:dyDescent="0.25">
      <c r="A17" s="89" t="s">
        <v>973</v>
      </c>
      <c r="B17" s="90" t="s">
        <v>974</v>
      </c>
      <c r="C17" s="89"/>
      <c r="D17" s="91"/>
      <c r="E17" s="91"/>
      <c r="F17" s="91"/>
      <c r="G17" s="29"/>
      <c r="I17" s="29"/>
      <c r="J17" s="29"/>
    </row>
    <row r="18" spans="1:10" x14ac:dyDescent="0.25">
      <c r="C18" s="29"/>
      <c r="I18" s="29"/>
      <c r="J18" s="29"/>
    </row>
    <row r="19" spans="1:10" x14ac:dyDescent="0.25">
      <c r="A19" s="87" t="s">
        <v>975</v>
      </c>
      <c r="B19" s="87"/>
      <c r="C19" s="88"/>
      <c r="D19" s="87"/>
      <c r="E19" s="87"/>
      <c r="F19" s="87"/>
      <c r="I19" s="29"/>
      <c r="J19" s="29"/>
    </row>
    <row r="20" spans="1:10" x14ac:dyDescent="0.25">
      <c r="A20" s="87" t="s">
        <v>976</v>
      </c>
      <c r="B20" s="87"/>
      <c r="C20" s="87"/>
      <c r="D20" s="87"/>
      <c r="E20" s="87"/>
      <c r="F20" s="87"/>
      <c r="I20" s="29"/>
      <c r="J20" s="29"/>
    </row>
    <row r="21" spans="1:10" x14ac:dyDescent="0.25">
      <c r="A21" s="87" t="s">
        <v>977</v>
      </c>
      <c r="B21" s="87"/>
      <c r="C21" s="87"/>
      <c r="D21" s="87"/>
      <c r="E21" s="87"/>
      <c r="F21" s="87"/>
      <c r="I21" s="29"/>
      <c r="J21" s="29"/>
    </row>
    <row r="22" spans="1:10" x14ac:dyDescent="0.25">
      <c r="A22" s="87" t="s">
        <v>978</v>
      </c>
      <c r="B22" s="88"/>
      <c r="C22" s="87"/>
      <c r="D22" s="88"/>
      <c r="E22" s="88"/>
      <c r="F22" s="88"/>
      <c r="I22" s="29"/>
      <c r="J22" s="29"/>
    </row>
    <row r="23" spans="1:10" x14ac:dyDescent="0.25">
      <c r="I23" s="29"/>
      <c r="J23" s="29"/>
    </row>
    <row r="24" spans="1:10" x14ac:dyDescent="0.25">
      <c r="I24" s="29"/>
      <c r="J24" s="29"/>
    </row>
    <row r="25" spans="1:10" x14ac:dyDescent="0.25">
      <c r="I25" s="29"/>
      <c r="J25" s="29"/>
    </row>
    <row r="26" spans="1:10" x14ac:dyDescent="0.25">
      <c r="I26" s="29"/>
      <c r="J26" s="29"/>
    </row>
    <row r="27" spans="1:10" x14ac:dyDescent="0.25">
      <c r="I27" s="29"/>
      <c r="J27" s="29"/>
    </row>
    <row r="28" spans="1:10" x14ac:dyDescent="0.25">
      <c r="G28" s="29"/>
      <c r="H28" s="29"/>
      <c r="I28" s="29"/>
      <c r="J28" s="29"/>
    </row>
    <row r="29" spans="1:10" x14ac:dyDescent="0.25">
      <c r="B29" s="29"/>
      <c r="D29" s="29"/>
      <c r="E29" s="29"/>
      <c r="F29" s="29"/>
      <c r="G29" s="29"/>
      <c r="H29" s="29"/>
      <c r="I29" s="29"/>
      <c r="J29" s="29"/>
    </row>
    <row r="30" spans="1:10" x14ac:dyDescent="0.25">
      <c r="B30" s="29"/>
      <c r="D30" s="29"/>
      <c r="E30" s="29"/>
      <c r="F30" s="29"/>
      <c r="G30" s="29"/>
      <c r="H30" s="29"/>
      <c r="I30" s="29"/>
      <c r="J30" s="29"/>
    </row>
    <row r="31" spans="1:10" x14ac:dyDescent="0.25">
      <c r="J31" s="29"/>
    </row>
    <row r="32" spans="1:10" x14ac:dyDescent="0.25">
      <c r="J32" s="29"/>
    </row>
    <row r="33" spans="2:10" x14ac:dyDescent="0.25">
      <c r="J33" s="29"/>
    </row>
    <row r="34" spans="2:10" x14ac:dyDescent="0.25">
      <c r="J34" s="29"/>
    </row>
    <row r="35" spans="2:10" x14ac:dyDescent="0.25">
      <c r="B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D37" s="29"/>
      <c r="E37" s="29"/>
      <c r="F37" s="29"/>
      <c r="G37" s="29"/>
      <c r="H37" s="29"/>
      <c r="I37" s="29"/>
      <c r="J37" s="29"/>
    </row>
  </sheetData>
  <hyperlinks>
    <hyperlink ref="B17" r:id="rId1" xr:uid="{8E02DDB7-4F43-430F-BC47-6887FCC11815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99" t="s">
        <v>957</v>
      </c>
      <c r="H1" s="99"/>
      <c r="I1" s="100" t="s">
        <v>958</v>
      </c>
      <c r="J1" s="100"/>
    </row>
    <row r="2" spans="1:10" ht="21" x14ac:dyDescent="0.35">
      <c r="A2" s="48" t="s">
        <v>946</v>
      </c>
      <c r="B2" s="56">
        <v>0.33</v>
      </c>
      <c r="G2" s="19" t="s">
        <v>938</v>
      </c>
      <c r="H2" s="19" t="s">
        <v>939</v>
      </c>
      <c r="I2" s="19" t="s">
        <v>940</v>
      </c>
      <c r="J2" s="19" t="s">
        <v>941</v>
      </c>
    </row>
    <row r="3" spans="1:10" x14ac:dyDescent="0.25">
      <c r="G3" s="46">
        <f t="array" ref="G3:G102">MOD(ROW('Array Percentage Grid'!$1:$100)-1,10)</f>
        <v>0</v>
      </c>
      <c r="H3" s="46">
        <f t="array" ref="H3:H102">INT((ROW('Array Percentage Grid'!$1:$100)-1)/10)</f>
        <v>0</v>
      </c>
      <c r="I3" s="46">
        <f t="array" ref="I3:I102">IF(ROW('Array Percentage Grid'!$1:$100)-1&lt;INT('Array Percentage Grid'!$B$2*100),1,0)*arr_x</f>
        <v>0</v>
      </c>
      <c r="J3" s="46">
        <f t="array" ref="J3:J102">IF(ROW('Array Percentage Grid'!$1:$100)-1&lt;INT('Array Percentage Grid'!$B$2*100),1,0)*arr_y</f>
        <v>0</v>
      </c>
    </row>
    <row r="4" spans="1:10" x14ac:dyDescent="0.25">
      <c r="G4" s="46">
        <v>1</v>
      </c>
      <c r="H4" s="46">
        <v>0</v>
      </c>
      <c r="I4" s="46">
        <v>1</v>
      </c>
      <c r="J4" s="46">
        <v>0</v>
      </c>
    </row>
    <row r="5" spans="1:10" x14ac:dyDescent="0.25">
      <c r="G5" s="46">
        <v>2</v>
      </c>
      <c r="H5" s="46">
        <v>0</v>
      </c>
      <c r="I5" s="46">
        <v>2</v>
      </c>
      <c r="J5" s="46">
        <v>0</v>
      </c>
    </row>
    <row r="6" spans="1:10" x14ac:dyDescent="0.25">
      <c r="G6" s="46">
        <v>3</v>
      </c>
      <c r="H6" s="46">
        <v>0</v>
      </c>
      <c r="I6" s="46">
        <v>3</v>
      </c>
      <c r="J6" s="46">
        <v>0</v>
      </c>
    </row>
    <row r="7" spans="1:10" x14ac:dyDescent="0.25">
      <c r="G7" s="46">
        <v>4</v>
      </c>
      <c r="H7" s="46">
        <v>0</v>
      </c>
      <c r="I7" s="46">
        <v>4</v>
      </c>
      <c r="J7" s="46">
        <v>0</v>
      </c>
    </row>
    <row r="8" spans="1:10" x14ac:dyDescent="0.25">
      <c r="G8" s="46">
        <v>5</v>
      </c>
      <c r="H8" s="46">
        <v>0</v>
      </c>
      <c r="I8" s="46">
        <v>5</v>
      </c>
      <c r="J8" s="46">
        <v>0</v>
      </c>
    </row>
    <row r="9" spans="1:10" x14ac:dyDescent="0.25">
      <c r="G9" s="46">
        <v>6</v>
      </c>
      <c r="H9" s="46">
        <v>0</v>
      </c>
      <c r="I9" s="46">
        <v>6</v>
      </c>
      <c r="J9" s="46">
        <v>0</v>
      </c>
    </row>
    <row r="10" spans="1:10" x14ac:dyDescent="0.25">
      <c r="G10" s="46">
        <v>7</v>
      </c>
      <c r="H10" s="46">
        <v>0</v>
      </c>
      <c r="I10" s="46">
        <v>7</v>
      </c>
      <c r="J10" s="46">
        <v>0</v>
      </c>
    </row>
    <row r="11" spans="1:10" x14ac:dyDescent="0.25">
      <c r="G11" s="46">
        <v>8</v>
      </c>
      <c r="H11" s="46">
        <v>0</v>
      </c>
      <c r="I11" s="46">
        <v>8</v>
      </c>
      <c r="J11" s="46">
        <v>0</v>
      </c>
    </row>
    <row r="12" spans="1:10" x14ac:dyDescent="0.25">
      <c r="G12" s="46">
        <v>9</v>
      </c>
      <c r="H12" s="46">
        <v>0</v>
      </c>
      <c r="I12" s="46">
        <v>9</v>
      </c>
      <c r="J12" s="46">
        <v>0</v>
      </c>
    </row>
    <row r="13" spans="1:10" x14ac:dyDescent="0.25">
      <c r="G13" s="46">
        <v>0</v>
      </c>
      <c r="H13" s="46">
        <v>1</v>
      </c>
      <c r="I13" s="46">
        <v>0</v>
      </c>
      <c r="J13" s="46">
        <v>1</v>
      </c>
    </row>
    <row r="14" spans="1:10" x14ac:dyDescent="0.25">
      <c r="G14" s="46">
        <v>1</v>
      </c>
      <c r="H14" s="46">
        <v>1</v>
      </c>
      <c r="I14" s="46">
        <v>1</v>
      </c>
      <c r="J14" s="46">
        <v>1</v>
      </c>
    </row>
    <row r="15" spans="1:10" x14ac:dyDescent="0.25">
      <c r="G15" s="46">
        <v>2</v>
      </c>
      <c r="H15" s="46">
        <v>1</v>
      </c>
      <c r="I15" s="46">
        <v>2</v>
      </c>
      <c r="J15" s="46">
        <v>1</v>
      </c>
    </row>
    <row r="16" spans="1:10" x14ac:dyDescent="0.25">
      <c r="G16" s="46">
        <v>3</v>
      </c>
      <c r="H16" s="46">
        <v>1</v>
      </c>
      <c r="I16" s="46">
        <v>3</v>
      </c>
      <c r="J16" s="46">
        <v>1</v>
      </c>
    </row>
    <row r="17" spans="7:10" x14ac:dyDescent="0.25">
      <c r="G17" s="46">
        <v>4</v>
      </c>
      <c r="H17" s="46">
        <v>1</v>
      </c>
      <c r="I17" s="46">
        <v>4</v>
      </c>
      <c r="J17" s="46">
        <v>1</v>
      </c>
    </row>
    <row r="18" spans="7:10" x14ac:dyDescent="0.25">
      <c r="G18" s="46">
        <v>5</v>
      </c>
      <c r="H18" s="46">
        <v>1</v>
      </c>
      <c r="I18" s="46">
        <v>5</v>
      </c>
      <c r="J18" s="46">
        <v>1</v>
      </c>
    </row>
    <row r="19" spans="7:10" x14ac:dyDescent="0.25">
      <c r="G19" s="46">
        <v>6</v>
      </c>
      <c r="H19" s="46">
        <v>1</v>
      </c>
      <c r="I19" s="46">
        <v>6</v>
      </c>
      <c r="J19" s="46">
        <v>1</v>
      </c>
    </row>
    <row r="20" spans="7:10" x14ac:dyDescent="0.25">
      <c r="G20" s="46">
        <v>7</v>
      </c>
      <c r="H20" s="46">
        <v>1</v>
      </c>
      <c r="I20" s="46">
        <v>7</v>
      </c>
      <c r="J20" s="46">
        <v>1</v>
      </c>
    </row>
    <row r="21" spans="7:10" x14ac:dyDescent="0.25">
      <c r="G21" s="46">
        <v>8</v>
      </c>
      <c r="H21" s="46">
        <v>1</v>
      </c>
      <c r="I21" s="46">
        <v>8</v>
      </c>
      <c r="J21" s="46">
        <v>1</v>
      </c>
    </row>
    <row r="22" spans="7:10" x14ac:dyDescent="0.25">
      <c r="G22" s="46">
        <v>9</v>
      </c>
      <c r="H22" s="46">
        <v>1</v>
      </c>
      <c r="I22" s="46">
        <v>9</v>
      </c>
      <c r="J22" s="46">
        <v>1</v>
      </c>
    </row>
    <row r="23" spans="7:10" x14ac:dyDescent="0.25">
      <c r="G23" s="46">
        <v>0</v>
      </c>
      <c r="H23" s="46">
        <v>2</v>
      </c>
      <c r="I23" s="46">
        <v>0</v>
      </c>
      <c r="J23" s="46">
        <v>2</v>
      </c>
    </row>
    <row r="24" spans="7:10" x14ac:dyDescent="0.25">
      <c r="G24" s="46">
        <v>1</v>
      </c>
      <c r="H24" s="46">
        <v>2</v>
      </c>
      <c r="I24" s="46">
        <v>1</v>
      </c>
      <c r="J24" s="46">
        <v>2</v>
      </c>
    </row>
    <row r="25" spans="7:10" x14ac:dyDescent="0.25">
      <c r="G25" s="46">
        <v>2</v>
      </c>
      <c r="H25" s="46">
        <v>2</v>
      </c>
      <c r="I25" s="46">
        <v>2</v>
      </c>
      <c r="J25" s="46">
        <v>2</v>
      </c>
    </row>
    <row r="26" spans="7:10" x14ac:dyDescent="0.25">
      <c r="G26" s="46">
        <v>3</v>
      </c>
      <c r="H26" s="46">
        <v>2</v>
      </c>
      <c r="I26" s="46">
        <v>3</v>
      </c>
      <c r="J26" s="46">
        <v>2</v>
      </c>
    </row>
    <row r="27" spans="7:10" x14ac:dyDescent="0.25">
      <c r="G27" s="46">
        <v>4</v>
      </c>
      <c r="H27" s="46">
        <v>2</v>
      </c>
      <c r="I27" s="46">
        <v>4</v>
      </c>
      <c r="J27" s="46">
        <v>2</v>
      </c>
    </row>
    <row r="28" spans="7:10" x14ac:dyDescent="0.25">
      <c r="G28" s="46">
        <v>5</v>
      </c>
      <c r="H28" s="46">
        <v>2</v>
      </c>
      <c r="I28" s="46">
        <v>5</v>
      </c>
      <c r="J28" s="46">
        <v>2</v>
      </c>
    </row>
    <row r="29" spans="7:10" x14ac:dyDescent="0.25">
      <c r="G29" s="46">
        <v>6</v>
      </c>
      <c r="H29" s="46">
        <v>2</v>
      </c>
      <c r="I29" s="46">
        <v>6</v>
      </c>
      <c r="J29" s="46">
        <v>2</v>
      </c>
    </row>
    <row r="30" spans="7:10" x14ac:dyDescent="0.25">
      <c r="G30" s="46">
        <v>7</v>
      </c>
      <c r="H30" s="46">
        <v>2</v>
      </c>
      <c r="I30" s="46">
        <v>7</v>
      </c>
      <c r="J30" s="46">
        <v>2</v>
      </c>
    </row>
    <row r="31" spans="7:10" x14ac:dyDescent="0.25">
      <c r="G31" s="46">
        <v>8</v>
      </c>
      <c r="H31" s="46">
        <v>2</v>
      </c>
      <c r="I31" s="46">
        <v>8</v>
      </c>
      <c r="J31" s="46">
        <v>2</v>
      </c>
    </row>
    <row r="32" spans="7:10" x14ac:dyDescent="0.25">
      <c r="G32" s="46">
        <v>9</v>
      </c>
      <c r="H32" s="46">
        <v>2</v>
      </c>
      <c r="I32" s="46">
        <v>9</v>
      </c>
      <c r="J32" s="46">
        <v>2</v>
      </c>
    </row>
    <row r="33" spans="7:10" x14ac:dyDescent="0.25">
      <c r="G33" s="46">
        <v>0</v>
      </c>
      <c r="H33" s="46">
        <v>3</v>
      </c>
      <c r="I33" s="46">
        <v>0</v>
      </c>
      <c r="J33" s="46">
        <v>3</v>
      </c>
    </row>
    <row r="34" spans="7:10" x14ac:dyDescent="0.25">
      <c r="G34" s="46">
        <v>1</v>
      </c>
      <c r="H34" s="46">
        <v>3</v>
      </c>
      <c r="I34" s="46">
        <v>1</v>
      </c>
      <c r="J34" s="46">
        <v>3</v>
      </c>
    </row>
    <row r="35" spans="7:10" x14ac:dyDescent="0.25">
      <c r="G35" s="46">
        <v>2</v>
      </c>
      <c r="H35" s="46">
        <v>3</v>
      </c>
      <c r="I35" s="46">
        <v>2</v>
      </c>
      <c r="J35" s="46">
        <v>3</v>
      </c>
    </row>
    <row r="36" spans="7:10" x14ac:dyDescent="0.25">
      <c r="G36" s="46">
        <v>3</v>
      </c>
      <c r="H36" s="46">
        <v>3</v>
      </c>
      <c r="I36" s="46">
        <v>0</v>
      </c>
      <c r="J36" s="46">
        <v>0</v>
      </c>
    </row>
    <row r="37" spans="7:10" x14ac:dyDescent="0.25">
      <c r="G37" s="46">
        <v>4</v>
      </c>
      <c r="H37" s="46">
        <v>3</v>
      </c>
      <c r="I37" s="46">
        <v>0</v>
      </c>
      <c r="J37" s="46">
        <v>0</v>
      </c>
    </row>
    <row r="38" spans="7:10" x14ac:dyDescent="0.25">
      <c r="G38" s="46">
        <v>5</v>
      </c>
      <c r="H38" s="46">
        <v>3</v>
      </c>
      <c r="I38" s="46">
        <v>0</v>
      </c>
      <c r="J38" s="46">
        <v>0</v>
      </c>
    </row>
    <row r="39" spans="7:10" x14ac:dyDescent="0.25">
      <c r="G39" s="46">
        <v>6</v>
      </c>
      <c r="H39" s="46">
        <v>3</v>
      </c>
      <c r="I39" s="46">
        <v>0</v>
      </c>
      <c r="J39" s="46">
        <v>0</v>
      </c>
    </row>
    <row r="40" spans="7:10" x14ac:dyDescent="0.25">
      <c r="G40" s="46">
        <v>7</v>
      </c>
      <c r="H40" s="46">
        <v>3</v>
      </c>
      <c r="I40" s="46">
        <v>0</v>
      </c>
      <c r="J40" s="46">
        <v>0</v>
      </c>
    </row>
    <row r="41" spans="7:10" x14ac:dyDescent="0.25">
      <c r="G41" s="46">
        <v>8</v>
      </c>
      <c r="H41" s="46">
        <v>3</v>
      </c>
      <c r="I41" s="46">
        <v>0</v>
      </c>
      <c r="J41" s="46">
        <v>0</v>
      </c>
    </row>
    <row r="42" spans="7:10" x14ac:dyDescent="0.25">
      <c r="G42" s="46">
        <v>9</v>
      </c>
      <c r="H42" s="46">
        <v>3</v>
      </c>
      <c r="I42" s="46">
        <v>0</v>
      </c>
      <c r="J42" s="46">
        <v>0</v>
      </c>
    </row>
    <row r="43" spans="7:10" x14ac:dyDescent="0.25">
      <c r="G43" s="46">
        <v>0</v>
      </c>
      <c r="H43" s="46">
        <v>4</v>
      </c>
      <c r="I43" s="46">
        <v>0</v>
      </c>
      <c r="J43" s="46">
        <v>0</v>
      </c>
    </row>
    <row r="44" spans="7:10" x14ac:dyDescent="0.25">
      <c r="G44" s="46">
        <v>1</v>
      </c>
      <c r="H44" s="46">
        <v>4</v>
      </c>
      <c r="I44" s="46">
        <v>0</v>
      </c>
      <c r="J44" s="46">
        <v>0</v>
      </c>
    </row>
    <row r="45" spans="7:10" x14ac:dyDescent="0.25">
      <c r="G45" s="46">
        <v>2</v>
      </c>
      <c r="H45" s="46">
        <v>4</v>
      </c>
      <c r="I45" s="46">
        <v>0</v>
      </c>
      <c r="J45" s="46">
        <v>0</v>
      </c>
    </row>
    <row r="46" spans="7:10" x14ac:dyDescent="0.25">
      <c r="G46" s="46">
        <v>3</v>
      </c>
      <c r="H46" s="46">
        <v>4</v>
      </c>
      <c r="I46" s="46">
        <v>0</v>
      </c>
      <c r="J46" s="46">
        <v>0</v>
      </c>
    </row>
    <row r="47" spans="7:10" x14ac:dyDescent="0.25">
      <c r="G47" s="46">
        <v>4</v>
      </c>
      <c r="H47" s="46">
        <v>4</v>
      </c>
      <c r="I47" s="46">
        <v>0</v>
      </c>
      <c r="J47" s="46">
        <v>0</v>
      </c>
    </row>
    <row r="48" spans="7:10" x14ac:dyDescent="0.25">
      <c r="G48" s="46">
        <v>5</v>
      </c>
      <c r="H48" s="46">
        <v>4</v>
      </c>
      <c r="I48" s="46">
        <v>0</v>
      </c>
      <c r="J48" s="46">
        <v>0</v>
      </c>
    </row>
    <row r="49" spans="7:10" x14ac:dyDescent="0.25">
      <c r="G49" s="46">
        <v>6</v>
      </c>
      <c r="H49" s="46">
        <v>4</v>
      </c>
      <c r="I49" s="46">
        <v>0</v>
      </c>
      <c r="J49" s="46">
        <v>0</v>
      </c>
    </row>
    <row r="50" spans="7:10" x14ac:dyDescent="0.25">
      <c r="G50" s="46">
        <v>7</v>
      </c>
      <c r="H50" s="46">
        <v>4</v>
      </c>
      <c r="I50" s="46">
        <v>0</v>
      </c>
      <c r="J50" s="46">
        <v>0</v>
      </c>
    </row>
    <row r="51" spans="7:10" x14ac:dyDescent="0.25">
      <c r="G51" s="46">
        <v>8</v>
      </c>
      <c r="H51" s="46">
        <v>4</v>
      </c>
      <c r="I51" s="46">
        <v>0</v>
      </c>
      <c r="J51" s="46">
        <v>0</v>
      </c>
    </row>
    <row r="52" spans="7:10" x14ac:dyDescent="0.25">
      <c r="G52" s="46">
        <v>9</v>
      </c>
      <c r="H52" s="46">
        <v>4</v>
      </c>
      <c r="I52" s="46">
        <v>0</v>
      </c>
      <c r="J52" s="46">
        <v>0</v>
      </c>
    </row>
    <row r="53" spans="7:10" x14ac:dyDescent="0.25">
      <c r="G53" s="46">
        <v>0</v>
      </c>
      <c r="H53" s="46">
        <v>5</v>
      </c>
      <c r="I53" s="46">
        <v>0</v>
      </c>
      <c r="J53" s="46">
        <v>0</v>
      </c>
    </row>
    <row r="54" spans="7:10" x14ac:dyDescent="0.25">
      <c r="G54" s="46">
        <v>1</v>
      </c>
      <c r="H54" s="46">
        <v>5</v>
      </c>
      <c r="I54" s="46">
        <v>0</v>
      </c>
      <c r="J54" s="46">
        <v>0</v>
      </c>
    </row>
    <row r="55" spans="7:10" x14ac:dyDescent="0.25">
      <c r="G55" s="46">
        <v>2</v>
      </c>
      <c r="H55" s="46">
        <v>5</v>
      </c>
      <c r="I55" s="46">
        <v>0</v>
      </c>
      <c r="J55" s="46">
        <v>0</v>
      </c>
    </row>
    <row r="56" spans="7:10" x14ac:dyDescent="0.25">
      <c r="G56" s="46">
        <v>3</v>
      </c>
      <c r="H56" s="46">
        <v>5</v>
      </c>
      <c r="I56" s="46">
        <v>0</v>
      </c>
      <c r="J56" s="46">
        <v>0</v>
      </c>
    </row>
    <row r="57" spans="7:10" x14ac:dyDescent="0.25">
      <c r="G57" s="46">
        <v>4</v>
      </c>
      <c r="H57" s="46">
        <v>5</v>
      </c>
      <c r="I57" s="46">
        <v>0</v>
      </c>
      <c r="J57" s="46">
        <v>0</v>
      </c>
    </row>
    <row r="58" spans="7:10" x14ac:dyDescent="0.25">
      <c r="G58" s="46">
        <v>5</v>
      </c>
      <c r="H58" s="46">
        <v>5</v>
      </c>
      <c r="I58" s="46">
        <v>0</v>
      </c>
      <c r="J58" s="46">
        <v>0</v>
      </c>
    </row>
    <row r="59" spans="7:10" x14ac:dyDescent="0.25">
      <c r="G59" s="46">
        <v>6</v>
      </c>
      <c r="H59" s="46">
        <v>5</v>
      </c>
      <c r="I59" s="46">
        <v>0</v>
      </c>
      <c r="J59" s="46">
        <v>0</v>
      </c>
    </row>
    <row r="60" spans="7:10" x14ac:dyDescent="0.25">
      <c r="G60" s="46">
        <v>7</v>
      </c>
      <c r="H60" s="46">
        <v>5</v>
      </c>
      <c r="I60" s="46">
        <v>0</v>
      </c>
      <c r="J60" s="46">
        <v>0</v>
      </c>
    </row>
    <row r="61" spans="7:10" x14ac:dyDescent="0.25">
      <c r="G61" s="46">
        <v>8</v>
      </c>
      <c r="H61" s="46">
        <v>5</v>
      </c>
      <c r="I61" s="46">
        <v>0</v>
      </c>
      <c r="J61" s="46">
        <v>0</v>
      </c>
    </row>
    <row r="62" spans="7:10" x14ac:dyDescent="0.25">
      <c r="G62" s="46">
        <v>9</v>
      </c>
      <c r="H62" s="46">
        <v>5</v>
      </c>
      <c r="I62" s="46">
        <v>0</v>
      </c>
      <c r="J62" s="46">
        <v>0</v>
      </c>
    </row>
    <row r="63" spans="7:10" x14ac:dyDescent="0.25">
      <c r="G63" s="46">
        <v>0</v>
      </c>
      <c r="H63" s="46">
        <v>6</v>
      </c>
      <c r="I63" s="46">
        <v>0</v>
      </c>
      <c r="J63" s="46">
        <v>0</v>
      </c>
    </row>
    <row r="64" spans="7:10" x14ac:dyDescent="0.25">
      <c r="G64" s="46">
        <v>1</v>
      </c>
      <c r="H64" s="46">
        <v>6</v>
      </c>
      <c r="I64" s="46">
        <v>0</v>
      </c>
      <c r="J64" s="46">
        <v>0</v>
      </c>
    </row>
    <row r="65" spans="7:10" x14ac:dyDescent="0.25">
      <c r="G65" s="46">
        <v>2</v>
      </c>
      <c r="H65" s="46">
        <v>6</v>
      </c>
      <c r="I65" s="46">
        <v>0</v>
      </c>
      <c r="J65" s="46">
        <v>0</v>
      </c>
    </row>
    <row r="66" spans="7:10" x14ac:dyDescent="0.25">
      <c r="G66" s="46">
        <v>3</v>
      </c>
      <c r="H66" s="46">
        <v>6</v>
      </c>
      <c r="I66" s="46">
        <v>0</v>
      </c>
      <c r="J66" s="46">
        <v>0</v>
      </c>
    </row>
    <row r="67" spans="7:10" x14ac:dyDescent="0.25">
      <c r="G67" s="46">
        <v>4</v>
      </c>
      <c r="H67" s="46">
        <v>6</v>
      </c>
      <c r="I67" s="46">
        <v>0</v>
      </c>
      <c r="J67" s="46">
        <v>0</v>
      </c>
    </row>
    <row r="68" spans="7:10" x14ac:dyDescent="0.25">
      <c r="G68" s="46">
        <v>5</v>
      </c>
      <c r="H68" s="46">
        <v>6</v>
      </c>
      <c r="I68" s="46">
        <v>0</v>
      </c>
      <c r="J68" s="46">
        <v>0</v>
      </c>
    </row>
    <row r="69" spans="7:10" x14ac:dyDescent="0.25">
      <c r="G69" s="46">
        <v>6</v>
      </c>
      <c r="H69" s="46">
        <v>6</v>
      </c>
      <c r="I69" s="46">
        <v>0</v>
      </c>
      <c r="J69" s="46">
        <v>0</v>
      </c>
    </row>
    <row r="70" spans="7:10" x14ac:dyDescent="0.25">
      <c r="G70" s="46">
        <v>7</v>
      </c>
      <c r="H70" s="46">
        <v>6</v>
      </c>
      <c r="I70" s="46">
        <v>0</v>
      </c>
      <c r="J70" s="46">
        <v>0</v>
      </c>
    </row>
    <row r="71" spans="7:10" x14ac:dyDescent="0.25">
      <c r="G71" s="46">
        <v>8</v>
      </c>
      <c r="H71" s="46">
        <v>6</v>
      </c>
      <c r="I71" s="46">
        <v>0</v>
      </c>
      <c r="J71" s="46">
        <v>0</v>
      </c>
    </row>
    <row r="72" spans="7:10" x14ac:dyDescent="0.25">
      <c r="G72" s="46">
        <v>9</v>
      </c>
      <c r="H72" s="46">
        <v>6</v>
      </c>
      <c r="I72" s="46">
        <v>0</v>
      </c>
      <c r="J72" s="46">
        <v>0</v>
      </c>
    </row>
    <row r="73" spans="7:10" x14ac:dyDescent="0.25">
      <c r="G73" s="46">
        <v>0</v>
      </c>
      <c r="H73" s="46">
        <v>7</v>
      </c>
      <c r="I73" s="46">
        <v>0</v>
      </c>
      <c r="J73" s="46">
        <v>0</v>
      </c>
    </row>
    <row r="74" spans="7:10" x14ac:dyDescent="0.25">
      <c r="G74" s="46">
        <v>1</v>
      </c>
      <c r="H74" s="46">
        <v>7</v>
      </c>
      <c r="I74" s="46">
        <v>0</v>
      </c>
      <c r="J74" s="46">
        <v>0</v>
      </c>
    </row>
    <row r="75" spans="7:10" x14ac:dyDescent="0.25">
      <c r="G75" s="46">
        <v>2</v>
      </c>
      <c r="H75" s="46">
        <v>7</v>
      </c>
      <c r="I75" s="46">
        <v>0</v>
      </c>
      <c r="J75" s="46">
        <v>0</v>
      </c>
    </row>
    <row r="76" spans="7:10" x14ac:dyDescent="0.25">
      <c r="G76" s="46">
        <v>3</v>
      </c>
      <c r="H76" s="46">
        <v>7</v>
      </c>
      <c r="I76" s="46">
        <v>0</v>
      </c>
      <c r="J76" s="46">
        <v>0</v>
      </c>
    </row>
    <row r="77" spans="7:10" x14ac:dyDescent="0.25">
      <c r="G77" s="46">
        <v>4</v>
      </c>
      <c r="H77" s="46">
        <v>7</v>
      </c>
      <c r="I77" s="46">
        <v>0</v>
      </c>
      <c r="J77" s="46">
        <v>0</v>
      </c>
    </row>
    <row r="78" spans="7:10" x14ac:dyDescent="0.25">
      <c r="G78" s="46">
        <v>5</v>
      </c>
      <c r="H78" s="46">
        <v>7</v>
      </c>
      <c r="I78" s="46">
        <v>0</v>
      </c>
      <c r="J78" s="46">
        <v>0</v>
      </c>
    </row>
    <row r="79" spans="7:10" x14ac:dyDescent="0.25">
      <c r="G79" s="46">
        <v>6</v>
      </c>
      <c r="H79" s="46">
        <v>7</v>
      </c>
      <c r="I79" s="46">
        <v>0</v>
      </c>
      <c r="J79" s="46">
        <v>0</v>
      </c>
    </row>
    <row r="80" spans="7:10" x14ac:dyDescent="0.25">
      <c r="G80" s="46">
        <v>7</v>
      </c>
      <c r="H80" s="46">
        <v>7</v>
      </c>
      <c r="I80" s="46">
        <v>0</v>
      </c>
      <c r="J80" s="46">
        <v>0</v>
      </c>
    </row>
    <row r="81" spans="7:10" x14ac:dyDescent="0.25">
      <c r="G81" s="46">
        <v>8</v>
      </c>
      <c r="H81" s="46">
        <v>7</v>
      </c>
      <c r="I81" s="46">
        <v>0</v>
      </c>
      <c r="J81" s="46">
        <v>0</v>
      </c>
    </row>
    <row r="82" spans="7:10" x14ac:dyDescent="0.25">
      <c r="G82" s="46">
        <v>9</v>
      </c>
      <c r="H82" s="46">
        <v>7</v>
      </c>
      <c r="I82" s="46">
        <v>0</v>
      </c>
      <c r="J82" s="46">
        <v>0</v>
      </c>
    </row>
    <row r="83" spans="7:10" x14ac:dyDescent="0.25">
      <c r="G83" s="46">
        <v>0</v>
      </c>
      <c r="H83" s="46">
        <v>8</v>
      </c>
      <c r="I83" s="46">
        <v>0</v>
      </c>
      <c r="J83" s="46">
        <v>0</v>
      </c>
    </row>
    <row r="84" spans="7:10" x14ac:dyDescent="0.25">
      <c r="G84" s="46">
        <v>1</v>
      </c>
      <c r="H84" s="46">
        <v>8</v>
      </c>
      <c r="I84" s="46">
        <v>0</v>
      </c>
      <c r="J84" s="46">
        <v>0</v>
      </c>
    </row>
    <row r="85" spans="7:10" x14ac:dyDescent="0.25">
      <c r="G85" s="46">
        <v>2</v>
      </c>
      <c r="H85" s="46">
        <v>8</v>
      </c>
      <c r="I85" s="46">
        <v>0</v>
      </c>
      <c r="J85" s="46">
        <v>0</v>
      </c>
    </row>
    <row r="86" spans="7:10" x14ac:dyDescent="0.25">
      <c r="G86" s="46">
        <v>3</v>
      </c>
      <c r="H86" s="46">
        <v>8</v>
      </c>
      <c r="I86" s="46">
        <v>0</v>
      </c>
      <c r="J86" s="46">
        <v>0</v>
      </c>
    </row>
    <row r="87" spans="7:10" x14ac:dyDescent="0.25">
      <c r="G87" s="46">
        <v>4</v>
      </c>
      <c r="H87" s="46">
        <v>8</v>
      </c>
      <c r="I87" s="46">
        <v>0</v>
      </c>
      <c r="J87" s="46">
        <v>0</v>
      </c>
    </row>
    <row r="88" spans="7:10" x14ac:dyDescent="0.25">
      <c r="G88" s="46">
        <v>5</v>
      </c>
      <c r="H88" s="46">
        <v>8</v>
      </c>
      <c r="I88" s="46">
        <v>0</v>
      </c>
      <c r="J88" s="46">
        <v>0</v>
      </c>
    </row>
    <row r="89" spans="7:10" x14ac:dyDescent="0.25">
      <c r="G89" s="46">
        <v>6</v>
      </c>
      <c r="H89" s="46">
        <v>8</v>
      </c>
      <c r="I89" s="46">
        <v>0</v>
      </c>
      <c r="J89" s="46">
        <v>0</v>
      </c>
    </row>
    <row r="90" spans="7:10" x14ac:dyDescent="0.25">
      <c r="G90" s="46">
        <v>7</v>
      </c>
      <c r="H90" s="46">
        <v>8</v>
      </c>
      <c r="I90" s="46">
        <v>0</v>
      </c>
      <c r="J90" s="46">
        <v>0</v>
      </c>
    </row>
    <row r="91" spans="7:10" x14ac:dyDescent="0.25">
      <c r="G91" s="46">
        <v>8</v>
      </c>
      <c r="H91" s="46">
        <v>8</v>
      </c>
      <c r="I91" s="46">
        <v>0</v>
      </c>
      <c r="J91" s="46">
        <v>0</v>
      </c>
    </row>
    <row r="92" spans="7:10" x14ac:dyDescent="0.25">
      <c r="G92" s="46">
        <v>9</v>
      </c>
      <c r="H92" s="46">
        <v>8</v>
      </c>
      <c r="I92" s="46">
        <v>0</v>
      </c>
      <c r="J92" s="46">
        <v>0</v>
      </c>
    </row>
    <row r="93" spans="7:10" x14ac:dyDescent="0.25">
      <c r="G93" s="46">
        <v>0</v>
      </c>
      <c r="H93" s="46">
        <v>9</v>
      </c>
      <c r="I93" s="46">
        <v>0</v>
      </c>
      <c r="J93" s="46">
        <v>0</v>
      </c>
    </row>
    <row r="94" spans="7:10" x14ac:dyDescent="0.25">
      <c r="G94" s="46">
        <v>1</v>
      </c>
      <c r="H94" s="46">
        <v>9</v>
      </c>
      <c r="I94" s="46">
        <v>0</v>
      </c>
      <c r="J94" s="46">
        <v>0</v>
      </c>
    </row>
    <row r="95" spans="7:10" x14ac:dyDescent="0.25">
      <c r="G95" s="46">
        <v>2</v>
      </c>
      <c r="H95" s="46">
        <v>9</v>
      </c>
      <c r="I95" s="46">
        <v>0</v>
      </c>
      <c r="J95" s="46">
        <v>0</v>
      </c>
    </row>
    <row r="96" spans="7:10" x14ac:dyDescent="0.25">
      <c r="G96" s="46">
        <v>3</v>
      </c>
      <c r="H96" s="46">
        <v>9</v>
      </c>
      <c r="I96" s="46">
        <v>0</v>
      </c>
      <c r="J96" s="46">
        <v>0</v>
      </c>
    </row>
    <row r="97" spans="7:10" x14ac:dyDescent="0.25">
      <c r="G97" s="46">
        <v>4</v>
      </c>
      <c r="H97" s="46">
        <v>9</v>
      </c>
      <c r="I97" s="46">
        <v>0</v>
      </c>
      <c r="J97" s="46">
        <v>0</v>
      </c>
    </row>
    <row r="98" spans="7:10" x14ac:dyDescent="0.25">
      <c r="G98" s="46">
        <v>5</v>
      </c>
      <c r="H98" s="46">
        <v>9</v>
      </c>
      <c r="I98" s="46">
        <v>0</v>
      </c>
      <c r="J98" s="46">
        <v>0</v>
      </c>
    </row>
    <row r="99" spans="7:10" x14ac:dyDescent="0.25">
      <c r="G99" s="46">
        <v>6</v>
      </c>
      <c r="H99" s="46">
        <v>9</v>
      </c>
      <c r="I99" s="46">
        <v>0</v>
      </c>
      <c r="J99" s="46">
        <v>0</v>
      </c>
    </row>
    <row r="100" spans="7:10" x14ac:dyDescent="0.25">
      <c r="G100" s="46">
        <v>7</v>
      </c>
      <c r="H100" s="46">
        <v>9</v>
      </c>
      <c r="I100" s="46">
        <v>0</v>
      </c>
      <c r="J100" s="46">
        <v>0</v>
      </c>
    </row>
    <row r="101" spans="7:10" x14ac:dyDescent="0.25">
      <c r="G101" s="46">
        <v>8</v>
      </c>
      <c r="H101" s="46">
        <v>9</v>
      </c>
      <c r="I101" s="46">
        <v>0</v>
      </c>
      <c r="J101" s="46">
        <v>0</v>
      </c>
    </row>
    <row r="102" spans="7:10" x14ac:dyDescent="0.25">
      <c r="G102" s="46">
        <v>9</v>
      </c>
      <c r="H102" s="46">
        <v>9</v>
      </c>
      <c r="I102" s="46">
        <v>0</v>
      </c>
      <c r="J102" s="46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User</cp:lastModifiedBy>
  <dcterms:created xsi:type="dcterms:W3CDTF">2015-10-15T14:17:43Z</dcterms:created>
  <dcterms:modified xsi:type="dcterms:W3CDTF">2019-05-16T22:54:57Z</dcterms:modified>
</cp:coreProperties>
</file>