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rojects\auto CYCIF\Dye kinetics\"/>
    </mc:Choice>
  </mc:AlternateContent>
  <xr:revisionPtr revIDLastSave="0" documentId="13_ncr:1_{F87238B7-E3D7-46FE-904C-4A1BD7346079}" xr6:coauthVersionLast="47" xr6:coauthVersionMax="47" xr10:uidLastSave="{00000000-0000-0000-0000-000000000000}"/>
  <bookViews>
    <workbookView xWindow="-120" yWindow="-120" windowWidth="29040" windowHeight="15840" activeTab="2" xr2:uid="{8B5A55C4-E425-4C1B-A25F-36E5E7A8D4F9}"/>
  </bookViews>
  <sheets>
    <sheet name="Dilutions for OD" sheetId="1" r:id="rId1"/>
    <sheet name="Dilutions for Spectra work" sheetId="2" r:id="rId2"/>
    <sheet name="Solution Tit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C21" i="3" l="1"/>
  <c r="F21" i="3"/>
  <c r="C22" i="3"/>
  <c r="F22" i="3"/>
  <c r="F20" i="3"/>
  <c r="C20" i="3"/>
  <c r="F19" i="3"/>
  <c r="C19" i="3"/>
  <c r="F18" i="3"/>
  <c r="C18" i="3"/>
  <c r="F17" i="3"/>
  <c r="C17" i="3"/>
  <c r="F16" i="3"/>
  <c r="C16" i="3"/>
  <c r="F7" i="3"/>
  <c r="F8" i="3"/>
  <c r="F9" i="3"/>
  <c r="F10" i="3"/>
  <c r="F6" i="3"/>
  <c r="C7" i="3"/>
  <c r="C8" i="3"/>
  <c r="C9" i="3"/>
  <c r="C10" i="3"/>
  <c r="C6" i="3"/>
  <c r="F4" i="2" l="1"/>
  <c r="F5" i="2"/>
  <c r="F6" i="2"/>
  <c r="F7" i="2"/>
  <c r="F3" i="2"/>
  <c r="E4" i="2"/>
  <c r="E5" i="2"/>
  <c r="E6" i="2"/>
  <c r="E7" i="2"/>
  <c r="E8" i="2"/>
  <c r="F8" i="2" s="1"/>
  <c r="E9" i="2"/>
  <c r="F9" i="2" s="1"/>
  <c r="E3" i="2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<sst xmlns="http://schemas.openxmlformats.org/spreadsheetml/2006/main" count="41" uniqueCount="26">
  <si>
    <t>Dye</t>
  </si>
  <si>
    <t>Extinction Coeff</t>
  </si>
  <si>
    <t>Mol Weight Antibody Complex (mg/mL)</t>
  </si>
  <si>
    <t>Dilution for 0.1 OD</t>
  </si>
  <si>
    <t>A488</t>
  </si>
  <si>
    <t>A555</t>
  </si>
  <si>
    <t>A594</t>
  </si>
  <si>
    <t>A647</t>
  </si>
  <si>
    <t>A750</t>
  </si>
  <si>
    <t>DY755</t>
  </si>
  <si>
    <t>Cy7</t>
  </si>
  <si>
    <t>Quantum Yield</t>
  </si>
  <si>
    <t>Max wavelength ABS</t>
  </si>
  <si>
    <t>nM of Dye needed for measurements</t>
  </si>
  <si>
    <t>Actual [C] of Stock Solution (uM)</t>
  </si>
  <si>
    <t>condition mixtures</t>
  </si>
  <si>
    <t>NaOH 1M (uL)</t>
  </si>
  <si>
    <t>H2O2 (%)</t>
  </si>
  <si>
    <t>MilliQ Water</t>
  </si>
  <si>
    <t>Simulated pH</t>
  </si>
  <si>
    <t>PBS 2x (uL)</t>
  </si>
  <si>
    <t>H2O2 30% (uL)</t>
  </si>
  <si>
    <t>pH fixed, pH 10</t>
  </si>
  <si>
    <t>H2O2 fixed, 4.5%</t>
  </si>
  <si>
    <t>Dilution for fluorescence</t>
  </si>
  <si>
    <t>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</si>
</sst>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3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0" borderId="14" xfId="0" applyFill="1" applyBorder="1"/>
    <xf numFmtId="0" fontId="0" fillId="2" borderId="15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3" borderId="18" xfId="0" applyFill="1" applyBorder="1"/>
    <xf numFmtId="0" fontId="0" fillId="2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C76F-2797-4C60-A685-BEC2F99759BF}">
  <dimension ref="A1:E10"/>
  <sheetViews>
    <sheetView workbookViewId="0">
      <selection activeCell="D10" sqref="D10"/>
    </sheetView>
  </sheetViews>
  <sheetFormatPr defaultRowHeight="15" x14ac:dyDescent="0.25"/>
  <cols>
    <col min="2" max="2" width="20.42578125" customWidth="1"/>
    <col min="3" max="3" width="17" customWidth="1"/>
    <col min="4" max="4" width="26.7109375" customWidth="1"/>
    <col min="5" max="5" width="26.42578125" customWidth="1"/>
  </cols>
  <sheetData>
    <row r="1" spans="1:5" ht="75.75" thickBot="1" x14ac:dyDescent="0.3">
      <c r="A1" s="1" t="s">
        <v>0</v>
      </c>
      <c r="B1" s="2" t="s">
        <v>12</v>
      </c>
      <c r="C1" s="2" t="s">
        <v>1</v>
      </c>
      <c r="D1" s="2" t="s">
        <v>2</v>
      </c>
      <c r="E1" s="2" t="s">
        <v>3</v>
      </c>
    </row>
    <row r="2" spans="1:5" ht="15.75" thickBot="1" x14ac:dyDescent="0.3">
      <c r="A2" s="3" t="s">
        <v>4</v>
      </c>
      <c r="B2" s="5">
        <v>495</v>
      </c>
      <c r="C2" s="4">
        <v>73000</v>
      </c>
      <c r="D2" s="5">
        <v>2</v>
      </c>
      <c r="E2" s="5">
        <f>(4*D2/130000)/(0.1/C2)</f>
        <v>44.92307692307692</v>
      </c>
    </row>
    <row r="3" spans="1:5" ht="15.75" thickBot="1" x14ac:dyDescent="0.3">
      <c r="A3" s="3" t="s">
        <v>5</v>
      </c>
      <c r="B3" s="5">
        <v>555</v>
      </c>
      <c r="C3" s="4">
        <v>155000</v>
      </c>
      <c r="D3" s="5">
        <v>2</v>
      </c>
      <c r="E3" s="5">
        <f t="shared" ref="E3:E8" si="0">(4*D3/130000)/(0.1/C3)</f>
        <v>95.384615384615373</v>
      </c>
    </row>
    <row r="4" spans="1:5" ht="15.75" thickBot="1" x14ac:dyDescent="0.3">
      <c r="A4" s="3" t="s">
        <v>6</v>
      </c>
      <c r="B4" s="5">
        <v>590</v>
      </c>
      <c r="C4" s="4">
        <v>92000</v>
      </c>
      <c r="D4" s="5">
        <v>2</v>
      </c>
      <c r="E4" s="5">
        <f t="shared" si="0"/>
        <v>56.615384615384606</v>
      </c>
    </row>
    <row r="5" spans="1:5" ht="15.75" thickBot="1" x14ac:dyDescent="0.3">
      <c r="A5" s="3" t="s">
        <v>7</v>
      </c>
      <c r="B5" s="5">
        <v>650</v>
      </c>
      <c r="C5" s="4">
        <v>270000</v>
      </c>
      <c r="D5" s="5">
        <v>1</v>
      </c>
      <c r="E5" s="5">
        <f t="shared" si="0"/>
        <v>83.076923076923066</v>
      </c>
    </row>
    <row r="6" spans="1:5" ht="15.75" thickBot="1" x14ac:dyDescent="0.3">
      <c r="A6" s="3" t="s">
        <v>8</v>
      </c>
      <c r="B6" s="5">
        <v>749</v>
      </c>
      <c r="C6" s="5">
        <v>290000</v>
      </c>
      <c r="D6" s="5">
        <v>2</v>
      </c>
      <c r="E6" s="5">
        <f t="shared" si="0"/>
        <v>178.46153846153845</v>
      </c>
    </row>
    <row r="7" spans="1:5" ht="15.75" thickBot="1" x14ac:dyDescent="0.3">
      <c r="A7" s="3" t="s">
        <v>9</v>
      </c>
      <c r="B7" s="5">
        <v>754</v>
      </c>
      <c r="C7" s="4">
        <v>220000</v>
      </c>
      <c r="D7" s="5">
        <v>0.5</v>
      </c>
      <c r="E7" s="5">
        <f t="shared" si="0"/>
        <v>33.84615384615384</v>
      </c>
    </row>
    <row r="8" spans="1:5" ht="15.75" thickBot="1" x14ac:dyDescent="0.3">
      <c r="A8" s="3" t="s">
        <v>10</v>
      </c>
      <c r="B8" s="5">
        <v>750</v>
      </c>
      <c r="C8" s="4">
        <v>250000</v>
      </c>
      <c r="D8" s="5">
        <v>1</v>
      </c>
      <c r="E8" s="5">
        <f t="shared" si="0"/>
        <v>76.923076923076906</v>
      </c>
    </row>
    <row r="9" spans="1:5" x14ac:dyDescent="0.25">
      <c r="A9" s="6"/>
      <c r="B9" s="6"/>
    </row>
    <row r="10" spans="1:5" x14ac:dyDescent="0.25">
      <c r="A10" s="6" t="s">
        <v>25</v>
      </c>
      <c r="B10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A802-693D-40BA-9C89-1D422386E591}">
  <dimension ref="A1:F9"/>
  <sheetViews>
    <sheetView workbookViewId="0">
      <selection activeCell="F9" sqref="F9"/>
    </sheetView>
  </sheetViews>
  <sheetFormatPr defaultRowHeight="15" x14ac:dyDescent="0.25"/>
  <cols>
    <col min="2" max="2" width="22.5703125" customWidth="1"/>
    <col min="3" max="3" width="23.7109375" customWidth="1"/>
    <col min="4" max="5" width="25.5703125" customWidth="1"/>
    <col min="6" max="6" width="30.42578125" customWidth="1"/>
  </cols>
  <sheetData>
    <row r="1" spans="1:6" ht="15.75" thickBot="1" x14ac:dyDescent="0.3"/>
    <row r="2" spans="1:6" ht="30.75" thickBot="1" x14ac:dyDescent="0.3">
      <c r="A2" s="1" t="s">
        <v>0</v>
      </c>
      <c r="B2" s="2" t="s">
        <v>1</v>
      </c>
      <c r="C2" s="2" t="s">
        <v>11</v>
      </c>
      <c r="D2" s="2" t="s">
        <v>14</v>
      </c>
      <c r="E2" s="2" t="s">
        <v>13</v>
      </c>
      <c r="F2" s="2" t="s">
        <v>24</v>
      </c>
    </row>
    <row r="3" spans="1:6" ht="15.75" thickBot="1" x14ac:dyDescent="0.3">
      <c r="A3" s="3" t="s">
        <v>4</v>
      </c>
      <c r="B3" s="4">
        <v>73000</v>
      </c>
      <c r="C3" s="5">
        <v>0.92</v>
      </c>
      <c r="D3" s="5">
        <v>20</v>
      </c>
      <c r="E3" s="5">
        <f>2350/(B3*C3)*1000</f>
        <v>34.991066110780224</v>
      </c>
      <c r="F3" s="5">
        <f>D3*1000/E3</f>
        <v>571.57446808510645</v>
      </c>
    </row>
    <row r="4" spans="1:6" ht="15.75" thickBot="1" x14ac:dyDescent="0.3">
      <c r="A4" s="3" t="s">
        <v>5</v>
      </c>
      <c r="B4" s="4">
        <v>155000</v>
      </c>
      <c r="C4" s="5">
        <v>0.1</v>
      </c>
      <c r="D4" s="5">
        <v>20</v>
      </c>
      <c r="E4" s="5">
        <f t="shared" ref="E4:E9" si="0">2350/(B4*C4)*1000</f>
        <v>151.61290322580646</v>
      </c>
      <c r="F4" s="5">
        <f t="shared" ref="F4:F9" si="1">D4*1000/E4</f>
        <v>131.91489361702128</v>
      </c>
    </row>
    <row r="5" spans="1:6" ht="15.75" thickBot="1" x14ac:dyDescent="0.3">
      <c r="A5" s="3" t="s">
        <v>6</v>
      </c>
      <c r="B5" s="4">
        <v>92000</v>
      </c>
      <c r="C5" s="5">
        <v>0.66</v>
      </c>
      <c r="D5" s="5">
        <v>20</v>
      </c>
      <c r="E5" s="5">
        <f t="shared" si="0"/>
        <v>38.702239789196312</v>
      </c>
      <c r="F5" s="5">
        <f t="shared" si="1"/>
        <v>516.76595744680844</v>
      </c>
    </row>
    <row r="6" spans="1:6" ht="15.75" thickBot="1" x14ac:dyDescent="0.3">
      <c r="A6" s="3" t="s">
        <v>7</v>
      </c>
      <c r="B6" s="4">
        <v>270000</v>
      </c>
      <c r="C6" s="5">
        <v>0.33</v>
      </c>
      <c r="D6" s="5">
        <v>20</v>
      </c>
      <c r="E6" s="5">
        <f t="shared" si="0"/>
        <v>26.374859708193043</v>
      </c>
      <c r="F6" s="5">
        <f t="shared" si="1"/>
        <v>758.29787234042544</v>
      </c>
    </row>
    <row r="7" spans="1:6" ht="15.75" thickBot="1" x14ac:dyDescent="0.3">
      <c r="A7" s="3" t="s">
        <v>8</v>
      </c>
      <c r="B7" s="5">
        <v>290000</v>
      </c>
      <c r="C7" s="5">
        <v>0.12</v>
      </c>
      <c r="D7" s="5">
        <v>20</v>
      </c>
      <c r="E7" s="5">
        <f t="shared" si="0"/>
        <v>67.52873563218391</v>
      </c>
      <c r="F7" s="5">
        <f t="shared" si="1"/>
        <v>296.17021276595744</v>
      </c>
    </row>
    <row r="8" spans="1:6" ht="15.75" thickBot="1" x14ac:dyDescent="0.3">
      <c r="A8" s="3" t="s">
        <v>9</v>
      </c>
      <c r="B8" s="4">
        <v>220000</v>
      </c>
      <c r="C8" s="5">
        <v>0.12</v>
      </c>
      <c r="D8" s="5">
        <v>20</v>
      </c>
      <c r="E8" s="5">
        <f t="shared" si="0"/>
        <v>89.015151515151516</v>
      </c>
      <c r="F8" s="5">
        <f t="shared" si="1"/>
        <v>224.68085106382978</v>
      </c>
    </row>
    <row r="9" spans="1:6" ht="15.75" thickBot="1" x14ac:dyDescent="0.3">
      <c r="A9" s="3" t="s">
        <v>10</v>
      </c>
      <c r="B9" s="4">
        <v>250000</v>
      </c>
      <c r="C9" s="5">
        <v>0.3</v>
      </c>
      <c r="D9" s="5">
        <v>20</v>
      </c>
      <c r="E9" s="5">
        <f t="shared" si="0"/>
        <v>31.333333333333332</v>
      </c>
      <c r="F9" s="5">
        <f t="shared" si="1"/>
        <v>638.29787234042556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97B-0FD7-488A-9470-20DD85C2B1E0}">
  <dimension ref="A1:F23"/>
  <sheetViews>
    <sheetView tabSelected="1" workbookViewId="0">
      <selection activeCell="I12" sqref="I12"/>
    </sheetView>
  </sheetViews>
  <sheetFormatPr defaultRowHeight="15" x14ac:dyDescent="0.25"/>
  <cols>
    <col min="1" max="1" width="14.85546875" customWidth="1"/>
    <col min="2" max="3" width="18.5703125" customWidth="1"/>
    <col min="4" max="4" width="19.5703125" customWidth="1"/>
    <col min="5" max="5" width="15.28515625" customWidth="1"/>
    <col min="6" max="6" width="20.28515625" customWidth="1"/>
  </cols>
  <sheetData>
    <row r="1" spans="1:6" x14ac:dyDescent="0.25">
      <c r="A1" t="s">
        <v>15</v>
      </c>
    </row>
    <row r="3" spans="1:6" ht="15.75" thickBot="1" x14ac:dyDescent="0.3">
      <c r="A3" s="7" t="s">
        <v>22</v>
      </c>
    </row>
    <row r="4" spans="1:6" x14ac:dyDescent="0.25">
      <c r="A4" s="10" t="s">
        <v>20</v>
      </c>
      <c r="B4" s="11" t="s">
        <v>21</v>
      </c>
      <c r="C4" s="11" t="s">
        <v>18</v>
      </c>
      <c r="D4" s="11" t="s">
        <v>16</v>
      </c>
      <c r="E4" s="12" t="s">
        <v>19</v>
      </c>
      <c r="F4" s="13" t="s">
        <v>17</v>
      </c>
    </row>
    <row r="5" spans="1:6" x14ac:dyDescent="0.25">
      <c r="A5" s="24">
        <v>1000</v>
      </c>
      <c r="B5" s="25">
        <v>667</v>
      </c>
      <c r="C5" s="25">
        <v>147</v>
      </c>
      <c r="D5" s="25">
        <v>186</v>
      </c>
      <c r="E5" s="26">
        <v>9.99</v>
      </c>
      <c r="F5" s="27">
        <v>10</v>
      </c>
    </row>
    <row r="6" spans="1:6" x14ac:dyDescent="0.25">
      <c r="A6" s="14">
        <v>1000</v>
      </c>
      <c r="B6" s="8">
        <v>300</v>
      </c>
      <c r="C6" s="8">
        <f>2000-B6-A6-D6</f>
        <v>620</v>
      </c>
      <c r="D6" s="8">
        <v>80</v>
      </c>
      <c r="E6" s="9">
        <v>9.9700000000000006</v>
      </c>
      <c r="F6" s="15">
        <f>B6/2000*0.3*100</f>
        <v>4.5</v>
      </c>
    </row>
    <row r="7" spans="1:6" x14ac:dyDescent="0.25">
      <c r="A7" s="14">
        <v>1000</v>
      </c>
      <c r="B7" s="8">
        <v>133</v>
      </c>
      <c r="C7" s="8">
        <f t="shared" ref="C7:C10" si="0">2000-B7-A7-D7</f>
        <v>829</v>
      </c>
      <c r="D7" s="8">
        <v>38</v>
      </c>
      <c r="E7" s="9">
        <v>9.98</v>
      </c>
      <c r="F7" s="15">
        <f t="shared" ref="F7:F10" si="1">B7/2000*0.3*100</f>
        <v>1.9949999999999999</v>
      </c>
    </row>
    <row r="8" spans="1:6" x14ac:dyDescent="0.25">
      <c r="A8" s="14">
        <v>1000</v>
      </c>
      <c r="B8" s="8">
        <v>67</v>
      </c>
      <c r="C8" s="8">
        <f t="shared" si="0"/>
        <v>912</v>
      </c>
      <c r="D8" s="8">
        <v>21</v>
      </c>
      <c r="E8" s="9">
        <v>9.99</v>
      </c>
      <c r="F8" s="15">
        <f t="shared" si="1"/>
        <v>1.0049999999999999</v>
      </c>
    </row>
    <row r="9" spans="1:6" x14ac:dyDescent="0.25">
      <c r="A9" s="14">
        <v>1000</v>
      </c>
      <c r="B9" s="8">
        <v>33</v>
      </c>
      <c r="C9" s="8">
        <f t="shared" si="0"/>
        <v>955</v>
      </c>
      <c r="D9" s="8">
        <v>12</v>
      </c>
      <c r="E9" s="9">
        <v>9.99</v>
      </c>
      <c r="F9" s="15">
        <f t="shared" si="1"/>
        <v>0.49500000000000005</v>
      </c>
    </row>
    <row r="10" spans="1:6" ht="15.75" thickBot="1" x14ac:dyDescent="0.3">
      <c r="A10" s="16">
        <v>1000</v>
      </c>
      <c r="B10" s="17">
        <v>7</v>
      </c>
      <c r="C10" s="17">
        <f t="shared" si="0"/>
        <v>987</v>
      </c>
      <c r="D10" s="17">
        <v>6</v>
      </c>
      <c r="E10" s="18">
        <v>9.99</v>
      </c>
      <c r="F10" s="19">
        <f t="shared" si="1"/>
        <v>0.105</v>
      </c>
    </row>
    <row r="14" spans="1:6" ht="15.75" thickBot="1" x14ac:dyDescent="0.3">
      <c r="A14" s="7" t="s">
        <v>23</v>
      </c>
    </row>
    <row r="15" spans="1:6" x14ac:dyDescent="0.25">
      <c r="A15" s="10" t="s">
        <v>20</v>
      </c>
      <c r="B15" s="11" t="s">
        <v>21</v>
      </c>
      <c r="C15" s="11" t="s">
        <v>18</v>
      </c>
      <c r="D15" s="11" t="s">
        <v>16</v>
      </c>
      <c r="E15" s="12" t="s">
        <v>19</v>
      </c>
      <c r="F15" s="13" t="s">
        <v>17</v>
      </c>
    </row>
    <row r="16" spans="1:6" x14ac:dyDescent="0.25">
      <c r="A16" s="14">
        <v>1000</v>
      </c>
      <c r="B16" s="8">
        <v>300</v>
      </c>
      <c r="C16" s="8">
        <f>2000-B16-A16-D16</f>
        <v>700</v>
      </c>
      <c r="D16" s="8">
        <v>0</v>
      </c>
      <c r="E16" s="9">
        <v>7.68</v>
      </c>
      <c r="F16" s="15">
        <f>B16/2000*0.3*100</f>
        <v>4.5</v>
      </c>
    </row>
    <row r="17" spans="1:6" x14ac:dyDescent="0.25">
      <c r="A17" s="14">
        <v>1000</v>
      </c>
      <c r="B17" s="8">
        <v>300</v>
      </c>
      <c r="C17" s="8">
        <f t="shared" ref="C17:C20" si="2">2000-B17-A17-D17</f>
        <v>697</v>
      </c>
      <c r="D17" s="8">
        <v>3</v>
      </c>
      <c r="E17" s="9">
        <v>8.06</v>
      </c>
      <c r="F17" s="15">
        <f t="shared" ref="F17:F20" si="3">B17/2000*0.3*100</f>
        <v>4.5</v>
      </c>
    </row>
    <row r="18" spans="1:6" x14ac:dyDescent="0.25">
      <c r="A18" s="14">
        <v>1000</v>
      </c>
      <c r="B18" s="8">
        <v>300</v>
      </c>
      <c r="C18" s="8">
        <f t="shared" si="2"/>
        <v>695</v>
      </c>
      <c r="D18" s="8">
        <v>5</v>
      </c>
      <c r="E18" s="9">
        <v>8.48</v>
      </c>
      <c r="F18" s="15">
        <f t="shared" si="3"/>
        <v>4.5</v>
      </c>
    </row>
    <row r="19" spans="1:6" x14ac:dyDescent="0.25">
      <c r="A19" s="14">
        <v>1000</v>
      </c>
      <c r="B19" s="8">
        <v>300</v>
      </c>
      <c r="C19" s="8">
        <f t="shared" si="2"/>
        <v>688</v>
      </c>
      <c r="D19" s="8">
        <v>12</v>
      </c>
      <c r="E19" s="9">
        <v>9.02</v>
      </c>
      <c r="F19" s="15">
        <f t="shared" si="3"/>
        <v>4.5</v>
      </c>
    </row>
    <row r="20" spans="1:6" x14ac:dyDescent="0.25">
      <c r="A20" s="14">
        <v>1000</v>
      </c>
      <c r="B20" s="8">
        <v>300</v>
      </c>
      <c r="C20" s="8">
        <f t="shared" si="2"/>
        <v>673</v>
      </c>
      <c r="D20" s="8">
        <v>27</v>
      </c>
      <c r="E20" s="9">
        <v>9.48</v>
      </c>
      <c r="F20" s="15">
        <f t="shared" si="3"/>
        <v>4.5</v>
      </c>
    </row>
    <row r="21" spans="1:6" x14ac:dyDescent="0.25">
      <c r="A21" s="14">
        <v>1000</v>
      </c>
      <c r="B21" s="8">
        <v>300</v>
      </c>
      <c r="C21" s="8">
        <f t="shared" ref="C21:C22" si="4">2000-B21-A21-D21</f>
        <v>613</v>
      </c>
      <c r="D21" s="8">
        <v>87</v>
      </c>
      <c r="E21" s="9">
        <v>10.01</v>
      </c>
      <c r="F21" s="15">
        <f t="shared" ref="F21:F23" si="5">B21/2000*0.3*100</f>
        <v>4.5</v>
      </c>
    </row>
    <row r="22" spans="1:6" ht="15.75" thickBot="1" x14ac:dyDescent="0.3">
      <c r="A22" s="16">
        <v>1000</v>
      </c>
      <c r="B22" s="17">
        <v>300</v>
      </c>
      <c r="C22" s="17">
        <f t="shared" si="4"/>
        <v>450</v>
      </c>
      <c r="D22" s="17">
        <v>250</v>
      </c>
      <c r="E22" s="18">
        <v>10.49</v>
      </c>
      <c r="F22" s="19">
        <f t="shared" si="5"/>
        <v>4.5</v>
      </c>
    </row>
    <row r="23" spans="1:6" x14ac:dyDescent="0.25">
      <c r="A23" s="23">
        <v>1000</v>
      </c>
      <c r="B23" s="21">
        <v>300</v>
      </c>
      <c r="C23">
        <v>0</v>
      </c>
      <c r="D23" s="21">
        <v>700</v>
      </c>
      <c r="E23" s="20">
        <v>11</v>
      </c>
      <c r="F23" s="22">
        <f t="shared" si="5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Dilutions for OD</vt:lpstr>
      <vt:lpstr>Dilutions for Spectra work</vt:lpstr>
      <vt:lpstr>Solution Titrations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2021-06-21T13:31:05Z</dcterms:created>
  <dcterms:modified xsi:type="dcterms:W3CDTF">2022-05-16T16:50:53Z</dcterms:modified>
</cp:coreProperties>
</file>