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Dropbox\Privat\Uni\Semester7\BA\TECO_Repo\02_Design\FormativeEval\Evaluatio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<sst xmlns="http://schemas.openxmlformats.org/spreadsheetml/2006/main" count="55" uniqueCount="42">
  <si>
    <t>Subject</t>
  </si>
  <si>
    <t>F1.1</t>
  </si>
  <si>
    <t>F2.1</t>
  </si>
  <si>
    <t>F1.2</t>
  </si>
  <si>
    <t>F1.3</t>
  </si>
  <si>
    <t>F2.2</t>
  </si>
  <si>
    <t>F2.3</t>
  </si>
  <si>
    <t>F3.1</t>
  </si>
  <si>
    <t>F3.2</t>
  </si>
  <si>
    <t>F3.3</t>
  </si>
  <si>
    <t>M1.1</t>
  </si>
  <si>
    <t>M1.2</t>
  </si>
  <si>
    <t>M1.3</t>
  </si>
  <si>
    <t>M2.1</t>
  </si>
  <si>
    <t>M2.2</t>
  </si>
  <si>
    <t>M2.3</t>
  </si>
  <si>
    <t>M3.1</t>
  </si>
  <si>
    <t>M3.2</t>
  </si>
  <si>
    <t>M3.3</t>
  </si>
  <si>
    <t>1.</t>
  </si>
  <si>
    <t>2.</t>
  </si>
  <si>
    <t>3.</t>
  </si>
  <si>
    <t>4.</t>
  </si>
  <si>
    <t>5.</t>
  </si>
  <si>
    <t>6.</t>
  </si>
  <si>
    <t>7.</t>
  </si>
  <si>
    <t>8.</t>
  </si>
  <si>
    <t>10.</t>
  </si>
  <si>
    <t>9.</t>
  </si>
  <si>
    <t>Score</t>
  </si>
  <si>
    <t>Total:</t>
  </si>
  <si>
    <t>N</t>
  </si>
  <si>
    <t>N:</t>
  </si>
  <si>
    <t>1:</t>
  </si>
  <si>
    <t>3:</t>
  </si>
  <si>
    <t>Avg</t>
  </si>
  <si>
    <t>Median</t>
  </si>
  <si>
    <t>0,75 Quartil</t>
  </si>
  <si>
    <t>0,25 Quartil</t>
  </si>
  <si>
    <t>Without F3</t>
  </si>
  <si>
    <t>Shakeing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</si>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</sst>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</cellXfs>
  <cellStyles count="1">
    <cellStyle name="Standard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M19" totalsRowShown="0" headerRowDxfId="0" dataDxfId="13">
  <autoFilter ref="A1:M19"/>
  <tableColumns count="13">
    <tableColumn id="1" name="Subject"/>
    <tableColumn id="2" name="1." dataDxfId="25"/>
    <tableColumn id="3" name="2." dataDxfId="24"/>
    <tableColumn id="4" name="3." dataDxfId="23"/>
    <tableColumn id="5" name="4." dataDxfId="22"/>
    <tableColumn id="6" name="5." dataDxfId="21"/>
    <tableColumn id="7" name="6." dataDxfId="20"/>
    <tableColumn id="8" name="7." dataDxfId="19"/>
    <tableColumn id="9" name="8." dataDxfId="18"/>
    <tableColumn id="10" name="9." dataDxfId="17"/>
    <tableColumn id="11" name="10." dataDxfId="16"/>
    <tableColumn id="12" name="Score" dataDxfId="15">
      <calculatedColumnFormula>SUM(B2:K2)*2.5</calculatedColumnFormula>
    </tableColumn>
    <tableColumn id="13" name="Shakeing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K21:O25" totalsRowShown="0" headerRowDxfId="2" dataDxfId="8">
  <autoFilter ref="K21:O25"/>
  <tableColumns count="5">
    <tableColumn id="1" name="Results"/>
    <tableColumn id="2" name="Avg" dataDxfId="12"/>
    <tableColumn id="3" name="0,75 Quartil" dataDxfId="11"/>
    <tableColumn id="4" name="0,25 Quartil" dataDxfId="10"/>
    <tableColumn id="5" name="Media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K27:O31" totalsRowShown="0" headerRowDxfId="1" dataDxfId="3">
  <autoFilter ref="K27:O31"/>
  <tableColumns count="5">
    <tableColumn id="1" name="Without F3"/>
    <tableColumn id="2" name="Avg" dataDxfId="7"/>
    <tableColumn id="3" name="0,75 Quartil" dataDxfId="6"/>
    <tableColumn id="4" name="0,25 Quartil" dataDxfId="5"/>
    <tableColumn id="5" name="Median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G24" sqref="G24"/>
    </sheetView>
  </sheetViews>
  <sheetFormatPr baseColWidth="10" defaultRowHeight="15" x14ac:dyDescent="0.25"/>
  <cols>
    <col min="11" max="11" width="13" customWidth="1"/>
    <col min="13" max="14" width="13.28515625" customWidth="1"/>
  </cols>
  <sheetData>
    <row r="1" spans="1:14" x14ac:dyDescent="0.25">
      <c r="A1" s="4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28</v>
      </c>
      <c r="K1" s="4" t="s">
        <v>27</v>
      </c>
      <c r="L1" s="4" t="s">
        <v>29</v>
      </c>
      <c r="M1" s="4" t="s">
        <v>40</v>
      </c>
    </row>
    <row r="2" spans="1:14" x14ac:dyDescent="0.25">
      <c r="A2" t="s">
        <v>1</v>
      </c>
      <c r="B2" s="2">
        <v>2</v>
      </c>
      <c r="C2" s="2">
        <v>4</v>
      </c>
      <c r="D2" s="2">
        <v>4</v>
      </c>
      <c r="E2" s="2">
        <v>4</v>
      </c>
      <c r="F2" s="2">
        <v>3</v>
      </c>
      <c r="G2" s="2">
        <v>3</v>
      </c>
      <c r="H2" s="2">
        <v>4</v>
      </c>
      <c r="I2" s="2">
        <v>3</v>
      </c>
      <c r="J2" s="2">
        <v>3</v>
      </c>
      <c r="K2" s="2">
        <v>4</v>
      </c>
      <c r="L2" s="4">
        <f>SUM(B2:K2)*2.5</f>
        <v>85</v>
      </c>
      <c r="M2" s="2">
        <v>1</v>
      </c>
    </row>
    <row r="3" spans="1:14" x14ac:dyDescent="0.25">
      <c r="A3" t="s">
        <v>3</v>
      </c>
      <c r="B3" s="2">
        <v>2</v>
      </c>
      <c r="C3" s="2">
        <v>3</v>
      </c>
      <c r="D3" s="2">
        <v>4</v>
      </c>
      <c r="E3" s="2">
        <v>4</v>
      </c>
      <c r="F3" s="2">
        <v>4</v>
      </c>
      <c r="G3" s="2">
        <v>3</v>
      </c>
      <c r="H3" s="2">
        <v>4</v>
      </c>
      <c r="I3" s="2">
        <v>3</v>
      </c>
      <c r="J3" s="2">
        <v>2</v>
      </c>
      <c r="K3" s="2">
        <v>4</v>
      </c>
      <c r="L3" s="4">
        <f>SUM(B3:K3)*2.5</f>
        <v>82.5</v>
      </c>
      <c r="M3" s="2">
        <v>3</v>
      </c>
    </row>
    <row r="4" spans="1:14" x14ac:dyDescent="0.25">
      <c r="A4" t="s">
        <v>4</v>
      </c>
      <c r="B4" s="2">
        <v>3</v>
      </c>
      <c r="C4" s="2">
        <v>3</v>
      </c>
      <c r="D4" s="2">
        <v>4</v>
      </c>
      <c r="E4" s="2">
        <v>4</v>
      </c>
      <c r="F4" s="2">
        <v>3</v>
      </c>
      <c r="G4" s="2">
        <v>3</v>
      </c>
      <c r="H4" s="2">
        <v>4</v>
      </c>
      <c r="I4" s="2">
        <v>4</v>
      </c>
      <c r="J4" s="2">
        <v>4</v>
      </c>
      <c r="K4" s="2">
        <v>4</v>
      </c>
      <c r="L4" s="4">
        <f t="shared" ref="L3:L19" si="0">SUM(B4:K4)*2.5</f>
        <v>90</v>
      </c>
      <c r="M4" s="2" t="s">
        <v>31</v>
      </c>
    </row>
    <row r="5" spans="1:14" x14ac:dyDescent="0.25">
      <c r="A5" t="s">
        <v>2</v>
      </c>
      <c r="B5" s="2">
        <v>2</v>
      </c>
      <c r="C5" s="2">
        <v>4</v>
      </c>
      <c r="D5" s="2">
        <v>3</v>
      </c>
      <c r="E5" s="2">
        <v>4</v>
      </c>
      <c r="F5" s="2">
        <v>3</v>
      </c>
      <c r="G5" s="2">
        <v>4</v>
      </c>
      <c r="H5" s="2">
        <v>4</v>
      </c>
      <c r="I5" s="2">
        <v>4</v>
      </c>
      <c r="J5" s="2">
        <v>2</v>
      </c>
      <c r="K5" s="2">
        <v>4</v>
      </c>
      <c r="L5" s="4">
        <f t="shared" si="0"/>
        <v>85</v>
      </c>
      <c r="M5" s="2">
        <v>3</v>
      </c>
    </row>
    <row r="6" spans="1:14" x14ac:dyDescent="0.25">
      <c r="A6" t="s">
        <v>5</v>
      </c>
      <c r="B6" s="2">
        <v>3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3</v>
      </c>
      <c r="K6" s="2">
        <v>4</v>
      </c>
      <c r="L6" s="4">
        <f>SUM(B6:K6)*2.5</f>
        <v>95</v>
      </c>
      <c r="M6" s="2" t="s">
        <v>31</v>
      </c>
      <c r="N6" s="2"/>
    </row>
    <row r="7" spans="1:14" x14ac:dyDescent="0.25">
      <c r="A7" t="s">
        <v>6</v>
      </c>
      <c r="B7" s="2">
        <v>4</v>
      </c>
      <c r="C7" s="2">
        <v>4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4</v>
      </c>
      <c r="J7" s="2">
        <v>3</v>
      </c>
      <c r="K7" s="2">
        <v>4</v>
      </c>
      <c r="L7" s="4">
        <f t="shared" si="0"/>
        <v>97.5</v>
      </c>
      <c r="M7" s="2">
        <v>1</v>
      </c>
    </row>
    <row r="8" spans="1:14" x14ac:dyDescent="0.25">
      <c r="A8" t="s">
        <v>7</v>
      </c>
      <c r="B8" s="2">
        <v>1</v>
      </c>
      <c r="C8" s="2">
        <v>4</v>
      </c>
      <c r="D8" s="2">
        <v>4</v>
      </c>
      <c r="E8" s="2">
        <v>4</v>
      </c>
      <c r="F8" s="2">
        <v>3</v>
      </c>
      <c r="G8" s="2">
        <v>4</v>
      </c>
      <c r="H8" s="2">
        <v>3</v>
      </c>
      <c r="I8" s="2">
        <v>4</v>
      </c>
      <c r="J8" s="2">
        <v>2</v>
      </c>
      <c r="K8" s="2">
        <v>4</v>
      </c>
      <c r="L8" s="4">
        <f t="shared" si="0"/>
        <v>82.5</v>
      </c>
      <c r="M8" s="2" t="s">
        <v>31</v>
      </c>
    </row>
    <row r="9" spans="1:14" x14ac:dyDescent="0.25">
      <c r="A9" t="s">
        <v>8</v>
      </c>
      <c r="B9" s="2">
        <v>1</v>
      </c>
      <c r="C9" s="2">
        <v>4</v>
      </c>
      <c r="D9" s="2">
        <v>4</v>
      </c>
      <c r="E9" s="2">
        <v>4</v>
      </c>
      <c r="F9" s="2">
        <v>4</v>
      </c>
      <c r="G9" s="2">
        <v>4</v>
      </c>
      <c r="H9" s="2">
        <v>3</v>
      </c>
      <c r="I9" s="2">
        <v>4</v>
      </c>
      <c r="J9" s="2">
        <v>4</v>
      </c>
      <c r="K9" s="2">
        <v>4</v>
      </c>
      <c r="L9" s="4">
        <f t="shared" si="0"/>
        <v>90</v>
      </c>
      <c r="M9" s="2">
        <v>1</v>
      </c>
    </row>
    <row r="10" spans="1:14" x14ac:dyDescent="0.25">
      <c r="A10" t="s">
        <v>9</v>
      </c>
      <c r="B10" s="2">
        <v>1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3</v>
      </c>
      <c r="I10" s="2">
        <v>4</v>
      </c>
      <c r="J10" s="2">
        <v>4</v>
      </c>
      <c r="K10" s="2">
        <v>4</v>
      </c>
      <c r="L10" s="4">
        <f t="shared" si="0"/>
        <v>90</v>
      </c>
      <c r="M10" s="2">
        <v>3</v>
      </c>
    </row>
    <row r="11" spans="1:14" x14ac:dyDescent="0.25">
      <c r="A11" t="s">
        <v>10</v>
      </c>
      <c r="B11" s="2">
        <v>2</v>
      </c>
      <c r="C11" s="2">
        <v>3</v>
      </c>
      <c r="D11" s="2">
        <v>3</v>
      </c>
      <c r="E11" s="2">
        <v>4</v>
      </c>
      <c r="F11" s="2">
        <v>3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4">
        <f t="shared" si="0"/>
        <v>87.5</v>
      </c>
      <c r="M11" s="2">
        <v>1</v>
      </c>
    </row>
    <row r="12" spans="1:14" x14ac:dyDescent="0.25">
      <c r="A12" t="s">
        <v>11</v>
      </c>
      <c r="B12" s="2">
        <v>3</v>
      </c>
      <c r="C12" s="2">
        <v>3</v>
      </c>
      <c r="D12" s="2">
        <v>3</v>
      </c>
      <c r="E12" s="2">
        <v>4</v>
      </c>
      <c r="F12" s="2">
        <v>4</v>
      </c>
      <c r="G12" s="2">
        <v>4</v>
      </c>
      <c r="H12" s="2">
        <v>3</v>
      </c>
      <c r="I12" s="2">
        <v>4</v>
      </c>
      <c r="J12" s="2">
        <v>4</v>
      </c>
      <c r="K12" s="2">
        <v>3</v>
      </c>
      <c r="L12" s="4">
        <f t="shared" si="0"/>
        <v>87.5</v>
      </c>
      <c r="M12" s="2">
        <v>3</v>
      </c>
    </row>
    <row r="13" spans="1:14" x14ac:dyDescent="0.25">
      <c r="A13" t="s">
        <v>12</v>
      </c>
      <c r="B13" s="2">
        <v>3</v>
      </c>
      <c r="C13" s="2">
        <v>4</v>
      </c>
      <c r="D13" s="2">
        <v>3</v>
      </c>
      <c r="E13" s="2">
        <v>4</v>
      </c>
      <c r="F13" s="2">
        <v>4</v>
      </c>
      <c r="G13" s="2">
        <v>4</v>
      </c>
      <c r="H13" s="2">
        <v>3</v>
      </c>
      <c r="I13" s="2">
        <v>4</v>
      </c>
      <c r="J13" s="2">
        <v>4</v>
      </c>
      <c r="K13" s="2">
        <v>3</v>
      </c>
      <c r="L13" s="4">
        <f t="shared" si="0"/>
        <v>90</v>
      </c>
      <c r="M13" s="2" t="s">
        <v>31</v>
      </c>
    </row>
    <row r="14" spans="1:14" x14ac:dyDescent="0.25">
      <c r="A14" t="s">
        <v>13</v>
      </c>
      <c r="B14" s="2">
        <v>2</v>
      </c>
      <c r="C14" s="2">
        <v>4</v>
      </c>
      <c r="D14" s="2">
        <v>3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2">
        <v>3</v>
      </c>
      <c r="K14" s="2">
        <v>4</v>
      </c>
      <c r="L14" s="4">
        <f t="shared" si="0"/>
        <v>90</v>
      </c>
      <c r="M14" s="2">
        <v>3</v>
      </c>
    </row>
    <row r="15" spans="1:14" x14ac:dyDescent="0.25">
      <c r="A15" t="s">
        <v>14</v>
      </c>
      <c r="B15" s="2">
        <v>2</v>
      </c>
      <c r="C15" s="2">
        <v>3</v>
      </c>
      <c r="D15" s="2">
        <v>4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4">
        <f t="shared" si="0"/>
        <v>92.5</v>
      </c>
      <c r="M15" s="2" t="s">
        <v>31</v>
      </c>
    </row>
    <row r="16" spans="1:14" x14ac:dyDescent="0.25">
      <c r="A16" t="s">
        <v>15</v>
      </c>
      <c r="B16" s="2">
        <v>2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  <c r="H16" s="2">
        <v>4</v>
      </c>
      <c r="I16" s="2">
        <v>4</v>
      </c>
      <c r="J16" s="2">
        <v>3</v>
      </c>
      <c r="K16" s="2">
        <v>4</v>
      </c>
      <c r="L16" s="4">
        <f t="shared" si="0"/>
        <v>92.5</v>
      </c>
      <c r="M16" s="2">
        <v>1</v>
      </c>
    </row>
    <row r="17" spans="1:15" x14ac:dyDescent="0.25">
      <c r="A17" t="s">
        <v>16</v>
      </c>
      <c r="B17" s="2">
        <v>2</v>
      </c>
      <c r="C17" s="2">
        <v>4</v>
      </c>
      <c r="D17" s="2">
        <v>4</v>
      </c>
      <c r="E17" s="2">
        <v>4</v>
      </c>
      <c r="F17" s="2">
        <v>3</v>
      </c>
      <c r="G17" s="2">
        <v>4</v>
      </c>
      <c r="H17" s="2">
        <v>4</v>
      </c>
      <c r="I17" s="2">
        <v>4</v>
      </c>
      <c r="J17" s="2">
        <v>3</v>
      </c>
      <c r="K17" s="2">
        <v>4</v>
      </c>
      <c r="L17" s="4">
        <f t="shared" si="0"/>
        <v>90</v>
      </c>
      <c r="M17" s="2" t="s">
        <v>31</v>
      </c>
    </row>
    <row r="18" spans="1:15" x14ac:dyDescent="0.25">
      <c r="A18" t="s">
        <v>17</v>
      </c>
      <c r="B18" s="2">
        <v>2</v>
      </c>
      <c r="C18" s="2">
        <v>4</v>
      </c>
      <c r="D18" s="2">
        <v>4</v>
      </c>
      <c r="E18" s="2">
        <v>4</v>
      </c>
      <c r="F18" s="2">
        <v>4</v>
      </c>
      <c r="G18" s="2">
        <v>4</v>
      </c>
      <c r="H18" s="2">
        <v>4</v>
      </c>
      <c r="I18" s="2">
        <v>4</v>
      </c>
      <c r="J18" s="2">
        <v>3</v>
      </c>
      <c r="K18" s="2">
        <v>4</v>
      </c>
      <c r="L18" s="4">
        <f t="shared" si="0"/>
        <v>92.5</v>
      </c>
      <c r="M18" s="2">
        <v>1</v>
      </c>
    </row>
    <row r="19" spans="1:15" x14ac:dyDescent="0.25">
      <c r="A19" t="s">
        <v>18</v>
      </c>
      <c r="B19" s="2">
        <v>2</v>
      </c>
      <c r="C19" s="2">
        <v>4</v>
      </c>
      <c r="D19" s="2">
        <v>4</v>
      </c>
      <c r="E19" s="2">
        <v>4</v>
      </c>
      <c r="F19" s="2">
        <v>4</v>
      </c>
      <c r="G19" s="2">
        <v>4</v>
      </c>
      <c r="H19" s="2">
        <v>4</v>
      </c>
      <c r="I19" s="2">
        <v>4</v>
      </c>
      <c r="J19" s="2">
        <v>4</v>
      </c>
      <c r="K19" s="2">
        <v>4</v>
      </c>
      <c r="L19" s="4">
        <f t="shared" si="0"/>
        <v>95</v>
      </c>
      <c r="M19" s="2">
        <v>3</v>
      </c>
    </row>
    <row r="21" spans="1:15" x14ac:dyDescent="0.25">
      <c r="K21" s="3" t="s">
        <v>41</v>
      </c>
      <c r="L21" s="4" t="s">
        <v>35</v>
      </c>
      <c r="M21" s="4" t="s">
        <v>37</v>
      </c>
      <c r="N21" s="4" t="s">
        <v>38</v>
      </c>
      <c r="O21" s="4" t="s">
        <v>36</v>
      </c>
    </row>
    <row r="22" spans="1:15" x14ac:dyDescent="0.25">
      <c r="K22" s="1" t="s">
        <v>30</v>
      </c>
      <c r="L22" s="4">
        <f>SUM(L2:L19)/18</f>
        <v>89.722222222222229</v>
      </c>
      <c r="M22" s="3">
        <f>QUARTILE(L2:L19,3)</f>
        <v>92.5</v>
      </c>
      <c r="N22" s="3">
        <f>QUARTILE(L2:L19,1)</f>
        <v>87.5</v>
      </c>
      <c r="O22" s="3">
        <f>MEDIAN(L2:L19)</f>
        <v>90</v>
      </c>
    </row>
    <row r="23" spans="1:15" x14ac:dyDescent="0.25">
      <c r="K23" s="1" t="s">
        <v>32</v>
      </c>
      <c r="L23" s="4">
        <f>SUM(L4,L6,L8,L13,L15,L17)/6</f>
        <v>90</v>
      </c>
      <c r="M23" s="3">
        <f>QUARTILE((L4,L6,L8,L13,L15,L17),3)</f>
        <v>91.875</v>
      </c>
      <c r="N23" s="3">
        <f>QUARTILE((L4,L6,L8,L13,L15,L17),1)</f>
        <v>90</v>
      </c>
      <c r="O23" s="3">
        <f>MEDIAN(L4,L6,L8,L13,L15,L17)</f>
        <v>90</v>
      </c>
    </row>
    <row r="24" spans="1:15" x14ac:dyDescent="0.25">
      <c r="K24" s="5" t="s">
        <v>34</v>
      </c>
      <c r="L24" s="4">
        <f>SUM(L3,L5,L10,L12,L14,L19)/6</f>
        <v>88.333333333333329</v>
      </c>
      <c r="M24" s="3">
        <f>QUARTILE((L3,L5,L10,L12,L14,L19),3)</f>
        <v>90</v>
      </c>
      <c r="N24" s="3">
        <f>QUARTILE((L3,L5,L10,L12,L14,L19),1)</f>
        <v>85.625</v>
      </c>
      <c r="O24" s="3">
        <f>MEDIAN(L3,L5,L10,L12,L14,L19)</f>
        <v>88.75</v>
      </c>
    </row>
    <row r="25" spans="1:15" x14ac:dyDescent="0.25">
      <c r="K25" s="5" t="s">
        <v>33</v>
      </c>
      <c r="L25" s="4">
        <f>SUM(L2,L7,L9,L11,L16,L18)/6</f>
        <v>90.833333333333329</v>
      </c>
      <c r="M25" s="3">
        <f>QUARTILE((L2,L7,L9,L11,L16,L18),3)</f>
        <v>92.5</v>
      </c>
      <c r="N25" s="3">
        <f>QUARTILE((L2,L7,L9,L11,L16,L18),1)</f>
        <v>88.125</v>
      </c>
      <c r="O25" s="3">
        <f>MEDIAN(L2,L7,L9,L11,L16,L18)</f>
        <v>91.25</v>
      </c>
    </row>
    <row r="27" spans="1:15" x14ac:dyDescent="0.25">
      <c r="K27" s="4" t="s">
        <v>39</v>
      </c>
      <c r="L27" s="4" t="s">
        <v>35</v>
      </c>
      <c r="M27" s="4" t="s">
        <v>37</v>
      </c>
      <c r="N27" s="4" t="s">
        <v>38</v>
      </c>
      <c r="O27" s="4" t="s">
        <v>36</v>
      </c>
    </row>
    <row r="28" spans="1:15" x14ac:dyDescent="0.25">
      <c r="K28" s="1" t="s">
        <v>30</v>
      </c>
      <c r="L28" s="4">
        <f>SUM(L2,L3,L4,L5,L6,L7,L11,L12,L13,L14,L15,L16,L17,L19,L18)/15</f>
        <v>90.166666666666671</v>
      </c>
      <c r="M28" s="3">
        <f>QUARTILE((L2,L3,L4,L5,L6,L7,L11,L12,L13,L14,L15,L16,L17,L19,L18),3)</f>
        <v>92.5</v>
      </c>
      <c r="N28" s="3">
        <f>QUARTILE((L2,L3,L4,L5,L6,L7,L11,L12,L13,L14,L15,L16,L17,L19,L18),1)</f>
        <v>87.5</v>
      </c>
      <c r="O28" s="3">
        <f>MEDIAN(L2,L3,L4,L5,L6,L7,L11,L12,L13,L14,L15,L16,L17,L19,L18)</f>
        <v>90</v>
      </c>
    </row>
    <row r="29" spans="1:15" x14ac:dyDescent="0.25">
      <c r="K29" s="1" t="s">
        <v>32</v>
      </c>
      <c r="L29" s="4">
        <f>SUM(L17,L15,L13,L4,L6)/5</f>
        <v>91.5</v>
      </c>
      <c r="M29" s="3">
        <f>QUARTILE((L17,L15,L13,L4,L6),3)</f>
        <v>92.5</v>
      </c>
      <c r="N29" s="3">
        <f>QUARTILE((L17,L15,L13,L4,L6),1)</f>
        <v>90</v>
      </c>
      <c r="O29" s="3">
        <f>MEDIAN(L17,L15,L13,L4,L6)</f>
        <v>90</v>
      </c>
    </row>
    <row r="30" spans="1:15" x14ac:dyDescent="0.25">
      <c r="K30" s="5" t="s">
        <v>34</v>
      </c>
      <c r="L30" s="4">
        <f>SUM(L3,L5,L12,L14,L19)/5</f>
        <v>88</v>
      </c>
      <c r="M30" s="3">
        <f>QUARTILE((L3,L5,L12,L14,L19),3)</f>
        <v>90</v>
      </c>
      <c r="N30" s="3">
        <f>QUARTILE((L3,L5,L12,L14,L19),1)</f>
        <v>85</v>
      </c>
      <c r="O30" s="3">
        <f>MEDIAN(L3,L5,L12,L14,L19)</f>
        <v>87.5</v>
      </c>
    </row>
    <row r="31" spans="1:15" x14ac:dyDescent="0.25">
      <c r="K31" s="5" t="s">
        <v>33</v>
      </c>
      <c r="L31" s="4">
        <f>SUM(L2,L7,L11,L16,L18)/5</f>
        <v>91</v>
      </c>
      <c r="M31" s="3">
        <f>QUARTILE((L2,L7,L11,L16,L18),3)</f>
        <v>92.5</v>
      </c>
      <c r="N31" s="3">
        <f>QUARTILE((L2,L7,L11,L16,L18),1)</f>
        <v>87.5</v>
      </c>
      <c r="O31" s="3">
        <f>MEDIAN(L2,L7,L11,L16,L18)</f>
        <v>92.5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Drunken Ninja</dc:creator>
  <cp:lastModifiedBy>Drunken Ninja</cp:lastModifiedBy>
  <dcterms:created xsi:type="dcterms:W3CDTF">2015-04-27T10:49:59Z</dcterms:created>
  <dcterms:modified xsi:type="dcterms:W3CDTF">2015-04-27T12:17:20Z</dcterms:modified>
</cp:coreProperties>
</file>