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filterPrivacy="1"/>
  <xr:revisionPtr revIDLastSave="0" documentId="13_ncr:1_{D213859E-B3A2-4648-BC2B-6F00150E3EE5}" xr6:coauthVersionLast="47" xr6:coauthVersionMax="47" xr10:uidLastSave="{00000000-0000-0000-0000-000000000000}"/>
  <bookViews>
    <workbookView xWindow="0" yWindow="500" windowWidth="35840" windowHeight="19840" tabRatio="676" activeTab="3" xr2:uid="{00000000-000D-0000-FFFF-FFFF00000000}"/>
  </bookViews>
  <sheets>
    <sheet name="Process" sheetId="1" state="hidden" r:id="rId1"/>
    <sheet name="Règle Créa X3" sheetId="4" state="hidden" r:id="rId2"/>
    <sheet name="Liste" sheetId="3" state="hidden" r:id="rId3"/>
    <sheet name="Identité produit" sheetId="15" r:id="rId4"/>
    <sheet name="Elaboration Produit" sheetId="14" r:id="rId5"/>
    <sheet name="Famille statistique " sheetId="8" state="hidden" r:id="rId6"/>
    <sheet name="Liste atelier-ligne" sheetId="18" state="hidden" r:id="rId7"/>
    <sheet name="Selection" sheetId="7" state="hidden" r:id="rId8"/>
    <sheet name="Famille statistique" sheetId="6" state="hidden" r:id="rId9"/>
  </sheets>
  <externalReferences>
    <externalReference r:id="rId10"/>
  </externalReferences>
  <definedNames>
    <definedName name="_xlnm._FilterDatabase" localSheetId="8" hidden="1">'Famille statistique'!$A$1:$D$145</definedName>
    <definedName name="_xlnm._FilterDatabase" localSheetId="5" hidden="1">'Famille statistique '!$A$1:$D$145</definedName>
    <definedName name="_xlnm._FilterDatabase" localSheetId="7" hidden="1">Selection!#REF!</definedName>
    <definedName name="ACCESSOIRE">Selection!$B$5:$B$6</definedName>
    <definedName name="AUTRES_CONFISERIES">Selection!$B$7:$B$13</definedName>
    <definedName name="BISCUIT">Selection!$B$14:$B$16</definedName>
    <definedName name="BOISSON">Selection!$B$17:$B$19</definedName>
    <definedName name="BONBONNIERE">Selection!$B$20</definedName>
    <definedName name="BOX">Selection!$B$21</definedName>
    <definedName name="CALISSON">Selection!$B$22:$B$26</definedName>
    <definedName name="CHOCOLAT">Selection!$B$27:$B$29</definedName>
    <definedName name="EMBALLAGE">Selection!$B$30:$B$37</definedName>
    <definedName name="GLACE">Selection!$B$38</definedName>
    <definedName name="IMPRIMER">Selection!$B$39:$B$41</definedName>
    <definedName name="NOUGAT">Selection!$B$42:$B$44</definedName>
    <definedName name="PAI">Selection!$B$45:$B$47</definedName>
    <definedName name="PATISSERIE">Selection!$B$48</definedName>
    <definedName name="STAT1" localSheetId="5">[1]Selection!$A$53:$A$67</definedName>
    <definedName name="STAT1">Selection!$A$53:$A$67</definedName>
    <definedName name="TARTINABLE">Selection!$B$49:$B$51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5" l="1"/>
  <c r="L39" i="15" l="1"/>
  <c r="K39" i="15"/>
  <c r="J39" i="15"/>
  <c r="N32" i="15"/>
  <c r="N27" i="14"/>
  <c r="P27" i="14" s="1"/>
  <c r="N28" i="14"/>
  <c r="P28" i="14" s="1"/>
  <c r="N29" i="14"/>
  <c r="P29" i="14" s="1"/>
  <c r="N30" i="14"/>
  <c r="P30" i="14" s="1"/>
  <c r="N31" i="14"/>
  <c r="N32" i="14"/>
  <c r="N33" i="14"/>
  <c r="N34" i="14"/>
  <c r="P34" i="14" s="1"/>
  <c r="N35" i="14"/>
  <c r="P35" i="14" s="1"/>
  <c r="N36" i="14"/>
  <c r="N37" i="14"/>
  <c r="P37" i="14" s="1"/>
  <c r="N26" i="14"/>
  <c r="P26" i="14" s="1"/>
  <c r="M40" i="15"/>
  <c r="M41" i="15"/>
  <c r="M42" i="15"/>
  <c r="M43" i="15"/>
  <c r="P31" i="14"/>
  <c r="P32" i="14"/>
  <c r="P33" i="14"/>
  <c r="P36" i="14"/>
  <c r="J26" i="14"/>
  <c r="L26" i="14" s="1"/>
  <c r="M31" i="15"/>
  <c r="M39" i="15" l="1"/>
  <c r="P39" i="14"/>
  <c r="J27" i="14"/>
  <c r="L27" i="14" s="1"/>
  <c r="J28" i="14"/>
  <c r="L28" i="14" s="1"/>
  <c r="J29" i="14"/>
  <c r="L29" i="14" s="1"/>
  <c r="J30" i="14"/>
  <c r="L30" i="14" s="1"/>
  <c r="J31" i="14"/>
  <c r="L31" i="14" s="1"/>
  <c r="J32" i="14"/>
  <c r="L32" i="14" s="1"/>
  <c r="J33" i="14"/>
  <c r="L33" i="14" s="1"/>
  <c r="J34" i="14"/>
  <c r="L34" i="14" s="1"/>
  <c r="J35" i="14"/>
  <c r="L35" i="14" s="1"/>
  <c r="J36" i="14"/>
  <c r="L36" i="14" s="1"/>
  <c r="J37" i="14"/>
  <c r="L37" i="14" s="1"/>
  <c r="L48" i="14"/>
  <c r="L50" i="14" s="1"/>
  <c r="M48" i="14"/>
  <c r="L39" i="14" l="1"/>
  <c r="I31" i="15" s="1"/>
  <c r="F15" i="15"/>
  <c r="G15" i="15" s="1"/>
  <c r="F13" i="15"/>
  <c r="G13" i="15" s="1"/>
  <c r="F12" i="15"/>
  <c r="G12" i="15" s="1"/>
  <c r="J31" i="15" l="1"/>
  <c r="K31" i="15" s="1"/>
  <c r="N34" i="15"/>
  <c r="M34" i="15"/>
  <c r="M138" i="8"/>
  <c r="M33" i="15" l="1"/>
  <c r="N33" i="15"/>
  <c r="M13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5" authorId="0" shapeId="0" xr:uid="{00000000-0006-0000-0400-000001000000}">
      <text>
        <r>
          <rPr>
            <sz val="9"/>
            <color rgb="FF000000"/>
            <rFont val="Arial"/>
            <family val="2"/>
          </rPr>
          <t xml:space="preserve">PF : Produit fini
</t>
        </r>
        <r>
          <rPr>
            <sz val="9"/>
            <color rgb="FF000000"/>
            <rFont val="Arial"/>
            <family val="2"/>
          </rPr>
          <t xml:space="preserve">Nomenclature + gamme + prix de vente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SF : Semi fini
</t>
        </r>
        <r>
          <rPr>
            <sz val="9"/>
            <color rgb="FF000000"/>
            <rFont val="Arial"/>
            <family val="2"/>
          </rPr>
          <t xml:space="preserve">Nomenclature + gamme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ACH/MP : acheté / matière première
</t>
        </r>
        <r>
          <rPr>
            <sz val="9"/>
            <color rgb="FF000000"/>
            <rFont val="Arial"/>
            <family val="2"/>
          </rPr>
          <t xml:space="preserve">Prix achat + Fournisseur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ACV : Acheté vendu
</t>
        </r>
        <r>
          <rPr>
            <sz val="9"/>
            <color rgb="FF000000"/>
            <rFont val="Arial"/>
            <family val="2"/>
          </rPr>
          <t xml:space="preserve">Prix achat + Fournisseur + Prix vente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BOU : Produit boutique
</t>
        </r>
        <r>
          <rPr>
            <sz val="9"/>
            <color rgb="FF000000"/>
            <rFont val="Arial"/>
            <family val="2"/>
          </rPr>
          <t xml:space="preserve">Nomenclature + prix vente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N/A: si ne concerne pas la société</t>
        </r>
      </text>
    </comment>
    <comment ref="C6" authorId="0" shapeId="0" xr:uid="{00000000-0006-0000-0400-000002000000}">
      <text>
        <r>
          <rPr>
            <sz val="9"/>
            <color rgb="FF000000"/>
            <rFont val="Arial"/>
            <family val="2"/>
          </rPr>
          <t xml:space="preserve">PF : Produit fini
</t>
        </r>
        <r>
          <rPr>
            <sz val="9"/>
            <color rgb="FF000000"/>
            <rFont val="Arial"/>
            <family val="2"/>
          </rPr>
          <t xml:space="preserve">Nomenclature + gamme + prix de vente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SF : Semi fini
</t>
        </r>
        <r>
          <rPr>
            <sz val="9"/>
            <color rgb="FF000000"/>
            <rFont val="Arial"/>
            <family val="2"/>
          </rPr>
          <t xml:space="preserve">Nomenclature + gamme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ACH/MP : acheté / matière première
</t>
        </r>
        <r>
          <rPr>
            <sz val="9"/>
            <color rgb="FF000000"/>
            <rFont val="Arial"/>
            <family val="2"/>
          </rPr>
          <t xml:space="preserve">Prix achat + Fournisseur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ACV : Acheté vendu
</t>
        </r>
        <r>
          <rPr>
            <sz val="9"/>
            <color rgb="FF000000"/>
            <rFont val="Arial"/>
            <family val="2"/>
          </rPr>
          <t xml:space="preserve">Prix achat + Fournisseur + Prix vente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BOU : Produit boutique
</t>
        </r>
        <r>
          <rPr>
            <sz val="9"/>
            <color rgb="FF000000"/>
            <rFont val="Arial"/>
            <family val="2"/>
          </rPr>
          <t xml:space="preserve">Nomenclature + prix vente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N/A: si ne concerne pas la société</t>
        </r>
      </text>
    </comment>
    <comment ref="C7" authorId="0" shapeId="0" xr:uid="{00000000-0006-0000-0400-000003000000}">
      <text>
        <r>
          <rPr>
            <b/>
            <sz val="9"/>
            <color rgb="FF000000"/>
            <rFont val="Tahoma"/>
            <family val="2"/>
          </rPr>
          <t>Auteur: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CRR : Roy Rene
</t>
        </r>
        <r>
          <rPr>
            <sz val="9"/>
            <color rgb="FF000000"/>
            <rFont val="Tahoma"/>
            <family val="2"/>
          </rPr>
          <t xml:space="preserve">HOS : Hospital
</t>
        </r>
        <r>
          <rPr>
            <sz val="9"/>
            <color rgb="FF000000"/>
            <rFont val="Tahoma"/>
            <family val="2"/>
          </rPr>
          <t xml:space="preserve">MAU : Maurel
</t>
        </r>
        <r>
          <rPr>
            <sz val="9"/>
            <color rgb="FF000000"/>
            <rFont val="Tahoma"/>
            <family val="2"/>
          </rPr>
          <t xml:space="preserve">RJ : Reine jeanne
</t>
        </r>
        <r>
          <rPr>
            <sz val="9"/>
            <color rgb="FF000000"/>
            <rFont val="Tahoma"/>
            <family val="2"/>
          </rPr>
          <t xml:space="preserve">MDD : Marque distributeur
</t>
        </r>
        <r>
          <rPr>
            <sz val="9"/>
            <color rgb="FF000000"/>
            <rFont val="Tahoma"/>
            <family val="2"/>
          </rPr>
          <t xml:space="preserve">SPC : Saveurs provençales
</t>
        </r>
        <r>
          <rPr>
            <sz val="9"/>
            <color rgb="FF000000"/>
            <rFont val="Tahoma"/>
            <family val="2"/>
          </rPr>
          <t xml:space="preserve">BR1 : Bremond sucré
</t>
        </r>
        <r>
          <rPr>
            <sz val="9"/>
            <color rgb="FF000000"/>
            <rFont val="Tahoma"/>
            <family val="2"/>
          </rPr>
          <t xml:space="preserve">CLB : leblanc
</t>
        </r>
        <r>
          <rPr>
            <sz val="9"/>
            <color rgb="FF000000"/>
            <rFont val="Tahoma"/>
            <family val="2"/>
          </rPr>
          <t>PPP : Bremond salé</t>
        </r>
      </text>
    </comment>
    <comment ref="C12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règle désignation article :
-&gt; nommer le produit en 1er (CALISSON/CALINOU/NOUGAT….) 
-&gt; en 2 le parfum (noir/blanc/framboise…) même en diminutif, 
-&gt; en 3 le conditionnement ou forme (cube, losange, rec…) 
-&gt; en 4 le poids (le client veut savoir le poids de l’article dans la désignation)
</t>
        </r>
      </text>
    </comment>
    <comment ref="C13" authorId="0" shapeId="0" xr:uid="{00000000-0006-0000-0400-000005000000}">
      <text>
        <r>
          <rPr>
            <b/>
            <sz val="8"/>
            <color rgb="FF000000"/>
            <rFont val="Tahoma"/>
            <family val="2"/>
          </rPr>
          <t>Auteur: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règle désignation article :
</t>
        </r>
        <r>
          <rPr>
            <sz val="8"/>
            <color rgb="FF000000"/>
            <rFont val="Tahoma"/>
            <family val="2"/>
          </rPr>
          <t xml:space="preserve">-&gt; nommer le produit en 1er (CALISSON/CALINOU/NOUGAT….) 
</t>
        </r>
        <r>
          <rPr>
            <sz val="8"/>
            <color rgb="FF000000"/>
            <rFont val="Tahoma"/>
            <family val="2"/>
          </rPr>
          <t xml:space="preserve">-&gt; en 2 le parfum (noir/blanc/framboise…) même en diminutif, 
</t>
        </r>
        <r>
          <rPr>
            <sz val="8"/>
            <color rgb="FF000000"/>
            <rFont val="Tahoma"/>
            <family val="2"/>
          </rPr>
          <t xml:space="preserve">-&gt; en 3 le conditionnement ou forme (cube, losange, rec…) 
</t>
        </r>
        <r>
          <rPr>
            <sz val="8"/>
            <color rgb="FF000000"/>
            <rFont val="Tahoma"/>
            <family val="2"/>
          </rPr>
          <t xml:space="preserve">-&gt; en 4 le poids (le client veut savoir le poids de l’article dans la désignation)
</t>
        </r>
      </text>
    </comment>
    <comment ref="C15" authorId="0" shapeId="0" xr:uid="{00000000-0006-0000-0400-000006000000}">
      <text>
        <r>
          <rPr>
            <b/>
            <sz val="8"/>
            <color rgb="FF000000"/>
            <rFont val="Tahoma"/>
            <family val="2"/>
          </rPr>
          <t>Auteur: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règle désignation article :
</t>
        </r>
        <r>
          <rPr>
            <sz val="8"/>
            <color rgb="FF000000"/>
            <rFont val="Tahoma"/>
            <family val="2"/>
          </rPr>
          <t xml:space="preserve">-&gt; nommer le produit en 1er (CALISSON/CALINOU/NOUGAT….) 
</t>
        </r>
        <r>
          <rPr>
            <sz val="8"/>
            <color rgb="FF000000"/>
            <rFont val="Tahoma"/>
            <family val="2"/>
          </rPr>
          <t xml:space="preserve">-&gt; en 2 le parfum (noir/blanc/framboise…) même en diminutif, 
</t>
        </r>
        <r>
          <rPr>
            <sz val="8"/>
            <color rgb="FF000000"/>
            <rFont val="Tahoma"/>
            <family val="2"/>
          </rPr>
          <t xml:space="preserve">-&gt; en 3 le conditionnement ou forme (cube, losange, rec…) 
</t>
        </r>
        <r>
          <rPr>
            <sz val="8"/>
            <color rgb="FF000000"/>
            <rFont val="Tahoma"/>
            <family val="2"/>
          </rPr>
          <t xml:space="preserve">-&gt; en 4 le poids (le client veut savoir le poids de l’article dans la désignation)
</t>
        </r>
      </text>
    </comment>
    <comment ref="C17" authorId="0" shapeId="0" xr:uid="{00000000-0006-0000-0400-000007000000}">
      <text>
        <r>
          <rPr>
            <sz val="9"/>
            <color rgb="FF000000"/>
            <rFont val="Arial"/>
            <family val="2"/>
          </rPr>
          <t xml:space="preserve">Nouvelles classes :
</t>
        </r>
        <r>
          <rPr>
            <sz val="9"/>
            <color rgb="FF000000"/>
            <rFont val="Arial"/>
            <family val="2"/>
          </rPr>
          <t xml:space="preserve">-  Lancement 
</t>
        </r>
        <r>
          <rPr>
            <sz val="9"/>
            <color rgb="FF000000"/>
            <rFont val="Arial"/>
            <family val="2"/>
          </rPr>
          <t xml:space="preserve">-Permanent
</t>
        </r>
        <r>
          <rPr>
            <sz val="9"/>
            <color rgb="FF000000"/>
            <rFont val="Arial"/>
            <family val="2"/>
          </rPr>
          <t xml:space="preserve">-  One-shot,
</t>
        </r>
        <r>
          <rPr>
            <sz val="9"/>
            <color rgb="FF000000"/>
            <rFont val="Arial"/>
            <family val="2"/>
          </rPr>
          <t xml:space="preserve">-  Commande 
</t>
        </r>
        <r>
          <rPr>
            <sz val="9"/>
            <color rgb="FF000000"/>
            <rFont val="Arial"/>
            <family val="2"/>
          </rPr>
          <t xml:space="preserve">- Saisonnier (ex : les glaces, les chocolats)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Pour les classes Lancement, check 3 mois après le lancement pour l'affecter à une des autres classes</t>
        </r>
      </text>
    </comment>
    <comment ref="C31" authorId="0" shapeId="0" xr:uid="{00000000-0006-0000-0400-000008000000}">
      <text>
        <r>
          <rPr>
            <sz val="8"/>
            <color indexed="81"/>
            <rFont val="Tahoma"/>
            <family val="2"/>
          </rPr>
          <t xml:space="preserve">Coeff appliqué :
- si pdt en GMS : 0,33
- si pdt en détail : 0,5
</t>
        </r>
      </text>
    </comment>
    <comment ref="C32" authorId="0" shapeId="0" xr:uid="{00000000-0006-0000-0400-000009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 Si article pour les réseaux autre que GMS et hors MDD alors mettre 120 (j)
- si article pour GD hors MDD alors mettre 150 (j)
- si article MDD GD ou détail alors mettre 0 c'est le coef DLU qui prendre le relais</t>
        </r>
      </text>
    </comment>
    <comment ref="F35" authorId="0" shapeId="0" xr:uid="{00000000-0006-0000-0400-00000A000000}">
      <text>
        <r>
          <rPr>
            <b/>
            <sz val="9"/>
            <color rgb="FF000000"/>
            <rFont val="Tahoma"/>
            <family val="2"/>
          </rPr>
          <t>Auteur: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Poids brut unitaire + poids de carton de surconditionnement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I2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Taux de perte :
Carton Logistique 0%
Etiq internes 7%
Etiq achetées 5%
Condi (boîtes, alv, reg, inter) 3%
Films 10%
Pdts achetés 1,5%
MP 1%</t>
        </r>
      </text>
    </comment>
    <comment ref="B40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indiquer le nom de la gamme si déjà existante -&gt; Voir dans X3 -&gt; allez dans "article-site" -&gt; onglet "production'</t>
        </r>
      </text>
    </comment>
  </commentList>
</comments>
</file>

<file path=xl/sharedStrings.xml><?xml version="1.0" encoding="utf-8"?>
<sst xmlns="http://schemas.openxmlformats.org/spreadsheetml/2006/main" count="1564" uniqueCount="362">
  <si>
    <t>Validation du lancement</t>
  </si>
  <si>
    <t>Création fiche article</t>
  </si>
  <si>
    <t>Lancement nouveau produit</t>
  </si>
  <si>
    <t>Action:</t>
  </si>
  <si>
    <t>Qui?</t>
  </si>
  <si>
    <t>Chef de produit</t>
  </si>
  <si>
    <t>comité produit</t>
  </si>
  <si>
    <t>Excel</t>
  </si>
  <si>
    <t>X3</t>
  </si>
  <si>
    <t xml:space="preserve">Code article : </t>
  </si>
  <si>
    <t>Designation article Anglais:</t>
  </si>
  <si>
    <t>Familles statistiques:</t>
  </si>
  <si>
    <t>Stat 1</t>
  </si>
  <si>
    <t>Stat 2</t>
  </si>
  <si>
    <t>Stat 3</t>
  </si>
  <si>
    <t>Stat 4</t>
  </si>
  <si>
    <t>Stat 5</t>
  </si>
  <si>
    <t>Remplace le code article:</t>
  </si>
  <si>
    <t>Quantité de lancement:</t>
  </si>
  <si>
    <t>Conditionnement vente:</t>
  </si>
  <si>
    <t xml:space="preserve">PCB: </t>
  </si>
  <si>
    <t>CAR/PALETTE</t>
  </si>
  <si>
    <t>UVC/CART</t>
  </si>
  <si>
    <t xml:space="preserve">Gamme: </t>
  </si>
  <si>
    <t>Visuel</t>
  </si>
  <si>
    <t>Canal de distribution</t>
  </si>
  <si>
    <t>GMS</t>
  </si>
  <si>
    <t>DLU:</t>
  </si>
  <si>
    <t>Coeff</t>
  </si>
  <si>
    <t>Stock secu:</t>
  </si>
  <si>
    <t>Lot économique:</t>
  </si>
  <si>
    <t>TVA :</t>
  </si>
  <si>
    <t>ACV</t>
  </si>
  <si>
    <t>Qty + Perte</t>
  </si>
  <si>
    <t>% PERTE</t>
  </si>
  <si>
    <t>Cout</t>
  </si>
  <si>
    <t>MKT</t>
  </si>
  <si>
    <t>MKT/ADV</t>
  </si>
  <si>
    <t xml:space="preserve">Temps du process </t>
  </si>
  <si>
    <t>5j</t>
  </si>
  <si>
    <t>2j</t>
  </si>
  <si>
    <t>Designation caisse:</t>
  </si>
  <si>
    <t>WEB</t>
  </si>
  <si>
    <t>Master Data</t>
  </si>
  <si>
    <t xml:space="preserve">Catégorie article: </t>
  </si>
  <si>
    <t>Catégorie</t>
  </si>
  <si>
    <t>NOU</t>
  </si>
  <si>
    <t>DER</t>
  </si>
  <si>
    <t>CAL</t>
  </si>
  <si>
    <t>ACC</t>
  </si>
  <si>
    <t>Accessoire</t>
  </si>
  <si>
    <t>Calisson</t>
  </si>
  <si>
    <t>Produits dérivés</t>
  </si>
  <si>
    <t>Nougat</t>
  </si>
  <si>
    <t>CHO</t>
  </si>
  <si>
    <t>CON</t>
  </si>
  <si>
    <t>Chocolat</t>
  </si>
  <si>
    <t>EMB</t>
  </si>
  <si>
    <t>Emballage</t>
  </si>
  <si>
    <t>EPI</t>
  </si>
  <si>
    <t>Epicerie</t>
  </si>
  <si>
    <t>FOUV</t>
  </si>
  <si>
    <t>Fournitures à vendre</t>
  </si>
  <si>
    <t>GLA</t>
  </si>
  <si>
    <t>Glace</t>
  </si>
  <si>
    <t>TAR</t>
  </si>
  <si>
    <t>Tartinable</t>
  </si>
  <si>
    <t>Libellé Catégorie</t>
  </si>
  <si>
    <t>Type article</t>
  </si>
  <si>
    <t>Code comptable</t>
  </si>
  <si>
    <t>FINPRODUCT</t>
  </si>
  <si>
    <t>PF</t>
  </si>
  <si>
    <t>PURPACKAGE</t>
  </si>
  <si>
    <t>ACH</t>
  </si>
  <si>
    <t>PURRAWMAT</t>
  </si>
  <si>
    <t>MP</t>
  </si>
  <si>
    <t>SEMIFINI</t>
  </si>
  <si>
    <t>SF</t>
  </si>
  <si>
    <t>TRADING</t>
  </si>
  <si>
    <t>Axe1</t>
  </si>
  <si>
    <t>Achats</t>
  </si>
  <si>
    <t>Code analytique</t>
  </si>
  <si>
    <t>Désignation analytique</t>
  </si>
  <si>
    <t>code article carton condi log:</t>
  </si>
  <si>
    <t>Production</t>
  </si>
  <si>
    <t>Code article</t>
  </si>
  <si>
    <t>Designation</t>
  </si>
  <si>
    <t>Nouveau</t>
  </si>
  <si>
    <t>Quantité</t>
  </si>
  <si>
    <t>PRI</t>
  </si>
  <si>
    <t xml:space="preserve">Quantité par lot: </t>
  </si>
  <si>
    <t>Cout de SST</t>
  </si>
  <si>
    <t>€/UVC</t>
  </si>
  <si>
    <t>MAT</t>
  </si>
  <si>
    <t>Matières premières</t>
  </si>
  <si>
    <t>Confiserie</t>
  </si>
  <si>
    <t>1-</t>
  </si>
  <si>
    <t>2-</t>
  </si>
  <si>
    <t>3-</t>
  </si>
  <si>
    <t>5-</t>
  </si>
  <si>
    <t>4-</t>
  </si>
  <si>
    <t>Code EAN 13:</t>
  </si>
  <si>
    <t xml:space="preserve">Code EAN14: </t>
  </si>
  <si>
    <t>TVA</t>
  </si>
  <si>
    <t>Normal</t>
  </si>
  <si>
    <t>Réduit</t>
  </si>
  <si>
    <t>Intermédiaire</t>
  </si>
  <si>
    <t>Taux TVA</t>
  </si>
  <si>
    <t xml:space="preserve">Bas </t>
  </si>
  <si>
    <t>Moyen</t>
  </si>
  <si>
    <t>Haut</t>
  </si>
  <si>
    <t>Designation article francais:</t>
  </si>
  <si>
    <t>BOU</t>
  </si>
  <si>
    <t>BOUTIQUE</t>
  </si>
  <si>
    <t>Detail</t>
  </si>
  <si>
    <t>Boutique</t>
  </si>
  <si>
    <t>STAT1</t>
  </si>
  <si>
    <t>STAT2</t>
  </si>
  <si>
    <t>STAT3</t>
  </si>
  <si>
    <t>STAT4</t>
  </si>
  <si>
    <t>ACCESSOIRE</t>
  </si>
  <si>
    <t>GIFT</t>
  </si>
  <si>
    <t>NA</t>
  </si>
  <si>
    <t>MERCHANDISING</t>
  </si>
  <si>
    <t>AUTRES</t>
  </si>
  <si>
    <t>DECORATION &amp; PLV</t>
  </si>
  <si>
    <t>MOBILIER</t>
  </si>
  <si>
    <t>AUTRES CONFISERIES</t>
  </si>
  <si>
    <t>ASSORTIMENT</t>
  </si>
  <si>
    <t>BOITE</t>
  </si>
  <si>
    <t>FLOWPACK</t>
  </si>
  <si>
    <t>CARTON</t>
  </si>
  <si>
    <t>COFFRET</t>
  </si>
  <si>
    <t>NU</t>
  </si>
  <si>
    <t>ETUI</t>
  </si>
  <si>
    <t>SACHET</t>
  </si>
  <si>
    <t>VRAC</t>
  </si>
  <si>
    <t>CARAMEL</t>
  </si>
  <si>
    <t>REGLETTE</t>
  </si>
  <si>
    <t>FRUIT GLACE</t>
  </si>
  <si>
    <t>GUIMAUVE</t>
  </si>
  <si>
    <t>PATE D'AMANDE</t>
  </si>
  <si>
    <t>PATES DE FRUIT</t>
  </si>
  <si>
    <t>BISCUIT</t>
  </si>
  <si>
    <t>MERINGUE</t>
  </si>
  <si>
    <t>PATIENCE</t>
  </si>
  <si>
    <t>TRADITIONNEL</t>
  </si>
  <si>
    <t>BOISSON</t>
  </si>
  <si>
    <t>ALCOOL</t>
  </si>
  <si>
    <t>COLD</t>
  </si>
  <si>
    <t>HOT</t>
  </si>
  <si>
    <t>BONBONNIERE</t>
  </si>
  <si>
    <t>BOX</t>
  </si>
  <si>
    <t>CALISSON</t>
  </si>
  <si>
    <t>AIX</t>
  </si>
  <si>
    <t>LOSANGE</t>
  </si>
  <si>
    <t>ALVEOLE</t>
  </si>
  <si>
    <t>RECTANGLE</t>
  </si>
  <si>
    <t>ENROBE</t>
  </si>
  <si>
    <t>EXCEPTION</t>
  </si>
  <si>
    <t>BOITE COLLECTOR</t>
  </si>
  <si>
    <t>PALET CARRE</t>
  </si>
  <si>
    <t>PETIT CALISSON</t>
  </si>
  <si>
    <t>CHOCOLAT</t>
  </si>
  <si>
    <t>BALLOTIN</t>
  </si>
  <si>
    <t>MOULAGE</t>
  </si>
  <si>
    <t>TURBINE</t>
  </si>
  <si>
    <t>GRILLE</t>
  </si>
  <si>
    <t>POCHE</t>
  </si>
  <si>
    <t>EMBALLAGE</t>
  </si>
  <si>
    <t>COUVERCLE</t>
  </si>
  <si>
    <t>DESSOUS</t>
  </si>
  <si>
    <t>METAL</t>
  </si>
  <si>
    <t>PET</t>
  </si>
  <si>
    <t>PLATEAU</t>
  </si>
  <si>
    <t>CARTONNETTE</t>
  </si>
  <si>
    <t>ETIQUETTE</t>
  </si>
  <si>
    <t>GLACE</t>
  </si>
  <si>
    <t>INTERCALAIRE</t>
  </si>
  <si>
    <t>SAC &amp; SACHET</t>
  </si>
  <si>
    <t>SAC</t>
  </si>
  <si>
    <t>PAPIER</t>
  </si>
  <si>
    <t>TISSU</t>
  </si>
  <si>
    <t>BAC 0,5 L</t>
  </si>
  <si>
    <t>BAC 1 L</t>
  </si>
  <si>
    <t>BAC 2,5L</t>
  </si>
  <si>
    <t>BAC 5 L</t>
  </si>
  <si>
    <t>CORNET</t>
  </si>
  <si>
    <t>POT</t>
  </si>
  <si>
    <t>IMPRIMER</t>
  </si>
  <si>
    <t>CATALOGUE</t>
  </si>
  <si>
    <t>DEPLIANT</t>
  </si>
  <si>
    <t>PRESSE</t>
  </si>
  <si>
    <t>NOUGAT</t>
  </si>
  <si>
    <t>FANTAISIE</t>
  </si>
  <si>
    <t>CELLOPHANE</t>
  </si>
  <si>
    <t>CARRE</t>
  </si>
  <si>
    <t>BARRE</t>
  </si>
  <si>
    <t>BLOC</t>
  </si>
  <si>
    <t>PAI</t>
  </si>
  <si>
    <t>CREME</t>
  </si>
  <si>
    <t>SEAU</t>
  </si>
  <si>
    <t>PATE</t>
  </si>
  <si>
    <t>PEPITE</t>
  </si>
  <si>
    <t>PATISSERIE</t>
  </si>
  <si>
    <t>TARTINABLE</t>
  </si>
  <si>
    <t>CONFITURE</t>
  </si>
  <si>
    <t>MIEL</t>
  </si>
  <si>
    <t>AXE1</t>
  </si>
  <si>
    <t>AUTRES_CONFISERIES</t>
  </si>
  <si>
    <t xml:space="preserve">NOMENCLATURE PRODUIT </t>
  </si>
  <si>
    <t>OUI</t>
  </si>
  <si>
    <t>NON</t>
  </si>
  <si>
    <t>Ligne de produit</t>
  </si>
  <si>
    <t>Classe article</t>
  </si>
  <si>
    <t>PARFUME</t>
  </si>
  <si>
    <t>Master data</t>
  </si>
  <si>
    <r>
      <rPr>
        <u/>
        <sz val="10"/>
        <rFont val="Calibri"/>
        <family val="2"/>
        <scheme val="minor"/>
      </rPr>
      <t>Définition du besoin marketing  avec composition</t>
    </r>
    <r>
      <rPr>
        <sz val="10"/>
        <rFont val="Calibri"/>
        <family val="2"/>
        <scheme val="minor"/>
      </rPr>
      <t xml:space="preserve">: </t>
    </r>
  </si>
  <si>
    <t xml:space="preserve">PCB souhaité: </t>
  </si>
  <si>
    <t>Etape process:</t>
  </si>
  <si>
    <t>Nom machine</t>
  </si>
  <si>
    <t>Cadence Machine</t>
  </si>
  <si>
    <t>Temps en heure</t>
  </si>
  <si>
    <t>Cadence à l'heure machine</t>
  </si>
  <si>
    <t>Cadence Main d'œuvre</t>
  </si>
  <si>
    <t>Cadence à l'heure</t>
  </si>
  <si>
    <t>Nombre de personnes</t>
  </si>
  <si>
    <t>Cout MO</t>
  </si>
  <si>
    <t>Cout MA</t>
  </si>
  <si>
    <t>Production/Master data (PRI)</t>
  </si>
  <si>
    <t>Achat</t>
  </si>
  <si>
    <t>Concession</t>
  </si>
  <si>
    <t>Mark up</t>
  </si>
  <si>
    <t>Tarif HT</t>
  </si>
  <si>
    <t xml:space="preserve"> Revendeur</t>
  </si>
  <si>
    <t>propriétaire EAN</t>
  </si>
  <si>
    <t>Poids net réel</t>
  </si>
  <si>
    <t>Poids net client</t>
  </si>
  <si>
    <t xml:space="preserve">Poids brut unitaire </t>
  </si>
  <si>
    <t>poids brut logistique</t>
  </si>
  <si>
    <t>DDM:</t>
  </si>
  <si>
    <t>Délais de recontrole</t>
  </si>
  <si>
    <t>Client</t>
  </si>
  <si>
    <t>Vitrine</t>
  </si>
  <si>
    <t xml:space="preserve"> public</t>
  </si>
  <si>
    <t>IDENTITE PRODUIT</t>
  </si>
  <si>
    <t>ELABORATION PRODUIT</t>
  </si>
  <si>
    <t>Chargé</t>
  </si>
  <si>
    <t>Total</t>
  </si>
  <si>
    <t>Type article RR</t>
  </si>
  <si>
    <t>Type article Leblanc</t>
  </si>
  <si>
    <t>Taux FG 2020</t>
  </si>
  <si>
    <t>Tarif (TTC)</t>
  </si>
  <si>
    <t>Tarif (HT)</t>
  </si>
  <si>
    <t>Direct</t>
  </si>
  <si>
    <t>Indus</t>
  </si>
  <si>
    <t>Mark-up RR</t>
  </si>
  <si>
    <t>Market/
production</t>
  </si>
  <si>
    <t xml:space="preserve">Cout MO et MA estimé par le market </t>
  </si>
  <si>
    <t>M+1</t>
  </si>
  <si>
    <t>M+2</t>
  </si>
  <si>
    <t>M+3</t>
  </si>
  <si>
    <t>12 mois</t>
  </si>
  <si>
    <t>Lot technique:</t>
  </si>
  <si>
    <t>Unité de stock</t>
  </si>
  <si>
    <t>Qté à produire (US</t>
  </si>
  <si>
    <t>Export caisse RR:</t>
  </si>
  <si>
    <t>Vente au poids en caisse?</t>
  </si>
  <si>
    <t>Article BIO?</t>
  </si>
  <si>
    <t>Atelier</t>
  </si>
  <si>
    <t>Atelier:</t>
  </si>
  <si>
    <t xml:space="preserve">Ligne: </t>
  </si>
  <si>
    <t>ACHAT</t>
  </si>
  <si>
    <t>CONDCAL</t>
  </si>
  <si>
    <t>CONDNOU</t>
  </si>
  <si>
    <t>CONFIS</t>
  </si>
  <si>
    <t>LABO</t>
  </si>
  <si>
    <t>PRODCAL</t>
  </si>
  <si>
    <t>PRODNOU</t>
  </si>
  <si>
    <t>PRODPAI</t>
  </si>
  <si>
    <t>SST</t>
  </si>
  <si>
    <t>AUCOUT</t>
  </si>
  <si>
    <t>AUCOUTAB</t>
  </si>
  <si>
    <t>CHOCO</t>
  </si>
  <si>
    <t>ETUYEUSE</t>
  </si>
  <si>
    <t>FILPACK</t>
  </si>
  <si>
    <t>GUIM</t>
  </si>
  <si>
    <t>MAC1</t>
  </si>
  <si>
    <t>MAC2</t>
  </si>
  <si>
    <t>MAC3</t>
  </si>
  <si>
    <t>MAC4</t>
  </si>
  <si>
    <t>MULTIVAC</t>
  </si>
  <si>
    <t>NOUBLAN</t>
  </si>
  <si>
    <t>NOUNOIR</t>
  </si>
  <si>
    <t>P450</t>
  </si>
  <si>
    <t>P90</t>
  </si>
  <si>
    <t>PIECE</t>
  </si>
  <si>
    <t>TABLE</t>
  </si>
  <si>
    <t>TABLEIMP</t>
  </si>
  <si>
    <t>TABLEREG</t>
  </si>
  <si>
    <t>ULMA</t>
  </si>
  <si>
    <t>Lignes</t>
  </si>
  <si>
    <t>Unité de vente</t>
  </si>
  <si>
    <t>Unité de stocks</t>
  </si>
  <si>
    <t>Délai de fabrication:</t>
  </si>
  <si>
    <t>Prévisionnel de ventes (UN)</t>
  </si>
  <si>
    <t>Boutique/fran</t>
  </si>
  <si>
    <t xml:space="preserve">Concessionaires </t>
  </si>
  <si>
    <t>PR</t>
  </si>
  <si>
    <t xml:space="preserve">Cout </t>
  </si>
  <si>
    <t xml:space="preserve">Concurrence </t>
  </si>
  <si>
    <t>Produit</t>
  </si>
  <si>
    <t>Poids/volume</t>
  </si>
  <si>
    <t xml:space="preserve">€ </t>
  </si>
  <si>
    <t>€/kg</t>
  </si>
  <si>
    <t>Marques</t>
  </si>
  <si>
    <t>Code douanier</t>
  </si>
  <si>
    <t>Coef sur PRI direct</t>
  </si>
  <si>
    <t>Roy René</t>
  </si>
  <si>
    <t>Date de création:</t>
  </si>
  <si>
    <t>CRR</t>
  </si>
  <si>
    <t>NE REMPLACE PAS MAIS CODE SIMILAIRE AU CAL00055</t>
  </si>
  <si>
    <t>CALISSON BOITE METAL PERSO 50G</t>
  </si>
  <si>
    <t>CALISSON TIN BOX PERSO 50G</t>
  </si>
  <si>
    <t>Vendu</t>
  </si>
  <si>
    <t>Sur commande</t>
  </si>
  <si>
    <t>RR</t>
  </si>
  <si>
    <t>3102621014590</t>
  </si>
  <si>
    <t>13102621014597</t>
  </si>
  <si>
    <t>LOS</t>
  </si>
  <si>
    <t>BTEP</t>
  </si>
  <si>
    <t>X</t>
  </si>
  <si>
    <t>un</t>
  </si>
  <si>
    <t>Unité</t>
  </si>
  <si>
    <t>EMB00363</t>
  </si>
  <si>
    <t>EMB01434</t>
  </si>
  <si>
    <t>EMB00929</t>
  </si>
  <si>
    <t>CAL00217</t>
  </si>
  <si>
    <t>ETIQ METO ADH 22X16 NEUTRE</t>
  </si>
  <si>
    <t>ETIQ LOS DC PERSO 0 ING</t>
  </si>
  <si>
    <t>FILM RETRACT 15MIC LAI300-PERF</t>
  </si>
  <si>
    <t>CALISS CDRR BREM GRI13.3G MAC2</t>
  </si>
  <si>
    <t>UN</t>
  </si>
  <si>
    <t>KG</t>
  </si>
  <si>
    <t>MIL</t>
  </si>
  <si>
    <t>REF00113</t>
  </si>
  <si>
    <t>REFONTE BREMOND 30%</t>
  </si>
  <si>
    <t>ETIQUETTE BOITE PERSO LOS 50G</t>
  </si>
  <si>
    <t>x</t>
  </si>
  <si>
    <t>kg</t>
  </si>
  <si>
    <t>EMB02207</t>
  </si>
  <si>
    <t>BOITE LOS MET A PERSO 50GR</t>
  </si>
  <si>
    <t>Quantités</t>
  </si>
  <si>
    <t>10--&gt;30</t>
  </si>
  <si>
    <t>30--&gt;99</t>
  </si>
  <si>
    <t>100 et +</t>
  </si>
  <si>
    <t>Particulier</t>
  </si>
  <si>
    <t>Pro</t>
  </si>
  <si>
    <t>45-&gt;110</t>
  </si>
  <si>
    <t>&gt;110</t>
  </si>
  <si>
    <t>&gt;205</t>
  </si>
  <si>
    <t xml:space="preserve">Chef de projet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</si>
</sst>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00\ _€_-;\-* #,##0.0000\ _€_-;_-* &quot;-&quot;????\ _€_-;_-@_-"/>
    <numFmt numFmtId="167" formatCode="_-* #,##0.000\ _€_-;\-* #,##0.000\ _€_-;_-* &quot;-&quot;??\ _€_-;_-@_-"/>
    <numFmt numFmtId="168" formatCode="_-* #,##0\ _€_-;\-* #,##0\ _€_-;_-* &quot;-&quot;??\ _€_-;_-@_-"/>
    <numFmt numFmtId="169" formatCode="0.0%"/>
  </numFmts>
  <fonts count="30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0"/>
      <color theme="8" tint="0.7999816888943144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1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8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23"/>
      </left>
      <right style="medium">
        <color indexed="64"/>
      </right>
      <top style="dashDot">
        <color indexed="64"/>
      </top>
      <bottom style="thin">
        <color indexed="23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23"/>
      </right>
      <top style="thin">
        <color indexed="64"/>
      </top>
      <bottom style="thin">
        <color indexed="64"/>
      </bottom>
      <diagonal/>
    </border>
    <border>
      <left/>
      <right style="double">
        <color indexed="23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double">
        <color indexed="23"/>
      </right>
      <top style="dashDot">
        <color indexed="64"/>
      </top>
      <bottom style="thin">
        <color indexed="23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2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23"/>
      </right>
      <top style="thin">
        <color indexed="23"/>
      </top>
      <bottom/>
      <diagonal/>
    </border>
    <border>
      <left style="double">
        <color indexed="23"/>
      </left>
      <right style="double">
        <color indexed="23"/>
      </right>
      <top style="thin">
        <color indexed="23"/>
      </top>
      <bottom/>
      <diagonal/>
    </border>
    <border>
      <left style="double">
        <color indexed="23"/>
      </left>
      <right style="medium">
        <color indexed="64"/>
      </right>
      <top style="thin">
        <color indexed="23"/>
      </top>
      <bottom/>
      <diagonal/>
    </border>
    <border>
      <left style="double">
        <color indexed="23"/>
      </left>
      <right style="double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thin">
        <color indexed="23"/>
      </top>
      <bottom style="medium">
        <color indexed="64"/>
      </bottom>
      <diagonal/>
    </border>
    <border>
      <left style="double">
        <color indexed="23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 style="thin">
        <color indexed="64"/>
      </left>
      <right/>
      <top/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23"/>
      </right>
      <top/>
      <bottom style="thin">
        <color indexed="23"/>
      </bottom>
      <diagonal/>
    </border>
    <border>
      <left style="double">
        <color indexed="23"/>
      </left>
      <right style="double">
        <color indexed="23"/>
      </right>
      <top/>
      <bottom style="thin">
        <color indexed="23"/>
      </bottom>
      <diagonal/>
    </border>
    <border>
      <left style="double">
        <color indexed="23"/>
      </left>
      <right style="medium">
        <color indexed="64"/>
      </right>
      <top/>
      <bottom style="thin">
        <color indexed="23"/>
      </bottom>
      <diagonal/>
    </border>
    <border>
      <left/>
      <right style="double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23"/>
      </left>
      <right style="double">
        <color indexed="23"/>
      </right>
      <top style="medium">
        <color indexed="64"/>
      </top>
      <bottom style="thin">
        <color indexed="64"/>
      </bottom>
      <diagonal/>
    </border>
    <border>
      <left style="double">
        <color indexed="23"/>
      </left>
      <right style="double">
        <color indexed="23"/>
      </right>
      <top style="thin">
        <color indexed="64"/>
      </top>
      <bottom style="thin">
        <color indexed="64"/>
      </bottom>
      <diagonal/>
    </border>
    <border>
      <left style="double">
        <color indexed="23"/>
      </left>
      <right style="double">
        <color indexed="23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01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0" fillId="0" borderId="14" xfId="0" applyBorder="1"/>
    <xf numFmtId="0" fontId="4" fillId="3" borderId="13" xfId="0" applyFont="1" applyFill="1" applyBorder="1" applyAlignment="1">
      <alignment horizontal="center"/>
    </xf>
    <xf numFmtId="0" fontId="1" fillId="0" borderId="14" xfId="0" applyFont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/>
    <xf numFmtId="0" fontId="0" fillId="0" borderId="16" xfId="0" applyBorder="1" applyAlignment="1">
      <alignment horizontal="center"/>
    </xf>
    <xf numFmtId="10" fontId="0" fillId="0" borderId="6" xfId="0" applyNumberFormat="1" applyBorder="1"/>
    <xf numFmtId="169" fontId="0" fillId="0" borderId="6" xfId="0" applyNumberFormat="1" applyBorder="1"/>
    <xf numFmtId="169" fontId="0" fillId="0" borderId="8" xfId="0" applyNumberFormat="1" applyBorder="1"/>
    <xf numFmtId="0" fontId="0" fillId="0" borderId="5" xfId="0" applyFill="1" applyBorder="1"/>
    <xf numFmtId="0" fontId="0" fillId="0" borderId="6" xfId="0" applyFill="1" applyBorder="1"/>
    <xf numFmtId="0" fontId="3" fillId="3" borderId="2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wrapText="1"/>
    </xf>
    <xf numFmtId="0" fontId="8" fillId="0" borderId="29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0" fontId="11" fillId="0" borderId="5" xfId="0" applyFont="1" applyBorder="1" applyAlignment="1">
      <alignment wrapText="1"/>
    </xf>
    <xf numFmtId="0" fontId="11" fillId="0" borderId="5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left"/>
    </xf>
    <xf numFmtId="0" fontId="10" fillId="0" borderId="1" xfId="0" applyFont="1" applyBorder="1" applyAlignment="1">
      <alignment horizontal="center" wrapText="1"/>
    </xf>
    <xf numFmtId="0" fontId="11" fillId="0" borderId="0" xfId="0" applyFont="1" applyFill="1" applyAlignment="1">
      <alignment wrapText="1"/>
    </xf>
    <xf numFmtId="0" fontId="11" fillId="0" borderId="1" xfId="0" applyFont="1" applyBorder="1" applyAlignment="1" applyProtection="1">
      <alignment wrapText="1"/>
    </xf>
    <xf numFmtId="0" fontId="9" fillId="0" borderId="0" xfId="0" applyFont="1" applyFill="1" applyBorder="1" applyAlignment="1"/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8" fillId="0" borderId="27" xfId="0" applyFont="1" applyFill="1" applyBorder="1" applyAlignment="1">
      <alignment horizontal="center" wrapText="1"/>
    </xf>
    <xf numFmtId="0" fontId="8" fillId="0" borderId="10" xfId="0" applyFont="1" applyFill="1" applyBorder="1" applyAlignment="1">
      <alignment horizontal="center" wrapText="1"/>
    </xf>
    <xf numFmtId="0" fontId="12" fillId="0" borderId="26" xfId="0" applyFont="1" applyBorder="1" applyAlignment="1">
      <alignment horizontal="center" vertical="center"/>
    </xf>
    <xf numFmtId="10" fontId="9" fillId="0" borderId="37" xfId="0" applyNumberFormat="1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1" fillId="0" borderId="26" xfId="0" applyFont="1" applyFill="1" applyBorder="1" applyAlignment="1">
      <alignment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Fill="1" applyBorder="1" applyAlignment="1">
      <alignment wrapText="1"/>
    </xf>
    <xf numFmtId="0" fontId="11" fillId="0" borderId="40" xfId="0" applyFont="1" applyFill="1" applyBorder="1" applyAlignment="1">
      <alignment wrapText="1"/>
    </xf>
    <xf numFmtId="0" fontId="11" fillId="0" borderId="42" xfId="0" applyFont="1" applyFill="1" applyBorder="1" applyAlignment="1">
      <alignment wrapText="1"/>
    </xf>
    <xf numFmtId="0" fontId="11" fillId="0" borderId="25" xfId="0" applyFont="1" applyFill="1" applyBorder="1" applyAlignment="1">
      <alignment wrapText="1"/>
    </xf>
    <xf numFmtId="0" fontId="11" fillId="0" borderId="31" xfId="0" applyFont="1" applyFill="1" applyBorder="1" applyAlignment="1">
      <alignment wrapText="1"/>
    </xf>
    <xf numFmtId="0" fontId="12" fillId="0" borderId="30" xfId="0" applyFont="1" applyBorder="1" applyAlignment="1">
      <alignment horizontal="center" vertical="center"/>
    </xf>
    <xf numFmtId="0" fontId="0" fillId="0" borderId="30" xfId="0" applyBorder="1"/>
    <xf numFmtId="0" fontId="11" fillId="2" borderId="0" xfId="0" applyFont="1" applyFill="1" applyBorder="1" applyAlignment="1">
      <alignment wrapText="1"/>
    </xf>
    <xf numFmtId="168" fontId="11" fillId="0" borderId="16" xfId="1" applyNumberFormat="1" applyFont="1" applyFill="1" applyBorder="1" applyAlignment="1">
      <alignment horizontal="center" wrapText="1"/>
    </xf>
    <xf numFmtId="168" fontId="11" fillId="0" borderId="17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 vertical="center" wrapText="1"/>
    </xf>
    <xf numFmtId="0" fontId="0" fillId="0" borderId="0" xfId="0"/>
    <xf numFmtId="0" fontId="11" fillId="0" borderId="1" xfId="0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Border="1" applyAlignment="1"/>
    <xf numFmtId="0" fontId="0" fillId="0" borderId="0" xfId="0" applyBorder="1"/>
    <xf numFmtId="0" fontId="11" fillId="2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8" fillId="0" borderId="28" xfId="0" applyFont="1" applyFill="1" applyBorder="1" applyAlignment="1">
      <alignment horizontal="center" wrapText="1"/>
    </xf>
    <xf numFmtId="0" fontId="11" fillId="0" borderId="13" xfId="0" applyFont="1" applyBorder="1" applyAlignment="1">
      <alignment wrapText="1"/>
    </xf>
    <xf numFmtId="0" fontId="11" fillId="0" borderId="48" xfId="0" applyFont="1" applyBorder="1" applyAlignment="1">
      <alignment wrapText="1"/>
    </xf>
    <xf numFmtId="0" fontId="0" fillId="11" borderId="0" xfId="0" applyFill="1"/>
    <xf numFmtId="0" fontId="0" fillId="0" borderId="0" xfId="0" applyFont="1" applyBorder="1" applyAlignment="1">
      <alignment wrapText="1"/>
    </xf>
    <xf numFmtId="0" fontId="0" fillId="0" borderId="47" xfId="0" applyFont="1" applyBorder="1" applyAlignment="1">
      <alignment wrapText="1"/>
    </xf>
    <xf numFmtId="0" fontId="0" fillId="8" borderId="0" xfId="0" applyFill="1" applyBorder="1"/>
    <xf numFmtId="0" fontId="10" fillId="2" borderId="6" xfId="0" applyFont="1" applyFill="1" applyBorder="1" applyAlignment="1">
      <alignment wrapText="1"/>
    </xf>
    <xf numFmtId="3" fontId="11" fillId="0" borderId="17" xfId="0" applyNumberFormat="1" applyFont="1" applyBorder="1" applyAlignment="1">
      <alignment wrapText="1"/>
    </xf>
    <xf numFmtId="0" fontId="11" fillId="0" borderId="34" xfId="0" applyFont="1" applyFill="1" applyBorder="1" applyAlignment="1">
      <alignment horizontal="center" wrapText="1"/>
    </xf>
    <xf numFmtId="0" fontId="11" fillId="0" borderId="35" xfId="0" applyFont="1" applyFill="1" applyBorder="1" applyAlignment="1">
      <alignment horizontal="center" wrapText="1"/>
    </xf>
    <xf numFmtId="0" fontId="11" fillId="0" borderId="36" xfId="0" applyFont="1" applyFill="1" applyBorder="1" applyAlignment="1">
      <alignment horizontal="center" wrapText="1"/>
    </xf>
    <xf numFmtId="0" fontId="0" fillId="0" borderId="0" xfId="0" applyFill="1" applyBorder="1"/>
    <xf numFmtId="0" fontId="0" fillId="0" borderId="0" xfId="0" applyFill="1"/>
    <xf numFmtId="0" fontId="9" fillId="0" borderId="5" xfId="0" applyFont="1" applyFill="1" applyBorder="1" applyAlignment="1">
      <alignment wrapText="1"/>
    </xf>
    <xf numFmtId="0" fontId="18" fillId="11" borderId="0" xfId="0" applyFont="1" applyFill="1"/>
    <xf numFmtId="0" fontId="19" fillId="0" borderId="0" xfId="0" applyFont="1" applyAlignment="1">
      <alignment wrapText="1"/>
    </xf>
    <xf numFmtId="0" fontId="18" fillId="0" borderId="0" xfId="0" applyFont="1"/>
    <xf numFmtId="0" fontId="19" fillId="0" borderId="0" xfId="0" applyFont="1" applyAlignment="1">
      <alignment vertical="center" wrapText="1"/>
    </xf>
    <xf numFmtId="0" fontId="18" fillId="0" borderId="0" xfId="0" applyFont="1" applyFill="1"/>
    <xf numFmtId="0" fontId="19" fillId="0" borderId="0" xfId="0" applyFont="1" applyFill="1" applyAlignment="1">
      <alignment wrapText="1"/>
    </xf>
    <xf numFmtId="0" fontId="11" fillId="0" borderId="0" xfId="0" applyFont="1" applyFill="1" applyAlignment="1">
      <alignment vertical="center" wrapText="1"/>
    </xf>
    <xf numFmtId="0" fontId="19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right" wrapText="1"/>
    </xf>
    <xf numFmtId="0" fontId="11" fillId="0" borderId="0" xfId="0" applyFont="1" applyFill="1" applyBorder="1" applyAlignment="1">
      <alignment horizontal="right" wrapText="1"/>
    </xf>
    <xf numFmtId="0" fontId="11" fillId="0" borderId="0" xfId="0" applyFont="1" applyFill="1" applyBorder="1" applyAlignment="1">
      <alignment horizontal="right" vertical="center" wrapText="1"/>
    </xf>
    <xf numFmtId="0" fontId="10" fillId="0" borderId="0" xfId="0" applyFont="1" applyFill="1" applyAlignment="1">
      <alignment horizontal="center" vertical="center" wrapText="1"/>
    </xf>
    <xf numFmtId="0" fontId="0" fillId="0" borderId="5" xfId="0" applyFont="1" applyBorder="1" applyAlignment="1">
      <alignment wrapText="1"/>
    </xf>
    <xf numFmtId="0" fontId="11" fillId="2" borderId="6" xfId="0" applyFont="1" applyFill="1" applyBorder="1" applyAlignment="1">
      <alignment wrapText="1"/>
    </xf>
    <xf numFmtId="0" fontId="21" fillId="0" borderId="0" xfId="0" applyFont="1" applyFill="1" applyBorder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1" fillId="0" borderId="39" xfId="0" applyFont="1" applyFill="1" applyBorder="1" applyAlignment="1">
      <alignment horizontal="centerContinuous" vertical="center" wrapText="1"/>
    </xf>
    <xf numFmtId="0" fontId="11" fillId="0" borderId="0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centerContinuous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0" fillId="0" borderId="49" xfId="0" applyBorder="1"/>
    <xf numFmtId="0" fontId="0" fillId="0" borderId="49" xfId="0" applyFill="1" applyBorder="1"/>
    <xf numFmtId="0" fontId="11" fillId="0" borderId="50" xfId="0" applyFont="1" applyBorder="1" applyAlignment="1">
      <alignment wrapText="1"/>
    </xf>
    <xf numFmtId="0" fontId="0" fillId="8" borderId="49" xfId="0" applyFill="1" applyBorder="1"/>
    <xf numFmtId="0" fontId="11" fillId="0" borderId="49" xfId="0" applyFont="1" applyBorder="1" applyAlignment="1">
      <alignment wrapText="1"/>
    </xf>
    <xf numFmtId="0" fontId="9" fillId="0" borderId="0" xfId="0" applyFont="1" applyFill="1" applyBorder="1" applyAlignment="1">
      <alignment horizontal="right" wrapText="1"/>
    </xf>
    <xf numFmtId="0" fontId="9" fillId="0" borderId="52" xfId="0" applyFont="1" applyFill="1" applyBorder="1" applyAlignment="1">
      <alignment wrapText="1"/>
    </xf>
    <xf numFmtId="0" fontId="20" fillId="0" borderId="0" xfId="0" applyFont="1" applyFill="1" applyBorder="1" applyAlignment="1">
      <alignment horizontal="right" wrapText="1"/>
    </xf>
    <xf numFmtId="0" fontId="21" fillId="0" borderId="49" xfId="0" applyFont="1" applyFill="1" applyBorder="1" applyAlignment="1">
      <alignment horizontal="centerContinuous" vertical="center" wrapText="1"/>
    </xf>
    <xf numFmtId="0" fontId="9" fillId="0" borderId="49" xfId="0" applyFont="1" applyFill="1" applyBorder="1" applyAlignment="1">
      <alignment wrapText="1"/>
    </xf>
    <xf numFmtId="0" fontId="8" fillId="0" borderId="55" xfId="0" applyFont="1" applyFill="1" applyBorder="1" applyAlignment="1">
      <alignment horizontal="center" wrapText="1"/>
    </xf>
    <xf numFmtId="10" fontId="9" fillId="0" borderId="56" xfId="0" applyNumberFormat="1" applyFont="1" applyFill="1" applyBorder="1" applyAlignment="1">
      <alignment vertical="center" wrapText="1"/>
    </xf>
    <xf numFmtId="166" fontId="8" fillId="0" borderId="57" xfId="0" applyNumberFormat="1" applyFont="1" applyFill="1" applyBorder="1" applyAlignment="1">
      <alignment wrapText="1"/>
    </xf>
    <xf numFmtId="10" fontId="9" fillId="0" borderId="59" xfId="0" applyNumberFormat="1" applyFont="1" applyFill="1" applyBorder="1" applyAlignment="1">
      <alignment vertical="center" wrapText="1"/>
    </xf>
    <xf numFmtId="10" fontId="9" fillId="0" borderId="60" xfId="0" applyNumberFormat="1" applyFont="1" applyFill="1" applyBorder="1" applyAlignment="1">
      <alignment vertical="center" wrapText="1"/>
    </xf>
    <xf numFmtId="166" fontId="8" fillId="0" borderId="60" xfId="0" applyNumberFormat="1" applyFont="1" applyFill="1" applyBorder="1" applyAlignment="1">
      <alignment wrapText="1"/>
    </xf>
    <xf numFmtId="0" fontId="11" fillId="0" borderId="26" xfId="0" applyFont="1" applyBorder="1" applyAlignment="1">
      <alignment wrapText="1"/>
    </xf>
    <xf numFmtId="0" fontId="11" fillId="0" borderId="32" xfId="0" applyFont="1" applyBorder="1" applyAlignment="1">
      <alignment wrapText="1"/>
    </xf>
    <xf numFmtId="0" fontId="11" fillId="0" borderId="55" xfId="0" applyFont="1" applyFill="1" applyBorder="1" applyAlignment="1">
      <alignment horizontal="right" wrapText="1"/>
    </xf>
    <xf numFmtId="0" fontId="11" fillId="0" borderId="46" xfId="0" applyFont="1" applyBorder="1" applyAlignment="1">
      <alignment wrapText="1"/>
    </xf>
    <xf numFmtId="0" fontId="11" fillId="0" borderId="55" xfId="0" applyFont="1" applyBorder="1" applyAlignment="1">
      <alignment wrapText="1"/>
    </xf>
    <xf numFmtId="0" fontId="11" fillId="0" borderId="62" xfId="0" applyFont="1" applyFill="1" applyBorder="1" applyAlignment="1">
      <alignment horizontal="right" wrapText="1"/>
    </xf>
    <xf numFmtId="0" fontId="11" fillId="0" borderId="49" xfId="0" applyFont="1" applyFill="1" applyBorder="1" applyAlignment="1">
      <alignment wrapText="1"/>
    </xf>
    <xf numFmtId="0" fontId="11" fillId="2" borderId="49" xfId="0" applyFont="1" applyFill="1" applyBorder="1" applyAlignment="1">
      <alignment horizontal="center" vertical="center" wrapText="1"/>
    </xf>
    <xf numFmtId="0" fontId="11" fillId="2" borderId="49" xfId="0" applyFont="1" applyFill="1" applyBorder="1" applyAlignment="1">
      <alignment wrapText="1"/>
    </xf>
    <xf numFmtId="0" fontId="0" fillId="0" borderId="62" xfId="0" applyFill="1" applyBorder="1"/>
    <xf numFmtId="0" fontId="11" fillId="0" borderId="49" xfId="0" applyFont="1" applyFill="1" applyBorder="1" applyAlignment="1">
      <alignment vertical="center" wrapText="1"/>
    </xf>
    <xf numFmtId="0" fontId="11" fillId="0" borderId="62" xfId="0" applyFont="1" applyFill="1" applyBorder="1" applyAlignment="1">
      <alignment horizontal="right" vertical="center" wrapText="1"/>
    </xf>
    <xf numFmtId="0" fontId="0" fillId="0" borderId="40" xfId="0" applyFill="1" applyBorder="1"/>
    <xf numFmtId="0" fontId="0" fillId="0" borderId="10" xfId="0" applyFill="1" applyBorder="1"/>
    <xf numFmtId="0" fontId="16" fillId="0" borderId="10" xfId="0" applyFont="1" applyFill="1" applyBorder="1"/>
    <xf numFmtId="0" fontId="0" fillId="0" borderId="41" xfId="0" applyFill="1" applyBorder="1"/>
    <xf numFmtId="0" fontId="17" fillId="0" borderId="62" xfId="0" applyFont="1" applyFill="1" applyBorder="1" applyAlignment="1">
      <alignment wrapText="1"/>
    </xf>
    <xf numFmtId="0" fontId="11" fillId="0" borderId="62" xfId="0" applyFont="1" applyBorder="1" applyAlignment="1">
      <alignment wrapText="1"/>
    </xf>
    <xf numFmtId="0" fontId="11" fillId="2" borderId="62" xfId="0" applyFont="1" applyFill="1" applyBorder="1" applyAlignment="1">
      <alignment wrapText="1"/>
    </xf>
    <xf numFmtId="0" fontId="11" fillId="8" borderId="62" xfId="0" applyFont="1" applyFill="1" applyBorder="1" applyAlignment="1">
      <alignment wrapText="1"/>
    </xf>
    <xf numFmtId="0" fontId="11" fillId="4" borderId="62" xfId="0" applyFont="1" applyFill="1" applyBorder="1" applyAlignment="1">
      <alignment wrapText="1"/>
    </xf>
    <xf numFmtId="0" fontId="11" fillId="0" borderId="62" xfId="0" applyFont="1" applyFill="1" applyBorder="1" applyAlignment="1">
      <alignment wrapText="1"/>
    </xf>
    <xf numFmtId="0" fontId="0" fillId="0" borderId="62" xfId="0" applyBorder="1"/>
    <xf numFmtId="0" fontId="11" fillId="2" borderId="62" xfId="0" applyFont="1" applyFill="1" applyBorder="1" applyAlignment="1">
      <alignment vertical="center" wrapText="1"/>
    </xf>
    <xf numFmtId="0" fontId="0" fillId="2" borderId="62" xfId="0" applyFont="1" applyFill="1" applyBorder="1" applyAlignment="1">
      <alignment wrapText="1"/>
    </xf>
    <xf numFmtId="0" fontId="0" fillId="2" borderId="64" xfId="0" applyFont="1" applyFill="1" applyBorder="1" applyAlignment="1">
      <alignment wrapText="1"/>
    </xf>
    <xf numFmtId="0" fontId="0" fillId="0" borderId="10" xfId="0" applyBorder="1"/>
    <xf numFmtId="0" fontId="15" fillId="0" borderId="10" xfId="0" applyFont="1" applyBorder="1"/>
    <xf numFmtId="0" fontId="0" fillId="0" borderId="41" xfId="0" applyBorder="1"/>
    <xf numFmtId="0" fontId="0" fillId="0" borderId="40" xfId="0" applyBorder="1"/>
    <xf numFmtId="0" fontId="11" fillId="0" borderId="64" xfId="0" applyFont="1" applyFill="1" applyBorder="1" applyAlignment="1">
      <alignment wrapText="1"/>
    </xf>
    <xf numFmtId="0" fontId="11" fillId="5" borderId="62" xfId="0" applyFont="1" applyFill="1" applyBorder="1" applyAlignment="1">
      <alignment wrapText="1"/>
    </xf>
    <xf numFmtId="0" fontId="0" fillId="0" borderId="66" xfId="0" applyBorder="1"/>
    <xf numFmtId="0" fontId="9" fillId="0" borderId="62" xfId="0" applyFont="1" applyFill="1" applyBorder="1" applyAlignment="1">
      <alignment wrapText="1"/>
    </xf>
    <xf numFmtId="0" fontId="21" fillId="0" borderId="68" xfId="0" applyFont="1" applyFill="1" applyBorder="1" applyAlignment="1">
      <alignment horizontal="centerContinuous" vertical="center" wrapText="1"/>
    </xf>
    <xf numFmtId="0" fontId="8" fillId="0" borderId="70" xfId="0" applyFont="1" applyFill="1" applyBorder="1" applyAlignment="1">
      <alignment horizontal="center" vertical="center" wrapText="1"/>
    </xf>
    <xf numFmtId="0" fontId="11" fillId="10" borderId="30" xfId="0" applyFont="1" applyFill="1" applyBorder="1" applyAlignment="1">
      <alignment wrapText="1"/>
    </xf>
    <xf numFmtId="10" fontId="9" fillId="0" borderId="71" xfId="0" applyNumberFormat="1" applyFont="1" applyFill="1" applyBorder="1" applyAlignment="1">
      <alignment vertical="center" wrapText="1"/>
    </xf>
    <xf numFmtId="166" fontId="8" fillId="0" borderId="72" xfId="0" applyNumberFormat="1" applyFont="1" applyFill="1" applyBorder="1" applyAlignment="1">
      <alignment wrapText="1"/>
    </xf>
    <xf numFmtId="0" fontId="11" fillId="2" borderId="26" xfId="0" applyFont="1" applyFill="1" applyBorder="1" applyAlignment="1">
      <alignment wrapText="1"/>
    </xf>
    <xf numFmtId="10" fontId="9" fillId="0" borderId="74" xfId="0" applyNumberFormat="1" applyFont="1" applyFill="1" applyBorder="1" applyAlignment="1">
      <alignment vertical="center" wrapText="1"/>
    </xf>
    <xf numFmtId="166" fontId="8" fillId="0" borderId="59" xfId="0" applyNumberFormat="1" applyFont="1" applyFill="1" applyBorder="1" applyAlignment="1">
      <alignment wrapText="1"/>
    </xf>
    <xf numFmtId="0" fontId="11" fillId="2" borderId="32" xfId="0" applyFont="1" applyFill="1" applyBorder="1" applyAlignment="1">
      <alignment wrapText="1"/>
    </xf>
    <xf numFmtId="0" fontId="10" fillId="5" borderId="76" xfId="0" applyFont="1" applyFill="1" applyBorder="1" applyAlignment="1">
      <alignment wrapText="1"/>
    </xf>
    <xf numFmtId="0" fontId="10" fillId="0" borderId="62" xfId="0" applyFont="1" applyBorder="1" applyAlignment="1">
      <alignment wrapText="1"/>
    </xf>
    <xf numFmtId="0" fontId="11" fillId="5" borderId="26" xfId="0" applyFont="1" applyFill="1" applyBorder="1" applyAlignment="1">
      <alignment wrapText="1"/>
    </xf>
    <xf numFmtId="0" fontId="11" fillId="5" borderId="32" xfId="0" applyFont="1" applyFill="1" applyBorder="1" applyAlignment="1">
      <alignment wrapText="1"/>
    </xf>
    <xf numFmtId="0" fontId="11" fillId="0" borderId="44" xfId="0" applyFont="1" applyBorder="1" applyAlignment="1">
      <alignment wrapText="1"/>
    </xf>
    <xf numFmtId="166" fontId="11" fillId="0" borderId="0" xfId="0" applyNumberFormat="1" applyFont="1" applyBorder="1" applyAlignment="1">
      <alignment wrapText="1"/>
    </xf>
    <xf numFmtId="166" fontId="11" fillId="0" borderId="49" xfId="0" applyNumberFormat="1" applyFont="1" applyBorder="1" applyAlignment="1">
      <alignment wrapText="1"/>
    </xf>
    <xf numFmtId="166" fontId="11" fillId="0" borderId="26" xfId="0" applyNumberFormat="1" applyFont="1" applyBorder="1" applyAlignment="1">
      <alignment wrapText="1"/>
    </xf>
    <xf numFmtId="0" fontId="11" fillId="12" borderId="1" xfId="0" applyFont="1" applyFill="1" applyBorder="1" applyAlignment="1">
      <alignment wrapText="1"/>
    </xf>
    <xf numFmtId="165" fontId="0" fillId="7" borderId="26" xfId="1" applyFont="1" applyFill="1" applyBorder="1"/>
    <xf numFmtId="0" fontId="0" fillId="0" borderId="26" xfId="0" applyFill="1" applyBorder="1"/>
    <xf numFmtId="0" fontId="11" fillId="4" borderId="0" xfId="0" applyFont="1" applyFill="1" applyBorder="1" applyAlignment="1">
      <alignment vertical="center" wrapText="1"/>
    </xf>
    <xf numFmtId="169" fontId="11" fillId="0" borderId="26" xfId="2" applyNumberFormat="1" applyFont="1" applyFill="1" applyBorder="1" applyAlignment="1">
      <alignment wrapText="1"/>
    </xf>
    <xf numFmtId="165" fontId="0" fillId="0" borderId="26" xfId="1" applyFont="1" applyFill="1" applyBorder="1"/>
    <xf numFmtId="3" fontId="11" fillId="0" borderId="5" xfId="0" applyNumberFormat="1" applyFont="1" applyBorder="1" applyAlignment="1">
      <alignment wrapText="1"/>
    </xf>
    <xf numFmtId="0" fontId="11" fillId="2" borderId="62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right"/>
    </xf>
    <xf numFmtId="165" fontId="0" fillId="7" borderId="1" xfId="1" applyFont="1" applyFill="1" applyBorder="1"/>
    <xf numFmtId="0" fontId="11" fillId="12" borderId="65" xfId="0" applyFont="1" applyFill="1" applyBorder="1" applyAlignment="1">
      <alignment wrapText="1"/>
    </xf>
    <xf numFmtId="0" fontId="11" fillId="12" borderId="51" xfId="0" applyFont="1" applyFill="1" applyBorder="1" applyAlignment="1">
      <alignment wrapText="1"/>
    </xf>
    <xf numFmtId="0" fontId="8" fillId="0" borderId="29" xfId="0" applyFont="1" applyFill="1" applyBorder="1" applyAlignment="1">
      <alignment horizontal="center" vertical="center" wrapText="1"/>
    </xf>
    <xf numFmtId="166" fontId="8" fillId="9" borderId="73" xfId="0" applyNumberFormat="1" applyFont="1" applyFill="1" applyBorder="1" applyAlignment="1">
      <alignment wrapText="1"/>
    </xf>
    <xf numFmtId="166" fontId="8" fillId="9" borderId="75" xfId="0" applyNumberFormat="1" applyFont="1" applyFill="1" applyBorder="1" applyAlignment="1">
      <alignment wrapText="1"/>
    </xf>
    <xf numFmtId="166" fontId="8" fillId="9" borderId="58" xfId="0" applyNumberFormat="1" applyFont="1" applyFill="1" applyBorder="1" applyAlignment="1">
      <alignment wrapText="1"/>
    </xf>
    <xf numFmtId="166" fontId="8" fillId="9" borderId="11" xfId="0" applyNumberFormat="1" applyFont="1" applyFill="1" applyBorder="1" applyAlignment="1">
      <alignment wrapText="1"/>
    </xf>
    <xf numFmtId="166" fontId="8" fillId="9" borderId="61" xfId="0" applyNumberFormat="1" applyFont="1" applyFill="1" applyBorder="1" applyAlignment="1">
      <alignment wrapText="1"/>
    </xf>
    <xf numFmtId="167" fontId="8" fillId="13" borderId="78" xfId="1" applyNumberFormat="1" applyFont="1" applyFill="1" applyBorder="1" applyAlignment="1">
      <alignment wrapText="1"/>
    </xf>
    <xf numFmtId="167" fontId="8" fillId="13" borderId="79" xfId="1" applyNumberFormat="1" applyFont="1" applyFill="1" applyBorder="1" applyAlignment="1">
      <alignment wrapText="1"/>
    </xf>
    <xf numFmtId="167" fontId="8" fillId="13" borderId="80" xfId="1" applyNumberFormat="1" applyFont="1" applyFill="1" applyBorder="1" applyAlignment="1">
      <alignment wrapText="1"/>
    </xf>
    <xf numFmtId="0" fontId="11" fillId="5" borderId="30" xfId="0" applyFont="1" applyFill="1" applyBorder="1" applyAlignment="1">
      <alignment wrapText="1"/>
    </xf>
    <xf numFmtId="0" fontId="11" fillId="0" borderId="30" xfId="0" applyFont="1" applyFill="1" applyBorder="1" applyAlignment="1">
      <alignment wrapText="1"/>
    </xf>
    <xf numFmtId="0" fontId="11" fillId="0" borderId="63" xfId="0" applyFont="1" applyFill="1" applyBorder="1" applyAlignment="1">
      <alignment wrapText="1"/>
    </xf>
    <xf numFmtId="0" fontId="11" fillId="0" borderId="81" xfId="0" applyFont="1" applyFill="1" applyBorder="1" applyAlignment="1">
      <alignment wrapText="1"/>
    </xf>
    <xf numFmtId="0" fontId="11" fillId="0" borderId="30" xfId="0" applyFont="1" applyBorder="1" applyAlignment="1">
      <alignment wrapText="1"/>
    </xf>
    <xf numFmtId="0" fontId="14" fillId="0" borderId="33" xfId="0" applyFont="1" applyFill="1" applyBorder="1" applyAlignment="1">
      <alignment horizontal="center" vertical="center" wrapText="1"/>
    </xf>
    <xf numFmtId="165" fontId="12" fillId="0" borderId="70" xfId="1" applyFont="1" applyFill="1" applyBorder="1" applyAlignment="1">
      <alignment horizontal="center" vertical="center" wrapText="1"/>
    </xf>
    <xf numFmtId="165" fontId="12" fillId="0" borderId="83" xfId="1" applyFont="1" applyFill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76" xfId="0" applyFont="1" applyBorder="1" applyAlignment="1">
      <alignment horizontal="center" vertical="center" wrapText="1"/>
    </xf>
    <xf numFmtId="0" fontId="0" fillId="9" borderId="65" xfId="0" applyFill="1" applyBorder="1" applyAlignment="1">
      <alignment horizontal="center" vertical="center"/>
    </xf>
    <xf numFmtId="0" fontId="10" fillId="9" borderId="65" xfId="0" applyFont="1" applyFill="1" applyBorder="1" applyAlignment="1">
      <alignment horizontal="center" vertical="center"/>
    </xf>
    <xf numFmtId="0" fontId="10" fillId="2" borderId="65" xfId="0" applyFont="1" applyFill="1" applyBorder="1" applyAlignment="1">
      <alignment horizontal="center" vertical="center" wrapText="1"/>
    </xf>
    <xf numFmtId="0" fontId="10" fillId="2" borderId="65" xfId="0" applyFont="1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10" fillId="9" borderId="30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wrapText="1"/>
    </xf>
    <xf numFmtId="166" fontId="11" fillId="9" borderId="1" xfId="0" applyNumberFormat="1" applyFont="1" applyFill="1" applyBorder="1" applyAlignment="1">
      <alignment wrapText="1"/>
    </xf>
    <xf numFmtId="166" fontId="11" fillId="9" borderId="33" xfId="0" applyNumberFormat="1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8" borderId="26" xfId="0" applyFill="1" applyBorder="1"/>
    <xf numFmtId="0" fontId="9" fillId="0" borderId="26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wrapText="1"/>
    </xf>
    <xf numFmtId="164" fontId="9" fillId="0" borderId="26" xfId="3" applyFont="1" applyFill="1" applyBorder="1" applyAlignment="1">
      <alignment wrapText="1"/>
    </xf>
    <xf numFmtId="164" fontId="0" fillId="0" borderId="0" xfId="3" applyFont="1" applyFill="1"/>
    <xf numFmtId="164" fontId="0" fillId="0" borderId="26" xfId="3" applyFont="1" applyFill="1" applyBorder="1"/>
    <xf numFmtId="0" fontId="11" fillId="2" borderId="26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165" fontId="0" fillId="7" borderId="40" xfId="1" applyFont="1" applyFill="1" applyBorder="1"/>
    <xf numFmtId="0" fontId="10" fillId="2" borderId="85" xfId="0" applyFont="1" applyFill="1" applyBorder="1" applyAlignment="1">
      <alignment horizontal="center" vertical="center"/>
    </xf>
    <xf numFmtId="0" fontId="0" fillId="7" borderId="30" xfId="1" applyNumberFormat="1" applyFont="1" applyFill="1" applyBorder="1"/>
    <xf numFmtId="169" fontId="11" fillId="0" borderId="40" xfId="2" applyNumberFormat="1" applyFont="1" applyFill="1" applyBorder="1" applyAlignment="1">
      <alignment wrapText="1"/>
    </xf>
    <xf numFmtId="0" fontId="0" fillId="2" borderId="26" xfId="0" applyFill="1" applyBorder="1" applyAlignment="1">
      <alignment horizontal="center"/>
    </xf>
    <xf numFmtId="0" fontId="0" fillId="7" borderId="26" xfId="0" applyFill="1" applyBorder="1"/>
    <xf numFmtId="0" fontId="0" fillId="7" borderId="26" xfId="0" applyNumberFormat="1" applyFill="1" applyBorder="1"/>
    <xf numFmtId="165" fontId="0" fillId="7" borderId="26" xfId="0" applyNumberFormat="1" applyFill="1" applyBorder="1"/>
    <xf numFmtId="164" fontId="0" fillId="7" borderId="26" xfId="3" applyFont="1" applyFill="1" applyBorder="1"/>
    <xf numFmtId="0" fontId="11" fillId="7" borderId="26" xfId="0" applyFont="1" applyFill="1" applyBorder="1" applyAlignment="1">
      <alignment wrapText="1"/>
    </xf>
    <xf numFmtId="0" fontId="11" fillId="0" borderId="86" xfId="0" applyFont="1" applyFill="1" applyBorder="1" applyAlignment="1">
      <alignment wrapText="1"/>
    </xf>
    <xf numFmtId="0" fontId="0" fillId="0" borderId="85" xfId="0" applyFill="1" applyBorder="1"/>
    <xf numFmtId="0" fontId="0" fillId="0" borderId="30" xfId="0" applyFill="1" applyBorder="1"/>
    <xf numFmtId="0" fontId="11" fillId="0" borderId="87" xfId="0" applyFont="1" applyFill="1" applyBorder="1" applyAlignment="1">
      <alignment wrapText="1"/>
    </xf>
    <xf numFmtId="0" fontId="0" fillId="8" borderId="26" xfId="0" applyFill="1" applyBorder="1" applyAlignment="1">
      <alignment horizontal="center" vertical="center"/>
    </xf>
    <xf numFmtId="0" fontId="0" fillId="8" borderId="40" xfId="0" applyFill="1" applyBorder="1"/>
    <xf numFmtId="0" fontId="0" fillId="9" borderId="26" xfId="0" applyFill="1" applyBorder="1"/>
    <xf numFmtId="0" fontId="0" fillId="9" borderId="26" xfId="0" applyFill="1" applyBorder="1" applyAlignment="1">
      <alignment horizontal="right"/>
    </xf>
    <xf numFmtId="0" fontId="0" fillId="14" borderId="8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 wrapText="1"/>
    </xf>
    <xf numFmtId="0" fontId="24" fillId="2" borderId="65" xfId="0" applyFont="1" applyFill="1" applyBorder="1" applyAlignment="1">
      <alignment horizontal="center" wrapText="1"/>
    </xf>
    <xf numFmtId="0" fontId="24" fillId="2" borderId="84" xfId="0" applyFont="1" applyFill="1" applyBorder="1" applyAlignment="1">
      <alignment horizontal="center" wrapText="1"/>
    </xf>
    <xf numFmtId="0" fontId="12" fillId="0" borderId="62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49" xfId="0" applyFont="1" applyFill="1" applyBorder="1" applyAlignment="1">
      <alignment horizontal="center" wrapText="1"/>
    </xf>
    <xf numFmtId="0" fontId="0" fillId="2" borderId="26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11" fillId="0" borderId="16" xfId="0" applyFont="1" applyBorder="1" applyAlignment="1">
      <alignment horizontal="center" wrapText="1"/>
    </xf>
    <xf numFmtId="0" fontId="11" fillId="0" borderId="17" xfId="0" applyFont="1" applyBorder="1" applyAlignment="1">
      <alignment horizontal="center" wrapText="1"/>
    </xf>
    <xf numFmtId="0" fontId="11" fillId="0" borderId="0" xfId="0" applyFont="1" applyBorder="1" applyAlignment="1">
      <alignment horizontal="right"/>
    </xf>
    <xf numFmtId="11" fontId="11" fillId="0" borderId="16" xfId="0" applyNumberFormat="1" applyFont="1" applyBorder="1" applyAlignment="1">
      <alignment horizontal="center" wrapText="1"/>
    </xf>
    <xf numFmtId="11" fontId="11" fillId="0" borderId="18" xfId="0" applyNumberFormat="1" applyFont="1" applyBorder="1" applyAlignment="1">
      <alignment horizontal="center" wrapText="1"/>
    </xf>
    <xf numFmtId="11" fontId="11" fillId="0" borderId="17" xfId="0" applyNumberFormat="1" applyFont="1" applyBorder="1" applyAlignment="1">
      <alignment horizontal="center" wrapText="1"/>
    </xf>
    <xf numFmtId="0" fontId="11" fillId="0" borderId="18" xfId="0" applyFont="1" applyBorder="1" applyAlignment="1">
      <alignment horizontal="center" wrapText="1"/>
    </xf>
    <xf numFmtId="0" fontId="11" fillId="6" borderId="63" xfId="0" applyFont="1" applyFill="1" applyBorder="1" applyAlignment="1">
      <alignment horizontal="center" wrapText="1"/>
    </xf>
    <xf numFmtId="0" fontId="11" fillId="6" borderId="77" xfId="0" applyFont="1" applyFill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8" fillId="0" borderId="12" xfId="0" applyFont="1" applyFill="1" applyBorder="1" applyAlignment="1">
      <alignment horizontal="center" wrapText="1"/>
    </xf>
    <xf numFmtId="0" fontId="8" fillId="0" borderId="28" xfId="0" applyFont="1" applyFill="1" applyBorder="1" applyAlignment="1">
      <alignment horizontal="center" wrapText="1"/>
    </xf>
    <xf numFmtId="0" fontId="11" fillId="0" borderId="16" xfId="0" applyFont="1" applyBorder="1" applyAlignment="1">
      <alignment horizontal="left" wrapText="1"/>
    </xf>
    <xf numFmtId="0" fontId="11" fillId="0" borderId="18" xfId="0" applyFont="1" applyBorder="1" applyAlignment="1">
      <alignment horizontal="left" wrapText="1"/>
    </xf>
    <xf numFmtId="0" fontId="11" fillId="0" borderId="17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right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82" xfId="0" applyFont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wrapText="1"/>
    </xf>
    <xf numFmtId="0" fontId="11" fillId="0" borderId="44" xfId="0" applyFont="1" applyFill="1" applyBorder="1" applyAlignment="1">
      <alignment horizontal="center" wrapText="1"/>
    </xf>
    <xf numFmtId="0" fontId="11" fillId="0" borderId="10" xfId="0" applyFont="1" applyFill="1" applyBorder="1" applyAlignment="1">
      <alignment horizontal="center" wrapText="1"/>
    </xf>
    <xf numFmtId="0" fontId="11" fillId="0" borderId="41" xfId="0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11" fillId="0" borderId="43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top" wrapText="1"/>
    </xf>
    <xf numFmtId="0" fontId="0" fillId="0" borderId="44" xfId="0" applyBorder="1" applyAlignment="1">
      <alignment horizontal="center"/>
    </xf>
    <xf numFmtId="0" fontId="0" fillId="0" borderId="30" xfId="0" applyBorder="1" applyAlignment="1">
      <alignment horizontal="center"/>
    </xf>
    <xf numFmtId="0" fontId="9" fillId="2" borderId="67" xfId="0" applyFont="1" applyFill="1" applyBorder="1" applyAlignment="1">
      <alignment horizontal="left" vertical="top" wrapText="1"/>
    </xf>
    <xf numFmtId="0" fontId="9" fillId="2" borderId="38" xfId="0" applyFont="1" applyFill="1" applyBorder="1" applyAlignment="1">
      <alignment horizontal="left" vertical="top" wrapText="1"/>
    </xf>
    <xf numFmtId="0" fontId="9" fillId="2" borderId="52" xfId="0" applyFont="1" applyFill="1" applyBorder="1" applyAlignment="1">
      <alignment horizontal="left" vertical="top" wrapText="1"/>
    </xf>
    <xf numFmtId="0" fontId="9" fillId="2" borderId="62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49" xfId="0" applyFont="1" applyFill="1" applyBorder="1" applyAlignment="1">
      <alignment horizontal="left" vertical="top" wrapText="1"/>
    </xf>
    <xf numFmtId="0" fontId="9" fillId="2" borderId="68" xfId="0" applyFont="1" applyFill="1" applyBorder="1" applyAlignment="1">
      <alignment horizontal="left" vertical="top" wrapText="1"/>
    </xf>
    <xf numFmtId="0" fontId="9" fillId="2" borderId="39" xfId="0" applyFont="1" applyFill="1" applyBorder="1" applyAlignment="1">
      <alignment horizontal="left" vertical="top" wrapText="1"/>
    </xf>
    <xf numFmtId="0" fontId="9" fillId="2" borderId="53" xfId="0" applyFont="1" applyFill="1" applyBorder="1" applyAlignment="1">
      <alignment horizontal="left" vertical="top" wrapText="1"/>
    </xf>
    <xf numFmtId="0" fontId="13" fillId="2" borderId="69" xfId="0" applyFont="1" applyFill="1" applyBorder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  <xf numFmtId="0" fontId="13" fillId="2" borderId="54" xfId="0" applyFont="1" applyFill="1" applyBorder="1" applyAlignment="1">
      <alignment horizontal="left" vertical="top" wrapText="1"/>
    </xf>
    <xf numFmtId="0" fontId="8" fillId="9" borderId="2" xfId="0" applyFont="1" applyFill="1" applyBorder="1" applyAlignment="1">
      <alignment horizontal="center" wrapText="1"/>
    </xf>
    <xf numFmtId="0" fontId="8" fillId="9" borderId="4" xfId="0" applyFont="1" applyFill="1" applyBorder="1" applyAlignment="1">
      <alignment horizont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45" xfId="0" applyFont="1" applyFill="1" applyBorder="1" applyAlignment="1">
      <alignment horizontal="center" vertical="center" wrapText="1"/>
    </xf>
  </cellXfs>
  <cellStyles count="4">
    <cellStyle name="Milliers" xfId="1" builtinId="3"/>
    <cellStyle name="Monétaire" xfId="3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CC99FF"/>
      <color rgb="FFFF4B4B"/>
      <color rgb="FFFF3333"/>
      <color rgb="FFF793E2"/>
      <color rgb="FFFF99FF"/>
      <color rgb="FFFFCCFF"/>
      <color rgb="FFFDD7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224926</xdr:colOff>
      <xdr:row>5</xdr:row>
      <xdr:rowOff>10885</xdr:rowOff>
    </xdr:from>
    <xdr:to>
      <xdr:col>13</xdr:col>
      <xdr:colOff>707572</xdr:colOff>
      <xdr:row>16</xdr:row>
      <xdr:rowOff>159861</xdr:rowOff>
    </xdr:to>
    <xdr:pic>
      <xdr:nvPicPr>
        <xdr:cNvPr id="2" name="4A9B0E45-F173-401C-AB6C-E7C8A57163E9" descr="4A9B0E45-F173-401C-AB6C-E7C8A57163E9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8669" y="1469571"/>
          <a:ext cx="3193189" cy="2217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103D001/royrene/CREATION%20NOUVEAU%20PRODUIT/FICHE%20CREA%20PRODUIT/ENR-4.3-01-A%20Process%20cr&#233;ation%20fiche%20article%20MATRICE%20V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"/>
      <sheetName val="Règle Créa X3"/>
      <sheetName val="Liste"/>
      <sheetName val="Fiche article"/>
      <sheetName val="Statut avancement créa"/>
      <sheetName val="Selection"/>
      <sheetName val="Famille statistiqu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3">
          <cell r="A53" t="str">
            <v>ACCESSOIRE</v>
          </cell>
        </row>
        <row r="54">
          <cell r="A54" t="str">
            <v>AUTRES_CONFISERIES</v>
          </cell>
        </row>
        <row r="55">
          <cell r="A55" t="str">
            <v>BISCUIT</v>
          </cell>
        </row>
        <row r="56">
          <cell r="A56" t="str">
            <v>BOISSON</v>
          </cell>
        </row>
        <row r="57">
          <cell r="A57" t="str">
            <v>BONBONNIERE</v>
          </cell>
        </row>
        <row r="58">
          <cell r="A58" t="str">
            <v>BOX</v>
          </cell>
        </row>
        <row r="59">
          <cell r="A59" t="str">
            <v>CALISSON</v>
          </cell>
        </row>
        <row r="60">
          <cell r="A60" t="str">
            <v>CHOCOLAT</v>
          </cell>
        </row>
        <row r="61">
          <cell r="A61" t="str">
            <v>EMBALLAGE</v>
          </cell>
        </row>
        <row r="62">
          <cell r="A62" t="str">
            <v>GLACE</v>
          </cell>
        </row>
        <row r="63">
          <cell r="A63" t="str">
            <v>IMPRIMER</v>
          </cell>
        </row>
        <row r="64">
          <cell r="A64" t="str">
            <v>NOUGAT</v>
          </cell>
        </row>
        <row r="65">
          <cell r="A65" t="str">
            <v>PAI</v>
          </cell>
        </row>
        <row r="66">
          <cell r="A66" t="str">
            <v>PATISSERIE</v>
          </cell>
        </row>
        <row r="67">
          <cell r="A67" t="str">
            <v>TARTINABLE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9"/>
  <sheetViews>
    <sheetView showGridLines="0" workbookViewId="0">
      <selection activeCell="I30" sqref="I30"/>
    </sheetView>
  </sheetViews>
  <sheetFormatPr baseColWidth="10" defaultColWidth="9.1640625" defaultRowHeight="15" x14ac:dyDescent="0.2"/>
  <cols>
    <col min="2" max="2" width="26.1640625" bestFit="1" customWidth="1"/>
    <col min="3" max="3" width="16" customWidth="1"/>
    <col min="4" max="4" width="12.33203125" customWidth="1"/>
  </cols>
  <sheetData>
    <row r="1" spans="2:4" x14ac:dyDescent="0.2">
      <c r="B1" s="9" t="s">
        <v>3</v>
      </c>
      <c r="C1" s="243" t="s">
        <v>4</v>
      </c>
      <c r="D1" s="244"/>
    </row>
    <row r="2" spans="2:4" x14ac:dyDescent="0.2">
      <c r="B2" s="10"/>
      <c r="C2" s="11" t="s">
        <v>7</v>
      </c>
      <c r="D2" s="12" t="s">
        <v>8</v>
      </c>
    </row>
    <row r="3" spans="2:4" x14ac:dyDescent="0.2">
      <c r="B3" s="8" t="s">
        <v>2</v>
      </c>
      <c r="C3" s="13" t="s">
        <v>5</v>
      </c>
      <c r="D3" s="14"/>
    </row>
    <row r="4" spans="2:4" x14ac:dyDescent="0.2">
      <c r="B4" s="8" t="s">
        <v>0</v>
      </c>
      <c r="C4" s="13" t="s">
        <v>6</v>
      </c>
      <c r="D4" s="14"/>
    </row>
    <row r="5" spans="2:4" x14ac:dyDescent="0.2">
      <c r="B5" s="8" t="s">
        <v>1</v>
      </c>
      <c r="C5" s="13" t="s">
        <v>5</v>
      </c>
      <c r="D5" s="14" t="s">
        <v>43</v>
      </c>
    </row>
    <row r="6" spans="2:4" x14ac:dyDescent="0.2">
      <c r="B6" s="8"/>
      <c r="C6" s="13"/>
      <c r="D6" s="14"/>
    </row>
    <row r="7" spans="2:4" x14ac:dyDescent="0.2">
      <c r="B7" s="8"/>
      <c r="C7" s="13"/>
      <c r="D7" s="14"/>
    </row>
    <row r="8" spans="2:4" x14ac:dyDescent="0.2">
      <c r="B8" s="8"/>
      <c r="C8" s="13"/>
      <c r="D8" s="14"/>
    </row>
    <row r="9" spans="2:4" ht="16" thickBot="1" x14ac:dyDescent="0.25">
      <c r="B9" s="7" t="s">
        <v>38</v>
      </c>
      <c r="C9" s="15" t="s">
        <v>39</v>
      </c>
      <c r="D9" s="16" t="s">
        <v>40</v>
      </c>
    </row>
  </sheetData>
  <mergeCells count="1"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16" sqref="C16"/>
    </sheetView>
  </sheetViews>
  <sheetFormatPr baseColWidth="10" defaultRowHeight="15" x14ac:dyDescent="0.2"/>
  <cols>
    <col min="2" max="2" width="15.5" bestFit="1" customWidth="1"/>
    <col min="3" max="3" width="21.6640625" bestFit="1" customWidth="1"/>
  </cols>
  <sheetData>
    <row r="1" spans="1:3" x14ac:dyDescent="0.2">
      <c r="B1" t="s">
        <v>81</v>
      </c>
      <c r="C1" t="s">
        <v>82</v>
      </c>
    </row>
    <row r="2" spans="1:3" x14ac:dyDescent="0.2">
      <c r="A2" t="s">
        <v>79</v>
      </c>
      <c r="B2">
        <v>50100000</v>
      </c>
      <c r="C2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workbookViewId="0">
      <selection activeCell="E13" sqref="E13"/>
    </sheetView>
  </sheetViews>
  <sheetFormatPr baseColWidth="10" defaultRowHeight="15" x14ac:dyDescent="0.2"/>
  <cols>
    <col min="2" max="2" width="19.5" bestFit="1" customWidth="1"/>
    <col min="5" max="5" width="15.5" bestFit="1" customWidth="1"/>
  </cols>
  <sheetData>
    <row r="1" spans="1:10" ht="16" thickBot="1" x14ac:dyDescent="0.25"/>
    <row r="2" spans="1:10" ht="16" thickBot="1" x14ac:dyDescent="0.25">
      <c r="A2" s="5" t="s">
        <v>45</v>
      </c>
      <c r="B2" s="6" t="s">
        <v>67</v>
      </c>
      <c r="D2" s="5" t="s">
        <v>68</v>
      </c>
      <c r="E2" s="6" t="s">
        <v>69</v>
      </c>
      <c r="G2" s="18" t="s">
        <v>103</v>
      </c>
      <c r="H2" s="6" t="s">
        <v>107</v>
      </c>
    </row>
    <row r="3" spans="1:10" x14ac:dyDescent="0.2">
      <c r="A3" s="1" t="s">
        <v>49</v>
      </c>
      <c r="B3" s="2" t="s">
        <v>50</v>
      </c>
      <c r="D3" s="1" t="s">
        <v>71</v>
      </c>
      <c r="E3" s="2" t="s">
        <v>70</v>
      </c>
      <c r="G3" s="1" t="s">
        <v>104</v>
      </c>
      <c r="H3" s="20">
        <v>0.2</v>
      </c>
    </row>
    <row r="4" spans="1:10" x14ac:dyDescent="0.2">
      <c r="A4" s="1" t="s">
        <v>48</v>
      </c>
      <c r="B4" s="2" t="s">
        <v>51</v>
      </c>
      <c r="D4" s="1" t="s">
        <v>73</v>
      </c>
      <c r="E4" s="2" t="s">
        <v>72</v>
      </c>
      <c r="G4" s="1" t="s">
        <v>106</v>
      </c>
      <c r="H4" s="20">
        <v>0.1</v>
      </c>
      <c r="I4" s="1"/>
      <c r="J4" s="19"/>
    </row>
    <row r="5" spans="1:10" ht="16" thickBot="1" x14ac:dyDescent="0.25">
      <c r="A5" s="1" t="s">
        <v>54</v>
      </c>
      <c r="B5" s="2" t="s">
        <v>56</v>
      </c>
      <c r="D5" s="1" t="s">
        <v>75</v>
      </c>
      <c r="E5" s="2" t="s">
        <v>74</v>
      </c>
      <c r="G5" s="3" t="s">
        <v>105</v>
      </c>
      <c r="H5" s="21">
        <v>5.5E-2</v>
      </c>
    </row>
    <row r="6" spans="1:10" x14ac:dyDescent="0.2">
      <c r="A6" s="1" t="s">
        <v>55</v>
      </c>
      <c r="B6" s="2" t="s">
        <v>95</v>
      </c>
      <c r="D6" s="1" t="s">
        <v>77</v>
      </c>
      <c r="E6" s="2" t="s">
        <v>76</v>
      </c>
    </row>
    <row r="7" spans="1:10" x14ac:dyDescent="0.2">
      <c r="A7" s="1" t="s">
        <v>47</v>
      </c>
      <c r="B7" s="2" t="s">
        <v>52</v>
      </c>
      <c r="D7" s="22" t="s">
        <v>112</v>
      </c>
      <c r="E7" s="23" t="s">
        <v>113</v>
      </c>
    </row>
    <row r="8" spans="1:10" ht="16" thickBot="1" x14ac:dyDescent="0.25">
      <c r="A8" s="1" t="s">
        <v>57</v>
      </c>
      <c r="B8" s="2" t="s">
        <v>58</v>
      </c>
      <c r="D8" s="3" t="s">
        <v>32</v>
      </c>
      <c r="E8" s="4" t="s">
        <v>78</v>
      </c>
    </row>
    <row r="9" spans="1:10" x14ac:dyDescent="0.2">
      <c r="A9" s="1" t="s">
        <v>59</v>
      </c>
      <c r="B9" s="2" t="s">
        <v>60</v>
      </c>
    </row>
    <row r="10" spans="1:10" x14ac:dyDescent="0.2">
      <c r="A10" s="1" t="s">
        <v>61</v>
      </c>
      <c r="B10" s="2" t="s">
        <v>62</v>
      </c>
    </row>
    <row r="11" spans="1:10" x14ac:dyDescent="0.2">
      <c r="A11" s="1" t="s">
        <v>63</v>
      </c>
      <c r="B11" s="2" t="s">
        <v>64</v>
      </c>
    </row>
    <row r="12" spans="1:10" x14ac:dyDescent="0.2">
      <c r="A12" s="1" t="s">
        <v>93</v>
      </c>
      <c r="B12" s="2" t="s">
        <v>94</v>
      </c>
    </row>
    <row r="13" spans="1:10" x14ac:dyDescent="0.2">
      <c r="A13" s="1" t="s">
        <v>46</v>
      </c>
      <c r="B13" s="2" t="s">
        <v>53</v>
      </c>
    </row>
    <row r="14" spans="1:10" ht="16" thickBot="1" x14ac:dyDescent="0.25">
      <c r="A14" s="3" t="s">
        <v>65</v>
      </c>
      <c r="B14" s="4" t="s">
        <v>66</v>
      </c>
    </row>
  </sheetData>
  <sortState xmlns:xlrd2="http://schemas.microsoft.com/office/spreadsheetml/2017/richdata2" ref="A3:B14">
    <sortCondition ref="A3:A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97"/>
  <sheetViews>
    <sheetView showGridLines="0" tabSelected="1" zoomScale="108" zoomScaleNormal="70" workbookViewId="0">
      <selection activeCell="G20" sqref="G20"/>
    </sheetView>
  </sheetViews>
  <sheetFormatPr baseColWidth="10" defaultRowHeight="15" x14ac:dyDescent="0.2"/>
  <cols>
    <col min="1" max="1" width="11.5" style="84"/>
    <col min="2" max="2" width="24.83203125" bestFit="1" customWidth="1"/>
    <col min="4" max="4" width="13.5" bestFit="1" customWidth="1"/>
    <col min="7" max="7" width="12.6640625" customWidth="1"/>
    <col min="10" max="10" width="14.5" customWidth="1"/>
    <col min="11" max="11" width="15.5" bestFit="1" customWidth="1"/>
    <col min="12" max="12" width="11.5" style="64"/>
    <col min="13" max="13" width="12.6640625" customWidth="1"/>
    <col min="14" max="14" width="11.5" style="64"/>
    <col min="15" max="15" width="11.5" style="84"/>
    <col min="16" max="16" width="23.83203125" style="84" bestFit="1" customWidth="1"/>
    <col min="17" max="25" width="11.5" style="84"/>
    <col min="26" max="53" width="11.5" style="90"/>
    <col min="54" max="55" width="11.5" style="88"/>
  </cols>
  <sheetData>
    <row r="1" spans="1:55" s="84" customFormat="1" ht="53.25" customHeight="1" x14ac:dyDescent="0.45">
      <c r="A1" s="134"/>
      <c r="B1" s="134" t="s">
        <v>319</v>
      </c>
      <c r="C1" s="135"/>
      <c r="D1" s="135"/>
      <c r="E1" s="136" t="s">
        <v>245</v>
      </c>
      <c r="F1" s="136"/>
      <c r="G1" s="135"/>
      <c r="H1" s="135"/>
      <c r="I1" s="135"/>
      <c r="J1" s="135"/>
      <c r="K1" s="135" t="s">
        <v>361</v>
      </c>
      <c r="L1" s="135"/>
      <c r="M1" s="135"/>
      <c r="N1" s="137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</row>
    <row r="2" spans="1:55" s="38" customFormat="1" ht="16" x14ac:dyDescent="0.2">
      <c r="A2" s="127"/>
      <c r="B2" s="138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128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</row>
    <row r="3" spans="1:55" s="31" customFormat="1" ht="15.75" customHeight="1" thickBot="1" x14ac:dyDescent="0.25">
      <c r="A3" s="127"/>
      <c r="B3" s="139"/>
      <c r="C3" s="66"/>
      <c r="D3" s="66"/>
      <c r="E3" s="66"/>
      <c r="F3" s="66"/>
      <c r="G3" s="66"/>
      <c r="H3" s="66"/>
      <c r="I3" s="66"/>
      <c r="J3" s="66"/>
      <c r="K3" s="69" t="s">
        <v>24</v>
      </c>
      <c r="L3" s="69"/>
      <c r="M3" s="69"/>
      <c r="N3" s="129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87"/>
      <c r="BC3" s="87"/>
    </row>
    <row r="4" spans="1:55" s="31" customFormat="1" ht="15.75" customHeight="1" thickBot="1" x14ac:dyDescent="0.25">
      <c r="A4" s="127" t="s">
        <v>36</v>
      </c>
      <c r="B4" s="140" t="s">
        <v>44</v>
      </c>
      <c r="C4" s="65" t="s">
        <v>51</v>
      </c>
      <c r="D4" s="32"/>
      <c r="E4" s="66"/>
      <c r="F4" s="66"/>
      <c r="G4" s="66"/>
      <c r="H4" s="66"/>
      <c r="I4" s="66"/>
      <c r="J4" s="66"/>
      <c r="K4" s="69"/>
      <c r="L4" s="69"/>
      <c r="M4" s="69"/>
      <c r="N4" s="129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87"/>
      <c r="BC4" s="87"/>
    </row>
    <row r="5" spans="1:55" s="31" customFormat="1" ht="15.75" customHeight="1" thickBot="1" x14ac:dyDescent="0.25">
      <c r="A5" s="127" t="s">
        <v>36</v>
      </c>
      <c r="B5" s="140" t="s">
        <v>249</v>
      </c>
      <c r="C5" s="65" t="s">
        <v>71</v>
      </c>
      <c r="D5" s="66"/>
      <c r="E5" s="66"/>
      <c r="F5" s="66"/>
      <c r="G5" s="66"/>
      <c r="H5" s="66"/>
      <c r="I5" s="66"/>
      <c r="J5" s="66"/>
      <c r="K5" s="69"/>
      <c r="L5" s="69"/>
      <c r="M5" s="69"/>
      <c r="N5" s="129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87"/>
      <c r="BC5" s="87"/>
    </row>
    <row r="6" spans="1:55" s="31" customFormat="1" ht="15.75" customHeight="1" thickBot="1" x14ac:dyDescent="0.25">
      <c r="A6" s="127" t="s">
        <v>36</v>
      </c>
      <c r="B6" s="140" t="s">
        <v>250</v>
      </c>
      <c r="C6" s="65"/>
      <c r="D6" s="66"/>
      <c r="E6" s="66"/>
      <c r="F6" s="66"/>
      <c r="G6" s="66"/>
      <c r="H6" s="66"/>
      <c r="I6" s="66"/>
      <c r="J6" s="66"/>
      <c r="K6" s="69"/>
      <c r="L6" s="69"/>
      <c r="M6" s="69"/>
      <c r="N6" s="129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87"/>
      <c r="BC6" s="87"/>
    </row>
    <row r="7" spans="1:55" s="31" customFormat="1" ht="16" thickBot="1" x14ac:dyDescent="0.25">
      <c r="A7" s="127" t="s">
        <v>36</v>
      </c>
      <c r="B7" s="140" t="s">
        <v>213</v>
      </c>
      <c r="C7" s="65" t="s">
        <v>320</v>
      </c>
      <c r="D7" s="66"/>
      <c r="E7" s="66"/>
      <c r="F7" s="66"/>
      <c r="G7" s="66"/>
      <c r="H7" s="66"/>
      <c r="I7" s="66"/>
      <c r="J7" s="66"/>
      <c r="K7" s="69"/>
      <c r="L7" s="69"/>
      <c r="M7" s="69"/>
      <c r="N7" s="129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87"/>
      <c r="BC7" s="87"/>
    </row>
    <row r="8" spans="1:55" s="31" customFormat="1" ht="16" thickBot="1" x14ac:dyDescent="0.25">
      <c r="A8" s="127" t="s">
        <v>36</v>
      </c>
      <c r="B8" s="140" t="s">
        <v>268</v>
      </c>
      <c r="C8" s="65" t="s">
        <v>212</v>
      </c>
      <c r="D8" s="66"/>
      <c r="E8" s="66"/>
      <c r="F8" s="66"/>
      <c r="G8" s="66"/>
      <c r="H8" s="66"/>
      <c r="I8" s="66"/>
      <c r="J8" s="66"/>
      <c r="K8" s="69"/>
      <c r="L8" s="69"/>
      <c r="M8" s="69"/>
      <c r="N8" s="129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87"/>
      <c r="BC8" s="87"/>
    </row>
    <row r="9" spans="1:55" s="31" customFormat="1" ht="15.75" customHeight="1" thickBot="1" x14ac:dyDescent="0.25">
      <c r="A9" s="127"/>
      <c r="B9" s="141"/>
      <c r="C9" s="66"/>
      <c r="D9" s="66"/>
      <c r="E9" s="66"/>
      <c r="F9" s="66"/>
      <c r="G9" s="66"/>
      <c r="H9" s="66"/>
      <c r="I9" s="66"/>
      <c r="K9" s="69"/>
      <c r="L9" s="69"/>
      <c r="M9" s="69"/>
      <c r="N9" s="129"/>
      <c r="O9" s="38"/>
      <c r="P9" s="38"/>
      <c r="Q9" s="38"/>
      <c r="R9" s="38"/>
      <c r="S9" s="38"/>
      <c r="T9" s="38"/>
      <c r="U9" s="38"/>
      <c r="V9" s="38"/>
      <c r="W9" s="38"/>
      <c r="X9" s="38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87"/>
      <c r="BB9" s="87"/>
    </row>
    <row r="10" spans="1:55" s="31" customFormat="1" ht="15.75" customHeight="1" thickBot="1" x14ac:dyDescent="0.25">
      <c r="A10" s="127" t="s">
        <v>36</v>
      </c>
      <c r="B10" s="140" t="s">
        <v>17</v>
      </c>
      <c r="C10" s="257"/>
      <c r="D10" s="258"/>
      <c r="E10" s="67" t="s">
        <v>321</v>
      </c>
      <c r="F10" s="66"/>
      <c r="G10" s="66"/>
      <c r="H10" s="66"/>
      <c r="I10" s="66"/>
      <c r="J10" s="66"/>
      <c r="K10" s="60"/>
      <c r="L10" s="60"/>
      <c r="M10" s="60"/>
      <c r="N10" s="130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87"/>
      <c r="BC10" s="87"/>
    </row>
    <row r="11" spans="1:55" s="31" customFormat="1" ht="15.75" customHeight="1" thickBot="1" x14ac:dyDescent="0.25">
      <c r="A11" s="127" t="s">
        <v>216</v>
      </c>
      <c r="B11" s="142" t="s">
        <v>9</v>
      </c>
      <c r="C11" s="257"/>
      <c r="D11" s="263"/>
      <c r="E11" s="258"/>
      <c r="F11" s="35"/>
      <c r="G11" s="66"/>
      <c r="H11" s="66"/>
      <c r="I11" s="66"/>
      <c r="J11" s="66"/>
      <c r="K11" s="69"/>
      <c r="L11" s="69"/>
      <c r="M11" s="69"/>
      <c r="N11" s="129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87"/>
      <c r="BC11" s="87"/>
    </row>
    <row r="12" spans="1:55" s="31" customFormat="1" ht="15.75" customHeight="1" thickBot="1" x14ac:dyDescent="0.25">
      <c r="A12" s="127" t="s">
        <v>36</v>
      </c>
      <c r="B12" s="140" t="s">
        <v>111</v>
      </c>
      <c r="C12" s="260" t="s">
        <v>322</v>
      </c>
      <c r="D12" s="261"/>
      <c r="E12" s="262"/>
      <c r="F12" s="35">
        <f>LEN(C12)</f>
        <v>30</v>
      </c>
      <c r="G12" s="36" t="str">
        <f>IF(F12&gt;30,"Designation trop longue","")</f>
        <v/>
      </c>
      <c r="H12" s="66"/>
      <c r="I12" s="66"/>
      <c r="J12" s="66"/>
      <c r="K12" s="69"/>
      <c r="L12" s="69"/>
      <c r="M12" s="69"/>
      <c r="N12" s="129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87"/>
      <c r="BC12" s="87"/>
    </row>
    <row r="13" spans="1:55" s="31" customFormat="1" ht="14.25" customHeight="1" thickBot="1" x14ac:dyDescent="0.25">
      <c r="A13" s="127" t="s">
        <v>36</v>
      </c>
      <c r="B13" s="140" t="s">
        <v>10</v>
      </c>
      <c r="C13" s="260" t="s">
        <v>323</v>
      </c>
      <c r="D13" s="261"/>
      <c r="E13" s="262"/>
      <c r="F13" s="35">
        <f>LEN(C13)</f>
        <v>26</v>
      </c>
      <c r="G13" s="36" t="str">
        <f>IF(F13&gt;30,"Designation trop longue","")</f>
        <v/>
      </c>
      <c r="H13" s="66"/>
      <c r="I13" s="66"/>
      <c r="J13" s="66"/>
      <c r="K13" s="69"/>
      <c r="L13" s="69"/>
      <c r="M13" s="69"/>
      <c r="N13" s="129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87"/>
      <c r="BC13" s="87"/>
    </row>
    <row r="14" spans="1:55" s="31" customFormat="1" ht="15.75" customHeight="1" thickBot="1" x14ac:dyDescent="0.25">
      <c r="A14" s="127" t="s">
        <v>36</v>
      </c>
      <c r="B14" s="140" t="s">
        <v>266</v>
      </c>
      <c r="C14" s="37" t="s">
        <v>324</v>
      </c>
      <c r="D14" s="66"/>
      <c r="E14" s="66"/>
      <c r="F14" s="66"/>
      <c r="G14" s="259" t="s">
        <v>267</v>
      </c>
      <c r="H14" s="259"/>
      <c r="I14" s="65"/>
      <c r="J14" s="66"/>
      <c r="K14" s="60"/>
      <c r="L14" s="60"/>
      <c r="M14" s="60"/>
      <c r="N14" s="130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87"/>
      <c r="BC14" s="87"/>
    </row>
    <row r="15" spans="1:55" s="31" customFormat="1" ht="14.25" customHeight="1" thickBot="1" x14ac:dyDescent="0.25">
      <c r="A15" s="127" t="s">
        <v>36</v>
      </c>
      <c r="B15" s="140" t="s">
        <v>41</v>
      </c>
      <c r="C15" s="260" t="s">
        <v>322</v>
      </c>
      <c r="D15" s="261"/>
      <c r="E15" s="262"/>
      <c r="F15" s="35">
        <f>LEN(C15)</f>
        <v>30</v>
      </c>
      <c r="G15" s="36" t="str">
        <f>IF(F15&gt;30,"Designation trop longue","")</f>
        <v/>
      </c>
      <c r="H15" s="66"/>
      <c r="I15" s="66"/>
      <c r="J15" s="66"/>
      <c r="K15" s="69"/>
      <c r="L15" s="69"/>
      <c r="M15" s="69"/>
      <c r="N15" s="129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87"/>
      <c r="BC15" s="87"/>
    </row>
    <row r="16" spans="1:55" s="31" customFormat="1" ht="14.25" customHeight="1" thickBot="1" x14ac:dyDescent="0.25">
      <c r="A16" s="127"/>
      <c r="B16" s="143"/>
      <c r="C16" s="66"/>
      <c r="D16" s="66"/>
      <c r="E16" s="66"/>
      <c r="F16" s="66"/>
      <c r="G16" s="66"/>
      <c r="H16" s="66"/>
      <c r="I16" s="66"/>
      <c r="J16" s="66"/>
      <c r="K16" s="69"/>
      <c r="L16" s="69"/>
      <c r="M16" s="69"/>
      <c r="N16" s="129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87"/>
      <c r="BC16" s="87"/>
    </row>
    <row r="17" spans="1:55" s="31" customFormat="1" ht="15.75" customHeight="1" thickBot="1" x14ac:dyDescent="0.25">
      <c r="A17" s="127" t="s">
        <v>36</v>
      </c>
      <c r="B17" s="140" t="s">
        <v>214</v>
      </c>
      <c r="C17" s="39" t="s">
        <v>325</v>
      </c>
      <c r="D17" s="66"/>
      <c r="E17" s="66"/>
      <c r="F17" s="66"/>
      <c r="G17" s="66"/>
      <c r="H17" s="66"/>
      <c r="I17" s="66"/>
      <c r="J17" s="66"/>
      <c r="K17" s="69"/>
      <c r="L17" s="69"/>
      <c r="M17" s="69"/>
      <c r="N17" s="129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87"/>
      <c r="BC17" s="87"/>
    </row>
    <row r="18" spans="1:55" s="31" customFormat="1" ht="15.75" customHeight="1" thickBot="1" x14ac:dyDescent="0.25">
      <c r="A18" s="127" t="s">
        <v>36</v>
      </c>
      <c r="B18" s="140" t="s">
        <v>235</v>
      </c>
      <c r="C18" s="37" t="s">
        <v>326</v>
      </c>
      <c r="D18" s="66"/>
      <c r="E18" s="66"/>
      <c r="F18" s="66"/>
      <c r="G18" s="66"/>
      <c r="H18" s="66"/>
      <c r="I18" s="66"/>
      <c r="J18" s="66"/>
      <c r="K18" s="69"/>
      <c r="L18" s="69"/>
      <c r="M18" s="69"/>
      <c r="N18" s="129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87"/>
      <c r="BC18" s="87"/>
    </row>
    <row r="19" spans="1:55" s="31" customFormat="1" ht="15.75" customHeight="1" thickBot="1" x14ac:dyDescent="0.25">
      <c r="A19" s="127" t="s">
        <v>36</v>
      </c>
      <c r="B19" s="140" t="s">
        <v>101</v>
      </c>
      <c r="C19" s="61" t="s">
        <v>327</v>
      </c>
      <c r="D19" s="62"/>
      <c r="E19" s="66"/>
      <c r="F19" s="66"/>
      <c r="G19" s="66"/>
      <c r="H19" s="66"/>
      <c r="I19" s="66"/>
      <c r="J19" s="66"/>
      <c r="K19" s="66"/>
      <c r="L19" s="66"/>
      <c r="M19" s="66"/>
      <c r="N19" s="110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87"/>
      <c r="BC19" s="87"/>
    </row>
    <row r="20" spans="1:55" s="31" customFormat="1" ht="15.75" customHeight="1" thickBot="1" x14ac:dyDescent="0.25">
      <c r="A20" s="127" t="s">
        <v>36</v>
      </c>
      <c r="B20" s="140" t="s">
        <v>102</v>
      </c>
      <c r="C20" s="257" t="s">
        <v>328</v>
      </c>
      <c r="D20" s="258"/>
      <c r="E20" s="66"/>
      <c r="F20" s="66"/>
      <c r="G20" s="66"/>
      <c r="H20" s="66"/>
      <c r="I20" s="66"/>
      <c r="J20" s="66"/>
      <c r="K20" s="66"/>
      <c r="L20" s="66"/>
      <c r="M20" s="66"/>
      <c r="N20" s="110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87"/>
      <c r="BC20" s="87"/>
    </row>
    <row r="21" spans="1:55" s="31" customFormat="1" ht="15.75" customHeight="1" thickBot="1" x14ac:dyDescent="0.25">
      <c r="A21" s="127" t="s">
        <v>36</v>
      </c>
      <c r="B21" s="140" t="s">
        <v>316</v>
      </c>
      <c r="C21" s="223"/>
      <c r="D21" s="35"/>
      <c r="E21" s="66"/>
      <c r="F21" s="66"/>
      <c r="G21" s="66"/>
      <c r="H21" s="66"/>
      <c r="I21" s="66"/>
      <c r="J21" s="66"/>
      <c r="K21" s="66"/>
      <c r="L21" s="66"/>
      <c r="M21" s="66"/>
      <c r="N21" s="110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87"/>
      <c r="BC21" s="87"/>
    </row>
    <row r="22" spans="1:55" s="31" customFormat="1" ht="15.75" customHeight="1" x14ac:dyDescent="0.2">
      <c r="A22" s="127"/>
      <c r="B22" s="143"/>
      <c r="C22" s="66"/>
      <c r="D22" s="212" t="s">
        <v>12</v>
      </c>
      <c r="E22" s="212" t="s">
        <v>13</v>
      </c>
      <c r="F22" s="212" t="s">
        <v>14</v>
      </c>
      <c r="G22" s="212" t="s">
        <v>15</v>
      </c>
      <c r="H22" s="212" t="s">
        <v>16</v>
      </c>
      <c r="I22" s="35" t="s">
        <v>243</v>
      </c>
      <c r="J22" s="35" t="s">
        <v>242</v>
      </c>
      <c r="K22" s="66"/>
      <c r="L22" s="66"/>
      <c r="M22" s="66"/>
      <c r="N22" s="110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87"/>
      <c r="BC22" s="87"/>
    </row>
    <row r="23" spans="1:55" s="31" customFormat="1" ht="15.75" customHeight="1" x14ac:dyDescent="0.2">
      <c r="A23" s="127" t="s">
        <v>36</v>
      </c>
      <c r="B23" s="140" t="s">
        <v>11</v>
      </c>
      <c r="C23" s="66"/>
      <c r="D23" s="17" t="s">
        <v>153</v>
      </c>
      <c r="E23" s="17" t="s">
        <v>154</v>
      </c>
      <c r="F23" s="17" t="s">
        <v>329</v>
      </c>
      <c r="G23" s="17" t="s">
        <v>133</v>
      </c>
      <c r="H23" s="17" t="s">
        <v>330</v>
      </c>
      <c r="I23" s="17"/>
      <c r="J23" s="17"/>
      <c r="K23" s="66"/>
      <c r="L23" s="66"/>
      <c r="M23" s="66"/>
      <c r="N23" s="110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87"/>
      <c r="BC23" s="87"/>
    </row>
    <row r="24" spans="1:55" s="31" customFormat="1" ht="15.75" customHeight="1" x14ac:dyDescent="0.2">
      <c r="A24" s="127"/>
      <c r="B24" s="143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110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87"/>
      <c r="BC24" s="87"/>
    </row>
    <row r="25" spans="1:55" x14ac:dyDescent="0.2">
      <c r="A25" s="131"/>
      <c r="B25" s="144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106"/>
    </row>
    <row r="26" spans="1:55" s="31" customFormat="1" ht="15.75" customHeight="1" thickBot="1" x14ac:dyDescent="0.25">
      <c r="A26" s="127"/>
      <c r="B26" s="143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110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87"/>
      <c r="BC26" s="87"/>
    </row>
    <row r="27" spans="1:55" s="45" customFormat="1" ht="16" thickBot="1" x14ac:dyDescent="0.25">
      <c r="A27" s="127" t="s">
        <v>36</v>
      </c>
      <c r="B27" s="145" t="s">
        <v>25</v>
      </c>
      <c r="C27" s="41"/>
      <c r="D27" s="42" t="s">
        <v>26</v>
      </c>
      <c r="E27" s="43" t="s">
        <v>331</v>
      </c>
      <c r="F27" s="42" t="s">
        <v>114</v>
      </c>
      <c r="G27" s="41" t="s">
        <v>331</v>
      </c>
      <c r="H27" s="44" t="s">
        <v>115</v>
      </c>
      <c r="I27" s="41" t="s">
        <v>331</v>
      </c>
      <c r="J27" s="44" t="s">
        <v>42</v>
      </c>
      <c r="K27" s="63"/>
      <c r="L27" s="63"/>
      <c r="M27" s="44"/>
      <c r="N27" s="132"/>
      <c r="O27" s="92"/>
      <c r="P27" s="92"/>
      <c r="Q27" s="92"/>
      <c r="R27" s="92"/>
      <c r="S27" s="92"/>
      <c r="T27" s="92"/>
      <c r="U27" s="92"/>
      <c r="V27" s="92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89"/>
      <c r="AZ27" s="89"/>
    </row>
    <row r="28" spans="1:55" s="31" customFormat="1" ht="15.75" customHeight="1" x14ac:dyDescent="0.2">
      <c r="A28" s="127"/>
      <c r="B28" s="143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110"/>
      <c r="O28" s="38"/>
      <c r="P28" s="38"/>
      <c r="Q28" s="38"/>
      <c r="R28" s="38"/>
      <c r="S28" s="38"/>
      <c r="T28" s="38"/>
      <c r="U28" s="38"/>
      <c r="V28" s="38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87"/>
      <c r="AZ28" s="87"/>
    </row>
    <row r="29" spans="1:55" s="31" customFormat="1" ht="30" customHeight="1" thickBot="1" x14ac:dyDescent="0.25">
      <c r="A29" s="127"/>
      <c r="B29" s="141"/>
      <c r="C29" s="66"/>
      <c r="D29" s="66"/>
      <c r="E29" s="66"/>
      <c r="F29" s="66"/>
      <c r="G29" s="66"/>
      <c r="H29" s="66"/>
      <c r="I29" s="204" t="s">
        <v>89</v>
      </c>
      <c r="J29" s="205" t="s">
        <v>89</v>
      </c>
      <c r="K29" s="205" t="s">
        <v>89</v>
      </c>
      <c r="L29" s="206" t="s">
        <v>252</v>
      </c>
      <c r="M29" s="207" t="s">
        <v>253</v>
      </c>
      <c r="N29" s="206" t="s">
        <v>233</v>
      </c>
      <c r="O29" s="38"/>
      <c r="P29" s="256">
        <v>2020</v>
      </c>
      <c r="Q29" s="240" t="s">
        <v>352</v>
      </c>
      <c r="R29" s="241" t="s">
        <v>353</v>
      </c>
      <c r="S29" s="241" t="s">
        <v>354</v>
      </c>
      <c r="T29" s="241" t="s">
        <v>355</v>
      </c>
      <c r="U29" s="38"/>
      <c r="V29" s="38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87"/>
      <c r="AZ29" s="87"/>
    </row>
    <row r="30" spans="1:55" s="31" customFormat="1" ht="39.75" customHeight="1" thickBot="1" x14ac:dyDescent="0.25">
      <c r="A30" s="127" t="s">
        <v>36</v>
      </c>
      <c r="B30" s="140" t="s">
        <v>240</v>
      </c>
      <c r="C30" s="173">
        <v>240</v>
      </c>
      <c r="D30" s="66"/>
      <c r="E30" s="66"/>
      <c r="F30" s="66"/>
      <c r="G30" s="66"/>
      <c r="H30" s="66"/>
      <c r="I30" s="208" t="s">
        <v>254</v>
      </c>
      <c r="J30" s="209" t="s">
        <v>255</v>
      </c>
      <c r="K30" s="209" t="s">
        <v>247</v>
      </c>
      <c r="L30" s="210" t="s">
        <v>244</v>
      </c>
      <c r="M30" s="211" t="s">
        <v>231</v>
      </c>
      <c r="N30" s="225" t="s">
        <v>234</v>
      </c>
      <c r="O30" s="38"/>
      <c r="P30" s="256"/>
      <c r="Q30" s="17" t="s">
        <v>356</v>
      </c>
      <c r="R30" s="17">
        <v>6.7</v>
      </c>
      <c r="S30" s="17">
        <v>6.5</v>
      </c>
      <c r="T30" s="17">
        <v>6</v>
      </c>
      <c r="U30" s="38"/>
      <c r="V30" s="38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87"/>
      <c r="AZ30" s="87"/>
    </row>
    <row r="31" spans="1:55" s="31" customFormat="1" ht="16" thickBot="1" x14ac:dyDescent="0.25">
      <c r="A31" s="127" t="s">
        <v>37</v>
      </c>
      <c r="B31" s="140" t="s">
        <v>27</v>
      </c>
      <c r="C31" s="65">
        <v>0.5</v>
      </c>
      <c r="D31" s="66" t="s">
        <v>28</v>
      </c>
      <c r="E31" s="66"/>
      <c r="F31" s="66"/>
      <c r="G31" s="66"/>
      <c r="H31" s="66"/>
      <c r="I31" s="174">
        <f>'Elaboration Produit'!L39+IF('Elaboration Produit'!L50=0,'Elaboration Produit'!E50,'Elaboration Produit'!L50)</f>
        <v>1.8938758</v>
      </c>
      <c r="J31" s="174">
        <f>I31*(1+J32)</f>
        <v>2.4127977692</v>
      </c>
      <c r="K31" s="174">
        <f>J31*(1+K32)</f>
        <v>2.991869233808</v>
      </c>
      <c r="L31" s="178">
        <v>7.5</v>
      </c>
      <c r="M31" s="224">
        <f>L31/M32/(1+J35)</f>
        <v>2.8409090909090908</v>
      </c>
      <c r="N31" s="122">
        <v>3.45</v>
      </c>
      <c r="O31" s="38"/>
      <c r="P31" s="256"/>
      <c r="Q31" s="17" t="s">
        <v>357</v>
      </c>
      <c r="R31" s="253">
        <v>2.97</v>
      </c>
      <c r="S31" s="254"/>
      <c r="T31" s="255"/>
      <c r="U31" s="38"/>
      <c r="V31" s="38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87"/>
      <c r="AZ31" s="87"/>
    </row>
    <row r="32" spans="1:55" s="31" customFormat="1" ht="24" customHeight="1" thickBot="1" x14ac:dyDescent="0.25">
      <c r="A32" s="127"/>
      <c r="B32" s="140" t="s">
        <v>241</v>
      </c>
      <c r="C32" s="65">
        <v>120</v>
      </c>
      <c r="D32" s="66"/>
      <c r="E32" s="66"/>
      <c r="F32" s="66"/>
      <c r="G32" s="66"/>
      <c r="H32" s="176" t="s">
        <v>251</v>
      </c>
      <c r="I32" s="177"/>
      <c r="J32" s="177">
        <v>0.27400000000000002</v>
      </c>
      <c r="K32" s="227">
        <v>0.24</v>
      </c>
      <c r="L32" s="222" t="s">
        <v>232</v>
      </c>
      <c r="M32" s="51">
        <v>2.2000000000000002</v>
      </c>
      <c r="N32" s="226">
        <f>IFERROR((L31/N31/(1+J35)),"")</f>
        <v>1.8115942028985508</v>
      </c>
      <c r="O32" s="38"/>
      <c r="P32" s="256">
        <v>2021</v>
      </c>
      <c r="Q32" s="240" t="s">
        <v>352</v>
      </c>
      <c r="R32" s="241" t="s">
        <v>358</v>
      </c>
      <c r="S32" s="241" t="s">
        <v>359</v>
      </c>
      <c r="T32" s="241" t="s">
        <v>360</v>
      </c>
      <c r="U32" s="38"/>
      <c r="V32" s="38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87"/>
      <c r="AZ32" s="87"/>
    </row>
    <row r="33" spans="1:55" s="31" customFormat="1" ht="16" thickBot="1" x14ac:dyDescent="0.25">
      <c r="A33" s="127"/>
      <c r="B33" s="141"/>
      <c r="C33" s="66"/>
      <c r="D33" s="66"/>
      <c r="E33" s="66"/>
      <c r="F33" s="66"/>
      <c r="G33" s="66"/>
      <c r="I33" s="66"/>
      <c r="J33" s="66"/>
      <c r="K33" s="66"/>
      <c r="L33" s="222" t="s">
        <v>256</v>
      </c>
      <c r="M33" s="233">
        <f>IFERROR(((M31-K31)/M31),"")</f>
        <v>-5.3137970300416018E-2</v>
      </c>
      <c r="N33" s="233">
        <f>IFERROR(((N32-K31)/N32),"")</f>
        <v>-0.65151181706201589</v>
      </c>
      <c r="O33" s="38"/>
      <c r="P33" s="256"/>
      <c r="Q33" s="17" t="s">
        <v>356</v>
      </c>
      <c r="R33" s="17">
        <v>7.5</v>
      </c>
      <c r="S33" s="17">
        <v>6.9</v>
      </c>
      <c r="T33" s="17">
        <v>6.5</v>
      </c>
      <c r="U33" s="38"/>
      <c r="V33" s="38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87"/>
      <c r="AZ33" s="87"/>
    </row>
    <row r="34" spans="1:55" s="31" customFormat="1" ht="26.25" customHeight="1" thickBot="1" x14ac:dyDescent="0.25">
      <c r="A34" s="127"/>
      <c r="B34" s="146" t="s">
        <v>236</v>
      </c>
      <c r="C34" s="215">
        <f>13.3*4</f>
        <v>53.2</v>
      </c>
      <c r="D34" s="75"/>
      <c r="E34" s="60" t="s">
        <v>237</v>
      </c>
      <c r="F34" s="72">
        <v>50</v>
      </c>
      <c r="G34" s="66"/>
      <c r="H34" s="66"/>
      <c r="K34" s="66"/>
      <c r="L34" s="161" t="s">
        <v>317</v>
      </c>
      <c r="M34" s="233">
        <f>IFERROR(M31/I31,"")</f>
        <v>1.5000503680912396</v>
      </c>
      <c r="N34" s="233">
        <f>IFERROR(N31/I31,"")</f>
        <v>1.8216611670100016</v>
      </c>
      <c r="O34" s="38"/>
      <c r="P34" s="256"/>
      <c r="Q34" s="17" t="s">
        <v>357</v>
      </c>
      <c r="R34" s="17">
        <v>3.45</v>
      </c>
      <c r="S34" s="17">
        <v>3.2</v>
      </c>
      <c r="T34" s="17">
        <v>2.97</v>
      </c>
      <c r="U34" s="38"/>
      <c r="V34" s="38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87"/>
      <c r="AZ34" s="87"/>
    </row>
    <row r="35" spans="1:55" s="31" customFormat="1" ht="27.75" customHeight="1" thickBot="1" x14ac:dyDescent="0.25">
      <c r="A35" s="127"/>
      <c r="B35" s="147" t="s">
        <v>238</v>
      </c>
      <c r="C35" s="76">
        <v>100</v>
      </c>
      <c r="D35" s="98"/>
      <c r="E35" s="99" t="s">
        <v>239</v>
      </c>
      <c r="F35" s="73"/>
      <c r="G35" s="32"/>
      <c r="H35" s="66"/>
      <c r="I35" s="78" t="s">
        <v>31</v>
      </c>
      <c r="J35" s="26">
        <v>0.2</v>
      </c>
      <c r="K35" s="66"/>
      <c r="L35" s="66"/>
      <c r="M35" s="66"/>
      <c r="N35" s="110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87"/>
      <c r="BC35" s="87"/>
    </row>
    <row r="36" spans="1:55" s="84" customFormat="1" x14ac:dyDescent="0.2">
      <c r="A36" s="131"/>
      <c r="B36" s="131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107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</row>
    <row r="37" spans="1:55" s="74" customFormat="1" ht="16" thickBot="1" x14ac:dyDescent="0.25">
      <c r="A37" s="127"/>
      <c r="B37" s="248" t="s">
        <v>19</v>
      </c>
      <c r="C37" s="249"/>
      <c r="D37" s="66"/>
      <c r="E37" s="66"/>
      <c r="F37" s="66"/>
      <c r="G37" s="246" t="s">
        <v>265</v>
      </c>
      <c r="H37" s="66"/>
      <c r="I37" s="252" t="s">
        <v>310</v>
      </c>
      <c r="J37" s="252"/>
      <c r="K37" s="252"/>
      <c r="L37" s="252"/>
      <c r="M37" s="252"/>
      <c r="N37" s="235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86"/>
      <c r="BC37" s="86"/>
    </row>
    <row r="38" spans="1:55" s="74" customFormat="1" ht="15" customHeight="1" thickBot="1" x14ac:dyDescent="0.25">
      <c r="A38" s="133" t="s">
        <v>36</v>
      </c>
      <c r="B38" s="140" t="s">
        <v>303</v>
      </c>
      <c r="C38" s="65" t="s">
        <v>332</v>
      </c>
      <c r="D38" s="66"/>
      <c r="E38" s="66"/>
      <c r="F38" s="250" t="s">
        <v>18</v>
      </c>
      <c r="G38" s="247"/>
      <c r="H38" s="66"/>
      <c r="I38" s="228" t="s">
        <v>315</v>
      </c>
      <c r="J38" s="228" t="s">
        <v>311</v>
      </c>
      <c r="K38" s="228" t="s">
        <v>312</v>
      </c>
      <c r="L38" s="228" t="s">
        <v>313</v>
      </c>
      <c r="M38" s="228" t="s">
        <v>314</v>
      </c>
      <c r="N38" s="235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86"/>
      <c r="BC38" s="86"/>
    </row>
    <row r="39" spans="1:55" s="74" customFormat="1" ht="16" thickBot="1" x14ac:dyDescent="0.25">
      <c r="A39" s="133" t="s">
        <v>36</v>
      </c>
      <c r="B39" s="140" t="s">
        <v>302</v>
      </c>
      <c r="C39" s="72" t="s">
        <v>333</v>
      </c>
      <c r="D39" s="66"/>
      <c r="E39" s="66"/>
      <c r="F39" s="251"/>
      <c r="G39" s="79">
        <v>0</v>
      </c>
      <c r="H39" s="179"/>
      <c r="I39" s="229" t="s">
        <v>318</v>
      </c>
      <c r="J39" s="230" t="str">
        <f>C12</f>
        <v>CALISSON BOITE METAL PERSO 50G</v>
      </c>
      <c r="K39" s="229">
        <f>F34</f>
        <v>50</v>
      </c>
      <c r="L39" s="231">
        <f>L31</f>
        <v>7.5</v>
      </c>
      <c r="M39" s="232">
        <f>IFERROR(L39/K39,"")</f>
        <v>0.15</v>
      </c>
      <c r="N39" s="235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86"/>
      <c r="BC39" s="86"/>
    </row>
    <row r="40" spans="1:55" s="74" customFormat="1" x14ac:dyDescent="0.2">
      <c r="A40" s="133"/>
      <c r="B40" s="237"/>
      <c r="C40" s="234"/>
      <c r="D40" s="66"/>
      <c r="E40" s="66"/>
      <c r="F40" s="66"/>
      <c r="G40" s="66"/>
      <c r="H40" s="66"/>
      <c r="I40" s="175"/>
      <c r="J40" s="175"/>
      <c r="K40" s="175"/>
      <c r="L40" s="175"/>
      <c r="M40" s="221" t="str">
        <f t="shared" ref="M40:M43" si="0">IFERROR(L40/K40,"")</f>
        <v/>
      </c>
      <c r="N40" s="235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86"/>
      <c r="BC40" s="86"/>
    </row>
    <row r="41" spans="1:55" s="74" customFormat="1" x14ac:dyDescent="0.2">
      <c r="A41" s="83"/>
      <c r="B41" s="245" t="s">
        <v>305</v>
      </c>
      <c r="C41" s="245"/>
      <c r="D41" s="238" t="s">
        <v>259</v>
      </c>
      <c r="E41" s="238" t="s">
        <v>260</v>
      </c>
      <c r="F41" s="238" t="s">
        <v>261</v>
      </c>
      <c r="G41" s="238" t="s">
        <v>262</v>
      </c>
      <c r="H41" s="68"/>
      <c r="I41" s="175"/>
      <c r="J41" s="175"/>
      <c r="K41" s="175"/>
      <c r="L41" s="175"/>
      <c r="M41" s="221" t="str">
        <f t="shared" si="0"/>
        <v/>
      </c>
      <c r="N41" s="235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86"/>
      <c r="BC41" s="86"/>
    </row>
    <row r="42" spans="1:55" s="84" customFormat="1" x14ac:dyDescent="0.2">
      <c r="B42" s="122"/>
      <c r="C42" s="216" t="s">
        <v>114</v>
      </c>
      <c r="D42" s="216"/>
      <c r="E42" s="216"/>
      <c r="F42" s="216"/>
      <c r="G42" s="216"/>
      <c r="I42" s="175"/>
      <c r="J42" s="175"/>
      <c r="K42" s="175"/>
      <c r="L42" s="175"/>
      <c r="M42" s="221" t="str">
        <f t="shared" si="0"/>
        <v/>
      </c>
      <c r="N42" s="235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</row>
    <row r="43" spans="1:55" s="84" customFormat="1" x14ac:dyDescent="0.2">
      <c r="B43" s="122"/>
      <c r="C43" s="216" t="s">
        <v>306</v>
      </c>
      <c r="D43" s="216"/>
      <c r="E43" s="216"/>
      <c r="F43" s="216"/>
      <c r="G43" s="216"/>
      <c r="H43" s="83"/>
      <c r="I43" s="175"/>
      <c r="J43" s="175"/>
      <c r="K43" s="175"/>
      <c r="L43" s="175"/>
      <c r="M43" s="221" t="str">
        <f t="shared" si="0"/>
        <v/>
      </c>
      <c r="N43" s="107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</row>
    <row r="44" spans="1:55" s="84" customFormat="1" x14ac:dyDescent="0.2">
      <c r="B44" s="17"/>
      <c r="C44" s="216" t="s">
        <v>26</v>
      </c>
      <c r="D44" s="216"/>
      <c r="E44" s="216"/>
      <c r="F44" s="216"/>
      <c r="G44" s="239"/>
      <c r="H44" s="236"/>
      <c r="I44" s="137"/>
      <c r="J44" s="175"/>
      <c r="K44" s="175"/>
      <c r="L44" s="175"/>
      <c r="M44" s="175"/>
      <c r="N44" s="236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</row>
    <row r="45" spans="1:55" s="84" customFormat="1" x14ac:dyDescent="0.2">
      <c r="D45" s="83"/>
      <c r="E45" s="83"/>
      <c r="F45" s="83"/>
      <c r="G45" s="83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</row>
    <row r="46" spans="1:55" s="84" customFormat="1" x14ac:dyDescent="0.2"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</row>
    <row r="47" spans="1:55" s="84" customFormat="1" x14ac:dyDescent="0.2"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</row>
    <row r="48" spans="1:55" s="84" customFormat="1" x14ac:dyDescent="0.2"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</row>
    <row r="49" spans="26:55" s="84" customFormat="1" x14ac:dyDescent="0.2"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</row>
    <row r="50" spans="26:55" s="84" customFormat="1" x14ac:dyDescent="0.2"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</row>
    <row r="51" spans="26:55" s="84" customFormat="1" x14ac:dyDescent="0.2"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</row>
    <row r="52" spans="26:55" s="84" customFormat="1" x14ac:dyDescent="0.2"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</row>
    <row r="53" spans="26:55" s="84" customFormat="1" x14ac:dyDescent="0.2"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</row>
    <row r="54" spans="26:55" s="84" customFormat="1" x14ac:dyDescent="0.2"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</row>
    <row r="55" spans="26:55" s="84" customFormat="1" x14ac:dyDescent="0.2"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</row>
    <row r="56" spans="26:55" s="84" customFormat="1" x14ac:dyDescent="0.2"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</row>
    <row r="57" spans="26:55" s="84" customFormat="1" x14ac:dyDescent="0.2"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</row>
    <row r="58" spans="26:55" s="84" customFormat="1" x14ac:dyDescent="0.2"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</row>
    <row r="59" spans="26:55" s="84" customFormat="1" x14ac:dyDescent="0.2"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</row>
    <row r="60" spans="26:55" s="84" customFormat="1" x14ac:dyDescent="0.2"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</row>
    <row r="61" spans="26:55" s="84" customFormat="1" x14ac:dyDescent="0.2"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</row>
    <row r="62" spans="26:55" s="84" customFormat="1" x14ac:dyDescent="0.2"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</row>
    <row r="63" spans="26:55" s="84" customFormat="1" x14ac:dyDescent="0.2"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</row>
    <row r="64" spans="26:55" s="84" customFormat="1" x14ac:dyDescent="0.2"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0"/>
      <c r="AQ64" s="90"/>
      <c r="AR64" s="90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</row>
    <row r="65" spans="26:55" s="84" customFormat="1" x14ac:dyDescent="0.2"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</row>
    <row r="66" spans="26:55" s="84" customFormat="1" x14ac:dyDescent="0.2"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</row>
    <row r="67" spans="26:55" s="84" customFormat="1" x14ac:dyDescent="0.2"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</row>
    <row r="68" spans="26:55" s="84" customFormat="1" x14ac:dyDescent="0.2"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</row>
    <row r="69" spans="26:55" s="84" customFormat="1" x14ac:dyDescent="0.2"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</row>
    <row r="70" spans="26:55" s="84" customFormat="1" x14ac:dyDescent="0.2"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0"/>
    </row>
    <row r="71" spans="26:55" s="84" customFormat="1" x14ac:dyDescent="0.2"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0"/>
    </row>
    <row r="72" spans="26:55" s="84" customFormat="1" x14ac:dyDescent="0.2"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</row>
    <row r="73" spans="26:55" s="84" customFormat="1" x14ac:dyDescent="0.2"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0"/>
    </row>
    <row r="74" spans="26:55" s="84" customFormat="1" x14ac:dyDescent="0.2"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</row>
    <row r="75" spans="26:55" s="84" customFormat="1" x14ac:dyDescent="0.2"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</row>
    <row r="76" spans="26:55" s="84" customFormat="1" x14ac:dyDescent="0.2"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</row>
    <row r="77" spans="26:55" s="84" customFormat="1" x14ac:dyDescent="0.2"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</row>
    <row r="78" spans="26:55" s="84" customFormat="1" x14ac:dyDescent="0.2"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</row>
    <row r="79" spans="26:55" s="84" customFormat="1" x14ac:dyDescent="0.2"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</row>
    <row r="80" spans="26:55" s="84" customFormat="1" x14ac:dyDescent="0.2"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</row>
    <row r="81" spans="26:55" s="84" customFormat="1" x14ac:dyDescent="0.2"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</row>
    <row r="82" spans="26:55" s="84" customFormat="1" x14ac:dyDescent="0.2"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  <c r="AY82" s="90"/>
      <c r="AZ82" s="90"/>
      <c r="BA82" s="90"/>
      <c r="BB82" s="90"/>
      <c r="BC82" s="90"/>
    </row>
    <row r="83" spans="26:55" s="84" customFormat="1" x14ac:dyDescent="0.2"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0"/>
      <c r="AW83" s="90"/>
      <c r="AX83" s="90"/>
      <c r="AY83" s="90"/>
      <c r="AZ83" s="90"/>
      <c r="BA83" s="90"/>
      <c r="BB83" s="90"/>
      <c r="BC83" s="90"/>
    </row>
    <row r="84" spans="26:55" s="84" customFormat="1" x14ac:dyDescent="0.2"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  <c r="AY84" s="90"/>
      <c r="AZ84" s="90"/>
      <c r="BA84" s="90"/>
      <c r="BB84" s="90"/>
      <c r="BC84" s="90"/>
    </row>
    <row r="85" spans="26:55" s="84" customFormat="1" x14ac:dyDescent="0.2"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</row>
    <row r="86" spans="26:55" s="84" customFormat="1" x14ac:dyDescent="0.2"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0"/>
      <c r="AQ86" s="90"/>
      <c r="AR86" s="90"/>
      <c r="AS86" s="90"/>
      <c r="AT86" s="90"/>
      <c r="AU86" s="90"/>
      <c r="AV86" s="90"/>
      <c r="AW86" s="90"/>
      <c r="AX86" s="90"/>
      <c r="AY86" s="90"/>
      <c r="AZ86" s="90"/>
      <c r="BA86" s="90"/>
      <c r="BB86" s="90"/>
      <c r="BC86" s="90"/>
    </row>
    <row r="87" spans="26:55" s="84" customFormat="1" x14ac:dyDescent="0.2"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</row>
    <row r="88" spans="26:55" s="84" customFormat="1" x14ac:dyDescent="0.2"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  <c r="BA88" s="90"/>
      <c r="BB88" s="90"/>
      <c r="BC88" s="90"/>
    </row>
    <row r="89" spans="26:55" s="84" customFormat="1" x14ac:dyDescent="0.2"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</row>
    <row r="90" spans="26:55" s="84" customFormat="1" x14ac:dyDescent="0.2"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</row>
    <row r="91" spans="26:55" s="84" customFormat="1" x14ac:dyDescent="0.2"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</row>
    <row r="92" spans="26:55" s="84" customFormat="1" x14ac:dyDescent="0.2"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</row>
    <row r="93" spans="26:55" s="84" customFormat="1" x14ac:dyDescent="0.2"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</row>
    <row r="94" spans="26:55" s="84" customFormat="1" x14ac:dyDescent="0.2"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</row>
    <row r="95" spans="26:55" s="84" customFormat="1" x14ac:dyDescent="0.2"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</row>
    <row r="96" spans="26:55" s="84" customFormat="1" x14ac:dyDescent="0.2"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90"/>
      <c r="AQ96" s="90"/>
      <c r="AR96" s="90"/>
      <c r="AS96" s="90"/>
      <c r="AT96" s="90"/>
      <c r="AU96" s="90"/>
      <c r="AV96" s="90"/>
      <c r="AW96" s="90"/>
      <c r="AX96" s="90"/>
      <c r="AY96" s="90"/>
      <c r="AZ96" s="90"/>
      <c r="BA96" s="90"/>
      <c r="BB96" s="90"/>
      <c r="BC96" s="90"/>
    </row>
    <row r="97" spans="26:55" s="84" customFormat="1" x14ac:dyDescent="0.2"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0"/>
      <c r="AQ97" s="90"/>
      <c r="AR97" s="90"/>
      <c r="AS97" s="90"/>
      <c r="AT97" s="90"/>
      <c r="AU97" s="90"/>
      <c r="AV97" s="90"/>
      <c r="AW97" s="90"/>
      <c r="AX97" s="90"/>
      <c r="AY97" s="90"/>
      <c r="AZ97" s="90"/>
      <c r="BA97" s="90"/>
      <c r="BB97" s="90"/>
      <c r="BC97" s="90"/>
    </row>
    <row r="98" spans="26:55" s="84" customFormat="1" x14ac:dyDescent="0.2"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0"/>
      <c r="AQ98" s="90"/>
      <c r="AR98" s="90"/>
      <c r="AS98" s="90"/>
      <c r="AT98" s="90"/>
      <c r="AU98" s="90"/>
      <c r="AV98" s="90"/>
      <c r="AW98" s="90"/>
      <c r="AX98" s="90"/>
      <c r="AY98" s="90"/>
      <c r="AZ98" s="90"/>
      <c r="BA98" s="90"/>
      <c r="BB98" s="90"/>
      <c r="BC98" s="90"/>
    </row>
    <row r="99" spans="26:55" s="84" customFormat="1" x14ac:dyDescent="0.2"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0"/>
      <c r="AQ99" s="90"/>
      <c r="AR99" s="90"/>
      <c r="AS99" s="90"/>
      <c r="AT99" s="90"/>
      <c r="AU99" s="90"/>
      <c r="AV99" s="90"/>
      <c r="AW99" s="90"/>
      <c r="AX99" s="90"/>
      <c r="AY99" s="90"/>
      <c r="AZ99" s="90"/>
      <c r="BA99" s="90"/>
      <c r="BB99" s="90"/>
      <c r="BC99" s="90"/>
    </row>
    <row r="100" spans="26:55" s="84" customFormat="1" x14ac:dyDescent="0.2"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  <c r="AY100" s="90"/>
      <c r="AZ100" s="90"/>
      <c r="BA100" s="90"/>
      <c r="BB100" s="90"/>
      <c r="BC100" s="90"/>
    </row>
    <row r="101" spans="26:55" s="84" customFormat="1" x14ac:dyDescent="0.2"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0"/>
      <c r="AQ101" s="90"/>
      <c r="AR101" s="90"/>
      <c r="AS101" s="90"/>
      <c r="AT101" s="90"/>
      <c r="AU101" s="90"/>
      <c r="AV101" s="90"/>
      <c r="AW101" s="90"/>
      <c r="AX101" s="90"/>
      <c r="AY101" s="90"/>
      <c r="AZ101" s="90"/>
      <c r="BA101" s="90"/>
      <c r="BB101" s="90"/>
      <c r="BC101" s="90"/>
    </row>
    <row r="102" spans="26:55" s="84" customFormat="1" x14ac:dyDescent="0.2"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  <c r="AP102" s="90"/>
      <c r="AQ102" s="90"/>
      <c r="AR102" s="90"/>
      <c r="AS102" s="90"/>
      <c r="AT102" s="90"/>
      <c r="AU102" s="90"/>
      <c r="AV102" s="90"/>
      <c r="AW102" s="90"/>
      <c r="AX102" s="90"/>
      <c r="AY102" s="90"/>
      <c r="AZ102" s="90"/>
      <c r="BA102" s="90"/>
      <c r="BB102" s="90"/>
      <c r="BC102" s="90"/>
    </row>
    <row r="103" spans="26:55" s="84" customFormat="1" x14ac:dyDescent="0.2">
      <c r="Z103" s="90"/>
      <c r="AA103" s="90"/>
      <c r="AB103" s="90"/>
      <c r="AC103" s="90"/>
      <c r="AD103" s="90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90"/>
      <c r="AP103" s="90"/>
      <c r="AQ103" s="90"/>
      <c r="AR103" s="90"/>
      <c r="AS103" s="90"/>
      <c r="AT103" s="90"/>
      <c r="AU103" s="90"/>
      <c r="AV103" s="90"/>
      <c r="AW103" s="90"/>
      <c r="AX103" s="90"/>
      <c r="AY103" s="90"/>
      <c r="AZ103" s="90"/>
      <c r="BA103" s="90"/>
      <c r="BB103" s="90"/>
      <c r="BC103" s="90"/>
    </row>
    <row r="104" spans="26:55" s="84" customFormat="1" x14ac:dyDescent="0.2">
      <c r="Z104" s="90"/>
      <c r="AA104" s="90"/>
      <c r="AB104" s="90"/>
      <c r="AC104" s="90"/>
      <c r="AD104" s="90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  <c r="AP104" s="90"/>
      <c r="AQ104" s="90"/>
      <c r="AR104" s="90"/>
      <c r="AS104" s="90"/>
      <c r="AT104" s="90"/>
      <c r="AU104" s="90"/>
      <c r="AV104" s="90"/>
      <c r="AW104" s="90"/>
      <c r="AX104" s="90"/>
      <c r="AY104" s="90"/>
      <c r="AZ104" s="90"/>
      <c r="BA104" s="90"/>
      <c r="BB104" s="90"/>
      <c r="BC104" s="90"/>
    </row>
    <row r="105" spans="26:55" s="84" customFormat="1" x14ac:dyDescent="0.2"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0"/>
      <c r="AQ105" s="90"/>
      <c r="AR105" s="90"/>
      <c r="AS105" s="90"/>
      <c r="AT105" s="90"/>
      <c r="AU105" s="90"/>
      <c r="AV105" s="90"/>
      <c r="AW105" s="90"/>
      <c r="AX105" s="90"/>
      <c r="AY105" s="90"/>
      <c r="AZ105" s="90"/>
      <c r="BA105" s="90"/>
      <c r="BB105" s="90"/>
      <c r="BC105" s="90"/>
    </row>
    <row r="106" spans="26:55" s="84" customFormat="1" x14ac:dyDescent="0.2"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0"/>
      <c r="AQ106" s="90"/>
      <c r="AR106" s="90"/>
      <c r="AS106" s="90"/>
      <c r="AT106" s="90"/>
      <c r="AU106" s="90"/>
      <c r="AV106" s="90"/>
      <c r="AW106" s="90"/>
      <c r="AX106" s="90"/>
      <c r="AY106" s="90"/>
      <c r="AZ106" s="90"/>
      <c r="BA106" s="90"/>
      <c r="BB106" s="90"/>
      <c r="BC106" s="90"/>
    </row>
    <row r="107" spans="26:55" s="84" customFormat="1" x14ac:dyDescent="0.2"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  <c r="AP107" s="90"/>
      <c r="AQ107" s="90"/>
      <c r="AR107" s="90"/>
      <c r="AS107" s="90"/>
      <c r="AT107" s="90"/>
      <c r="AU107" s="90"/>
      <c r="AV107" s="90"/>
      <c r="AW107" s="90"/>
      <c r="AX107" s="90"/>
      <c r="AY107" s="90"/>
      <c r="AZ107" s="90"/>
      <c r="BA107" s="90"/>
      <c r="BB107" s="90"/>
      <c r="BC107" s="90"/>
    </row>
    <row r="108" spans="26:55" s="84" customFormat="1" x14ac:dyDescent="0.2"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  <c r="AP108" s="90"/>
      <c r="AQ108" s="90"/>
      <c r="AR108" s="90"/>
      <c r="AS108" s="90"/>
      <c r="AT108" s="90"/>
      <c r="AU108" s="90"/>
      <c r="AV108" s="90"/>
      <c r="AW108" s="90"/>
      <c r="AX108" s="90"/>
      <c r="AY108" s="90"/>
      <c r="AZ108" s="90"/>
      <c r="BA108" s="90"/>
      <c r="BB108" s="90"/>
      <c r="BC108" s="90"/>
    </row>
    <row r="109" spans="26:55" s="84" customFormat="1" x14ac:dyDescent="0.2">
      <c r="Z109" s="90"/>
      <c r="AA109" s="90"/>
      <c r="AB109" s="90"/>
      <c r="AC109" s="90"/>
      <c r="AD109" s="90"/>
      <c r="AE109" s="90"/>
      <c r="AF109" s="90"/>
      <c r="AG109" s="90"/>
      <c r="AH109" s="90"/>
      <c r="AI109" s="90"/>
      <c r="AJ109" s="90"/>
      <c r="AK109" s="90"/>
      <c r="AL109" s="90"/>
      <c r="AM109" s="90"/>
      <c r="AN109" s="90"/>
      <c r="AO109" s="90"/>
      <c r="AP109" s="90"/>
      <c r="AQ109" s="90"/>
      <c r="AR109" s="90"/>
      <c r="AS109" s="90"/>
      <c r="AT109" s="90"/>
      <c r="AU109" s="90"/>
      <c r="AV109" s="90"/>
      <c r="AW109" s="90"/>
      <c r="AX109" s="90"/>
      <c r="AY109" s="90"/>
      <c r="AZ109" s="90"/>
      <c r="BA109" s="90"/>
      <c r="BB109" s="90"/>
      <c r="BC109" s="90"/>
    </row>
    <row r="110" spans="26:55" s="84" customFormat="1" x14ac:dyDescent="0.2">
      <c r="Z110" s="90"/>
      <c r="AA110" s="90"/>
      <c r="AB110" s="90"/>
      <c r="AC110" s="90"/>
      <c r="AD110" s="90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  <c r="AP110" s="90"/>
      <c r="AQ110" s="90"/>
      <c r="AR110" s="90"/>
      <c r="AS110" s="90"/>
      <c r="AT110" s="90"/>
      <c r="AU110" s="90"/>
      <c r="AV110" s="90"/>
      <c r="AW110" s="90"/>
      <c r="AX110" s="90"/>
      <c r="AY110" s="90"/>
      <c r="AZ110" s="90"/>
      <c r="BA110" s="90"/>
      <c r="BB110" s="90"/>
      <c r="BC110" s="90"/>
    </row>
    <row r="111" spans="26:55" s="84" customFormat="1" x14ac:dyDescent="0.2"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  <c r="AP111" s="90"/>
      <c r="AQ111" s="90"/>
      <c r="AR111" s="90"/>
      <c r="AS111" s="90"/>
      <c r="AT111" s="90"/>
      <c r="AU111" s="90"/>
      <c r="AV111" s="90"/>
      <c r="AW111" s="90"/>
      <c r="AX111" s="90"/>
      <c r="AY111" s="90"/>
      <c r="AZ111" s="90"/>
      <c r="BA111" s="90"/>
      <c r="BB111" s="90"/>
      <c r="BC111" s="90"/>
    </row>
    <row r="112" spans="26:55" s="84" customFormat="1" x14ac:dyDescent="0.2"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0"/>
      <c r="AQ112" s="90"/>
      <c r="AR112" s="90"/>
      <c r="AS112" s="90"/>
      <c r="AT112" s="90"/>
      <c r="AU112" s="90"/>
      <c r="AV112" s="90"/>
      <c r="AW112" s="90"/>
      <c r="AX112" s="90"/>
      <c r="AY112" s="90"/>
      <c r="AZ112" s="90"/>
      <c r="BA112" s="90"/>
      <c r="BB112" s="90"/>
      <c r="BC112" s="90"/>
    </row>
    <row r="113" spans="26:55" s="84" customFormat="1" x14ac:dyDescent="0.2"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  <c r="AP113" s="90"/>
      <c r="AQ113" s="90"/>
      <c r="AR113" s="90"/>
      <c r="AS113" s="90"/>
      <c r="AT113" s="90"/>
      <c r="AU113" s="90"/>
      <c r="AV113" s="90"/>
      <c r="AW113" s="90"/>
      <c r="AX113" s="90"/>
      <c r="AY113" s="90"/>
      <c r="AZ113" s="90"/>
      <c r="BA113" s="90"/>
      <c r="BB113" s="90"/>
      <c r="BC113" s="90"/>
    </row>
    <row r="114" spans="26:55" s="84" customFormat="1" x14ac:dyDescent="0.2"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  <c r="AP114" s="90"/>
      <c r="AQ114" s="90"/>
      <c r="AR114" s="90"/>
      <c r="AS114" s="90"/>
      <c r="AT114" s="90"/>
      <c r="AU114" s="90"/>
      <c r="AV114" s="90"/>
      <c r="AW114" s="90"/>
      <c r="AX114" s="90"/>
      <c r="AY114" s="90"/>
      <c r="AZ114" s="90"/>
      <c r="BA114" s="90"/>
      <c r="BB114" s="90"/>
      <c r="BC114" s="90"/>
    </row>
    <row r="115" spans="26:55" s="84" customFormat="1" x14ac:dyDescent="0.2"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  <c r="AP115" s="90"/>
      <c r="AQ115" s="90"/>
      <c r="AR115" s="90"/>
      <c r="AS115" s="90"/>
      <c r="AT115" s="90"/>
      <c r="AU115" s="90"/>
      <c r="AV115" s="90"/>
      <c r="AW115" s="90"/>
      <c r="AX115" s="90"/>
      <c r="AY115" s="90"/>
      <c r="AZ115" s="90"/>
      <c r="BA115" s="90"/>
      <c r="BB115" s="90"/>
      <c r="BC115" s="90"/>
    </row>
    <row r="116" spans="26:55" s="84" customFormat="1" x14ac:dyDescent="0.2"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90"/>
      <c r="AP116" s="90"/>
      <c r="AQ116" s="90"/>
      <c r="AR116" s="90"/>
      <c r="AS116" s="90"/>
      <c r="AT116" s="90"/>
      <c r="AU116" s="90"/>
      <c r="AV116" s="90"/>
      <c r="AW116" s="90"/>
      <c r="AX116" s="90"/>
      <c r="AY116" s="90"/>
      <c r="AZ116" s="90"/>
      <c r="BA116" s="90"/>
      <c r="BB116" s="90"/>
      <c r="BC116" s="90"/>
    </row>
    <row r="117" spans="26:55" s="84" customFormat="1" x14ac:dyDescent="0.2">
      <c r="Z117" s="90"/>
      <c r="AA117" s="90"/>
      <c r="AB117" s="90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  <c r="AN117" s="90"/>
      <c r="AO117" s="90"/>
      <c r="AP117" s="90"/>
      <c r="AQ117" s="90"/>
      <c r="AR117" s="90"/>
      <c r="AS117" s="90"/>
      <c r="AT117" s="90"/>
      <c r="AU117" s="90"/>
      <c r="AV117" s="90"/>
      <c r="AW117" s="90"/>
      <c r="AX117" s="90"/>
      <c r="AY117" s="90"/>
      <c r="AZ117" s="90"/>
      <c r="BA117" s="90"/>
      <c r="BB117" s="90"/>
      <c r="BC117" s="90"/>
    </row>
    <row r="118" spans="26:55" s="84" customFormat="1" x14ac:dyDescent="0.2">
      <c r="Z118" s="90"/>
      <c r="AA118" s="90"/>
      <c r="AB118" s="90"/>
      <c r="AC118" s="90"/>
      <c r="AD118" s="90"/>
      <c r="AE118" s="90"/>
      <c r="AF118" s="90"/>
      <c r="AG118" s="90"/>
      <c r="AH118" s="90"/>
      <c r="AI118" s="90"/>
      <c r="AJ118" s="90"/>
      <c r="AK118" s="90"/>
      <c r="AL118" s="90"/>
      <c r="AM118" s="90"/>
      <c r="AN118" s="90"/>
      <c r="AO118" s="90"/>
      <c r="AP118" s="90"/>
      <c r="AQ118" s="90"/>
      <c r="AR118" s="90"/>
      <c r="AS118" s="90"/>
      <c r="AT118" s="90"/>
      <c r="AU118" s="90"/>
      <c r="AV118" s="90"/>
      <c r="AW118" s="90"/>
      <c r="AX118" s="90"/>
      <c r="AY118" s="90"/>
      <c r="AZ118" s="90"/>
      <c r="BA118" s="90"/>
      <c r="BB118" s="90"/>
      <c r="BC118" s="90"/>
    </row>
    <row r="119" spans="26:55" s="84" customFormat="1" x14ac:dyDescent="0.2"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0"/>
      <c r="AQ119" s="90"/>
      <c r="AR119" s="90"/>
      <c r="AS119" s="90"/>
      <c r="AT119" s="90"/>
      <c r="AU119" s="90"/>
      <c r="AV119" s="90"/>
      <c r="AW119" s="90"/>
      <c r="AX119" s="90"/>
      <c r="AY119" s="90"/>
      <c r="AZ119" s="90"/>
      <c r="BA119" s="90"/>
      <c r="BB119" s="90"/>
      <c r="BC119" s="90"/>
    </row>
    <row r="120" spans="26:55" s="84" customFormat="1" x14ac:dyDescent="0.2"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0"/>
      <c r="AQ120" s="90"/>
      <c r="AR120" s="90"/>
      <c r="AS120" s="90"/>
      <c r="AT120" s="90"/>
      <c r="AU120" s="90"/>
      <c r="AV120" s="90"/>
      <c r="AW120" s="90"/>
      <c r="AX120" s="90"/>
      <c r="AY120" s="90"/>
      <c r="AZ120" s="90"/>
      <c r="BA120" s="90"/>
      <c r="BB120" s="90"/>
      <c r="BC120" s="90"/>
    </row>
    <row r="121" spans="26:55" s="84" customFormat="1" x14ac:dyDescent="0.2"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  <c r="AS121" s="90"/>
      <c r="AT121" s="90"/>
      <c r="AU121" s="90"/>
      <c r="AV121" s="90"/>
      <c r="AW121" s="90"/>
      <c r="AX121" s="90"/>
      <c r="AY121" s="90"/>
      <c r="AZ121" s="90"/>
      <c r="BA121" s="90"/>
      <c r="BB121" s="90"/>
      <c r="BC121" s="90"/>
    </row>
    <row r="122" spans="26:55" s="84" customFormat="1" x14ac:dyDescent="0.2"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0"/>
      <c r="AQ122" s="90"/>
      <c r="AR122" s="90"/>
      <c r="AS122" s="90"/>
      <c r="AT122" s="90"/>
      <c r="AU122" s="90"/>
      <c r="AV122" s="90"/>
      <c r="AW122" s="90"/>
      <c r="AX122" s="90"/>
      <c r="AY122" s="90"/>
      <c r="AZ122" s="90"/>
      <c r="BA122" s="90"/>
      <c r="BB122" s="90"/>
      <c r="BC122" s="90"/>
    </row>
    <row r="123" spans="26:55" s="84" customFormat="1" x14ac:dyDescent="0.2"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0"/>
      <c r="AQ123" s="90"/>
      <c r="AR123" s="90"/>
      <c r="AS123" s="90"/>
      <c r="AT123" s="90"/>
      <c r="AU123" s="90"/>
      <c r="AV123" s="90"/>
      <c r="AW123" s="90"/>
      <c r="AX123" s="90"/>
      <c r="AY123" s="90"/>
      <c r="AZ123" s="90"/>
      <c r="BA123" s="90"/>
      <c r="BB123" s="90"/>
      <c r="BC123" s="90"/>
    </row>
    <row r="124" spans="26:55" s="84" customFormat="1" x14ac:dyDescent="0.2">
      <c r="Z124" s="90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0"/>
      <c r="AQ124" s="90"/>
      <c r="AR124" s="90"/>
      <c r="AS124" s="90"/>
      <c r="AT124" s="90"/>
      <c r="AU124" s="90"/>
      <c r="AV124" s="90"/>
      <c r="AW124" s="90"/>
      <c r="AX124" s="90"/>
      <c r="AY124" s="90"/>
      <c r="AZ124" s="90"/>
      <c r="BA124" s="90"/>
      <c r="BB124" s="90"/>
      <c r="BC124" s="90"/>
    </row>
    <row r="125" spans="26:55" s="84" customFormat="1" x14ac:dyDescent="0.2"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0"/>
      <c r="AQ125" s="90"/>
      <c r="AR125" s="90"/>
      <c r="AS125" s="90"/>
      <c r="AT125" s="90"/>
      <c r="AU125" s="90"/>
      <c r="AV125" s="90"/>
      <c r="AW125" s="90"/>
      <c r="AX125" s="90"/>
      <c r="AY125" s="90"/>
      <c r="AZ125" s="90"/>
      <c r="BA125" s="90"/>
      <c r="BB125" s="90"/>
      <c r="BC125" s="90"/>
    </row>
    <row r="126" spans="26:55" s="84" customFormat="1" x14ac:dyDescent="0.2">
      <c r="Z126" s="90"/>
      <c r="AA126" s="90"/>
      <c r="AB126" s="90"/>
      <c r="AC126" s="90"/>
      <c r="AD126" s="90"/>
      <c r="AE126" s="90"/>
      <c r="AF126" s="90"/>
      <c r="AG126" s="90"/>
      <c r="AH126" s="90"/>
      <c r="AI126" s="90"/>
      <c r="AJ126" s="90"/>
      <c r="AK126" s="90"/>
      <c r="AL126" s="90"/>
      <c r="AM126" s="90"/>
      <c r="AN126" s="90"/>
      <c r="AO126" s="90"/>
      <c r="AP126" s="90"/>
      <c r="AQ126" s="90"/>
      <c r="AR126" s="90"/>
      <c r="AS126" s="90"/>
      <c r="AT126" s="90"/>
      <c r="AU126" s="90"/>
      <c r="AV126" s="90"/>
      <c r="AW126" s="90"/>
      <c r="AX126" s="90"/>
      <c r="AY126" s="90"/>
      <c r="AZ126" s="90"/>
      <c r="BA126" s="90"/>
      <c r="BB126" s="90"/>
      <c r="BC126" s="90"/>
    </row>
    <row r="127" spans="26:55" s="84" customFormat="1" x14ac:dyDescent="0.2">
      <c r="Z127" s="90"/>
      <c r="AA127" s="90"/>
      <c r="AB127" s="90"/>
      <c r="AC127" s="90"/>
      <c r="AD127" s="90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  <c r="AP127" s="90"/>
      <c r="AQ127" s="90"/>
      <c r="AR127" s="90"/>
      <c r="AS127" s="90"/>
      <c r="AT127" s="90"/>
      <c r="AU127" s="90"/>
      <c r="AV127" s="90"/>
      <c r="AW127" s="90"/>
      <c r="AX127" s="90"/>
      <c r="AY127" s="90"/>
      <c r="AZ127" s="90"/>
      <c r="BA127" s="90"/>
      <c r="BB127" s="90"/>
      <c r="BC127" s="90"/>
    </row>
    <row r="128" spans="26:55" s="84" customFormat="1" x14ac:dyDescent="0.2">
      <c r="Z128" s="90"/>
      <c r="AA128" s="90"/>
      <c r="AB128" s="90"/>
      <c r="AC128" s="90"/>
      <c r="AD128" s="90"/>
      <c r="AE128" s="90"/>
      <c r="AF128" s="90"/>
      <c r="AG128" s="90"/>
      <c r="AH128" s="90"/>
      <c r="AI128" s="90"/>
      <c r="AJ128" s="90"/>
      <c r="AK128" s="90"/>
      <c r="AL128" s="90"/>
      <c r="AM128" s="90"/>
      <c r="AN128" s="90"/>
      <c r="AO128" s="90"/>
      <c r="AP128" s="90"/>
      <c r="AQ128" s="90"/>
      <c r="AR128" s="90"/>
      <c r="AS128" s="90"/>
      <c r="AT128" s="90"/>
      <c r="AU128" s="90"/>
      <c r="AV128" s="90"/>
      <c r="AW128" s="90"/>
      <c r="AX128" s="90"/>
      <c r="AY128" s="90"/>
      <c r="AZ128" s="90"/>
      <c r="BA128" s="90"/>
      <c r="BB128" s="90"/>
      <c r="BC128" s="90"/>
    </row>
    <row r="129" spans="26:55" s="84" customFormat="1" x14ac:dyDescent="0.2">
      <c r="Z129" s="90"/>
      <c r="AA129" s="90"/>
      <c r="AB129" s="90"/>
      <c r="AC129" s="90"/>
      <c r="AD129" s="90"/>
      <c r="AE129" s="90"/>
      <c r="AF129" s="90"/>
      <c r="AG129" s="90"/>
      <c r="AH129" s="90"/>
      <c r="AI129" s="90"/>
      <c r="AJ129" s="90"/>
      <c r="AK129" s="90"/>
      <c r="AL129" s="90"/>
      <c r="AM129" s="90"/>
      <c r="AN129" s="90"/>
      <c r="AO129" s="90"/>
      <c r="AP129" s="90"/>
      <c r="AQ129" s="90"/>
      <c r="AR129" s="90"/>
      <c r="AS129" s="90"/>
      <c r="AT129" s="90"/>
      <c r="AU129" s="90"/>
      <c r="AV129" s="90"/>
      <c r="AW129" s="90"/>
      <c r="AX129" s="90"/>
      <c r="AY129" s="90"/>
      <c r="AZ129" s="90"/>
      <c r="BA129" s="90"/>
      <c r="BB129" s="90"/>
      <c r="BC129" s="90"/>
    </row>
    <row r="130" spans="26:55" s="84" customFormat="1" x14ac:dyDescent="0.2">
      <c r="Z130" s="90"/>
      <c r="AA130" s="90"/>
      <c r="AB130" s="90"/>
      <c r="AC130" s="90"/>
      <c r="AD130" s="90"/>
      <c r="AE130" s="90"/>
      <c r="AF130" s="90"/>
      <c r="AG130" s="90"/>
      <c r="AH130" s="90"/>
      <c r="AI130" s="90"/>
      <c r="AJ130" s="90"/>
      <c r="AK130" s="90"/>
      <c r="AL130" s="90"/>
      <c r="AM130" s="90"/>
      <c r="AN130" s="90"/>
      <c r="AO130" s="90"/>
      <c r="AP130" s="90"/>
      <c r="AQ130" s="90"/>
      <c r="AR130" s="90"/>
      <c r="AS130" s="90"/>
      <c r="AT130" s="90"/>
      <c r="AU130" s="90"/>
      <c r="AV130" s="90"/>
      <c r="AW130" s="90"/>
      <c r="AX130" s="90"/>
      <c r="AY130" s="90"/>
      <c r="AZ130" s="90"/>
      <c r="BA130" s="90"/>
      <c r="BB130" s="90"/>
      <c r="BC130" s="90"/>
    </row>
    <row r="131" spans="26:55" s="84" customFormat="1" x14ac:dyDescent="0.2">
      <c r="Z131" s="90"/>
      <c r="AA131" s="90"/>
      <c r="AB131" s="90"/>
      <c r="AC131" s="90"/>
      <c r="AD131" s="90"/>
      <c r="AE131" s="90"/>
      <c r="AF131" s="90"/>
      <c r="AG131" s="90"/>
      <c r="AH131" s="90"/>
      <c r="AI131" s="90"/>
      <c r="AJ131" s="90"/>
      <c r="AK131" s="90"/>
      <c r="AL131" s="90"/>
      <c r="AM131" s="90"/>
      <c r="AN131" s="90"/>
      <c r="AO131" s="90"/>
      <c r="AP131" s="90"/>
      <c r="AQ131" s="90"/>
      <c r="AR131" s="90"/>
      <c r="AS131" s="90"/>
      <c r="AT131" s="90"/>
      <c r="AU131" s="90"/>
      <c r="AV131" s="90"/>
      <c r="AW131" s="90"/>
      <c r="AX131" s="90"/>
      <c r="AY131" s="90"/>
      <c r="AZ131" s="90"/>
      <c r="BA131" s="90"/>
      <c r="BB131" s="90"/>
      <c r="BC131" s="90"/>
    </row>
    <row r="132" spans="26:55" s="84" customFormat="1" x14ac:dyDescent="0.2">
      <c r="Z132" s="90"/>
      <c r="AA132" s="90"/>
      <c r="AB132" s="90"/>
      <c r="AC132" s="90"/>
      <c r="AD132" s="90"/>
      <c r="AE132" s="90"/>
      <c r="AF132" s="90"/>
      <c r="AG132" s="90"/>
      <c r="AH132" s="90"/>
      <c r="AI132" s="90"/>
      <c r="AJ132" s="90"/>
      <c r="AK132" s="90"/>
      <c r="AL132" s="90"/>
      <c r="AM132" s="90"/>
      <c r="AN132" s="90"/>
      <c r="AO132" s="90"/>
      <c r="AP132" s="90"/>
      <c r="AQ132" s="90"/>
      <c r="AR132" s="90"/>
      <c r="AS132" s="90"/>
      <c r="AT132" s="90"/>
      <c r="AU132" s="90"/>
      <c r="AV132" s="90"/>
      <c r="AW132" s="90"/>
      <c r="AX132" s="90"/>
      <c r="AY132" s="90"/>
      <c r="AZ132" s="90"/>
      <c r="BA132" s="90"/>
      <c r="BB132" s="90"/>
      <c r="BC132" s="90"/>
    </row>
    <row r="133" spans="26:55" s="84" customFormat="1" x14ac:dyDescent="0.2"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90"/>
      <c r="AP133" s="90"/>
      <c r="AQ133" s="90"/>
      <c r="AR133" s="90"/>
      <c r="AS133" s="90"/>
      <c r="AT133" s="90"/>
      <c r="AU133" s="90"/>
      <c r="AV133" s="90"/>
      <c r="AW133" s="90"/>
      <c r="AX133" s="90"/>
      <c r="AY133" s="90"/>
      <c r="AZ133" s="90"/>
      <c r="BA133" s="90"/>
      <c r="BB133" s="90"/>
      <c r="BC133" s="90"/>
    </row>
    <row r="134" spans="26:55" s="84" customFormat="1" x14ac:dyDescent="0.2">
      <c r="Z134" s="90"/>
      <c r="AA134" s="90"/>
      <c r="AB134" s="90"/>
      <c r="AC134" s="90"/>
      <c r="AD134" s="90"/>
      <c r="AE134" s="90"/>
      <c r="AF134" s="90"/>
      <c r="AG134" s="90"/>
      <c r="AH134" s="90"/>
      <c r="AI134" s="90"/>
      <c r="AJ134" s="90"/>
      <c r="AK134" s="90"/>
      <c r="AL134" s="90"/>
      <c r="AM134" s="90"/>
      <c r="AN134" s="90"/>
      <c r="AO134" s="90"/>
      <c r="AP134" s="90"/>
      <c r="AQ134" s="90"/>
      <c r="AR134" s="90"/>
      <c r="AS134" s="90"/>
      <c r="AT134" s="90"/>
      <c r="AU134" s="90"/>
      <c r="AV134" s="90"/>
      <c r="AW134" s="90"/>
      <c r="AX134" s="90"/>
      <c r="AY134" s="90"/>
      <c r="AZ134" s="90"/>
      <c r="BA134" s="90"/>
      <c r="BB134" s="90"/>
      <c r="BC134" s="90"/>
    </row>
    <row r="135" spans="26:55" s="84" customFormat="1" x14ac:dyDescent="0.2">
      <c r="Z135" s="90"/>
      <c r="AA135" s="90"/>
      <c r="AB135" s="90"/>
      <c r="AC135" s="90"/>
      <c r="AD135" s="90"/>
      <c r="AE135" s="90"/>
      <c r="AF135" s="90"/>
      <c r="AG135" s="90"/>
      <c r="AH135" s="90"/>
      <c r="AI135" s="90"/>
      <c r="AJ135" s="90"/>
      <c r="AK135" s="90"/>
      <c r="AL135" s="90"/>
      <c r="AM135" s="90"/>
      <c r="AN135" s="90"/>
      <c r="AO135" s="90"/>
      <c r="AP135" s="90"/>
      <c r="AQ135" s="90"/>
      <c r="AR135" s="90"/>
      <c r="AS135" s="90"/>
      <c r="AT135" s="90"/>
      <c r="AU135" s="90"/>
      <c r="AV135" s="90"/>
      <c r="AW135" s="90"/>
      <c r="AX135" s="90"/>
      <c r="AY135" s="90"/>
      <c r="AZ135" s="90"/>
      <c r="BA135" s="90"/>
      <c r="BB135" s="90"/>
      <c r="BC135" s="90"/>
    </row>
    <row r="136" spans="26:55" s="84" customFormat="1" x14ac:dyDescent="0.2">
      <c r="Z136" s="90"/>
      <c r="AA136" s="90"/>
      <c r="AB136" s="90"/>
      <c r="AC136" s="90"/>
      <c r="AD136" s="90"/>
      <c r="AE136" s="90"/>
      <c r="AF136" s="90"/>
      <c r="AG136" s="90"/>
      <c r="AH136" s="90"/>
      <c r="AI136" s="90"/>
      <c r="AJ136" s="90"/>
      <c r="AK136" s="90"/>
      <c r="AL136" s="90"/>
      <c r="AM136" s="90"/>
      <c r="AN136" s="90"/>
      <c r="AO136" s="90"/>
      <c r="AP136" s="90"/>
      <c r="AQ136" s="90"/>
      <c r="AR136" s="90"/>
      <c r="AS136" s="90"/>
      <c r="AT136" s="90"/>
      <c r="AU136" s="90"/>
      <c r="AV136" s="90"/>
      <c r="AW136" s="90"/>
      <c r="AX136" s="90"/>
      <c r="AY136" s="90"/>
      <c r="AZ136" s="90"/>
      <c r="BA136" s="90"/>
      <c r="BB136" s="90"/>
      <c r="BC136" s="90"/>
    </row>
    <row r="137" spans="26:55" s="84" customFormat="1" x14ac:dyDescent="0.2">
      <c r="Z137" s="90"/>
      <c r="AA137" s="90"/>
      <c r="AB137" s="90"/>
      <c r="AC137" s="90"/>
      <c r="AD137" s="90"/>
      <c r="AE137" s="90"/>
      <c r="AF137" s="90"/>
      <c r="AG137" s="90"/>
      <c r="AH137" s="90"/>
      <c r="AI137" s="90"/>
      <c r="AJ137" s="90"/>
      <c r="AK137" s="90"/>
      <c r="AL137" s="90"/>
      <c r="AM137" s="90"/>
      <c r="AN137" s="90"/>
      <c r="AO137" s="90"/>
      <c r="AP137" s="90"/>
      <c r="AQ137" s="90"/>
      <c r="AR137" s="90"/>
      <c r="AS137" s="90"/>
      <c r="AT137" s="90"/>
      <c r="AU137" s="90"/>
      <c r="AV137" s="90"/>
      <c r="AW137" s="90"/>
      <c r="AX137" s="90"/>
      <c r="AY137" s="90"/>
      <c r="AZ137" s="90"/>
      <c r="BA137" s="90"/>
      <c r="BB137" s="90"/>
      <c r="BC137" s="90"/>
    </row>
    <row r="138" spans="26:55" s="84" customFormat="1" x14ac:dyDescent="0.2">
      <c r="Z138" s="90"/>
      <c r="AA138" s="90"/>
      <c r="AB138" s="90"/>
      <c r="AC138" s="90"/>
      <c r="AD138" s="90"/>
      <c r="AE138" s="90"/>
      <c r="AF138" s="90"/>
      <c r="AG138" s="90"/>
      <c r="AH138" s="90"/>
      <c r="AI138" s="90"/>
      <c r="AJ138" s="90"/>
      <c r="AK138" s="90"/>
      <c r="AL138" s="90"/>
      <c r="AM138" s="90"/>
      <c r="AN138" s="90"/>
      <c r="AO138" s="90"/>
      <c r="AP138" s="90"/>
      <c r="AQ138" s="90"/>
      <c r="AR138" s="90"/>
      <c r="AS138" s="90"/>
      <c r="AT138" s="90"/>
      <c r="AU138" s="90"/>
      <c r="AV138" s="90"/>
      <c r="AW138" s="90"/>
      <c r="AX138" s="90"/>
      <c r="AY138" s="90"/>
      <c r="AZ138" s="90"/>
      <c r="BA138" s="90"/>
      <c r="BB138" s="90"/>
      <c r="BC138" s="90"/>
    </row>
    <row r="139" spans="26:55" s="84" customFormat="1" x14ac:dyDescent="0.2">
      <c r="Z139" s="90"/>
      <c r="AA139" s="90"/>
      <c r="AB139" s="90"/>
      <c r="AC139" s="90"/>
      <c r="AD139" s="90"/>
      <c r="AE139" s="90"/>
      <c r="AF139" s="90"/>
      <c r="AG139" s="90"/>
      <c r="AH139" s="90"/>
      <c r="AI139" s="90"/>
      <c r="AJ139" s="90"/>
      <c r="AK139" s="90"/>
      <c r="AL139" s="90"/>
      <c r="AM139" s="90"/>
      <c r="AN139" s="90"/>
      <c r="AO139" s="90"/>
      <c r="AP139" s="90"/>
      <c r="AQ139" s="90"/>
      <c r="AR139" s="90"/>
      <c r="AS139" s="90"/>
      <c r="AT139" s="90"/>
      <c r="AU139" s="90"/>
      <c r="AV139" s="90"/>
      <c r="AW139" s="90"/>
      <c r="AX139" s="90"/>
      <c r="AY139" s="90"/>
      <c r="AZ139" s="90"/>
      <c r="BA139" s="90"/>
      <c r="BB139" s="90"/>
      <c r="BC139" s="90"/>
    </row>
    <row r="140" spans="26:55" s="84" customFormat="1" x14ac:dyDescent="0.2">
      <c r="Z140" s="90"/>
      <c r="AA140" s="90"/>
      <c r="AB140" s="90"/>
      <c r="AC140" s="90"/>
      <c r="AD140" s="90"/>
      <c r="AE140" s="90"/>
      <c r="AF140" s="90"/>
      <c r="AG140" s="90"/>
      <c r="AH140" s="90"/>
      <c r="AI140" s="90"/>
      <c r="AJ140" s="90"/>
      <c r="AK140" s="90"/>
      <c r="AL140" s="90"/>
      <c r="AM140" s="90"/>
      <c r="AN140" s="90"/>
      <c r="AO140" s="90"/>
      <c r="AP140" s="90"/>
      <c r="AQ140" s="90"/>
      <c r="AR140" s="90"/>
      <c r="AS140" s="90"/>
      <c r="AT140" s="90"/>
      <c r="AU140" s="90"/>
      <c r="AV140" s="90"/>
      <c r="AW140" s="90"/>
      <c r="AX140" s="90"/>
      <c r="AY140" s="90"/>
      <c r="AZ140" s="90"/>
      <c r="BA140" s="90"/>
      <c r="BB140" s="90"/>
      <c r="BC140" s="90"/>
    </row>
    <row r="141" spans="26:55" s="84" customFormat="1" x14ac:dyDescent="0.2">
      <c r="Z141" s="90"/>
      <c r="AA141" s="90"/>
      <c r="AB141" s="90"/>
      <c r="AC141" s="90"/>
      <c r="AD141" s="90"/>
      <c r="AE141" s="90"/>
      <c r="AF141" s="90"/>
      <c r="AG141" s="90"/>
      <c r="AH141" s="90"/>
      <c r="AI141" s="90"/>
      <c r="AJ141" s="90"/>
      <c r="AK141" s="90"/>
      <c r="AL141" s="90"/>
      <c r="AM141" s="90"/>
      <c r="AN141" s="90"/>
      <c r="AO141" s="90"/>
      <c r="AP141" s="90"/>
      <c r="AQ141" s="90"/>
      <c r="AR141" s="90"/>
      <c r="AS141" s="90"/>
      <c r="AT141" s="90"/>
      <c r="AU141" s="90"/>
      <c r="AV141" s="90"/>
      <c r="AW141" s="90"/>
      <c r="AX141" s="90"/>
      <c r="AY141" s="90"/>
      <c r="AZ141" s="90"/>
      <c r="BA141" s="90"/>
      <c r="BB141" s="90"/>
      <c r="BC141" s="90"/>
    </row>
    <row r="142" spans="26:55" s="84" customFormat="1" x14ac:dyDescent="0.2">
      <c r="Z142" s="90"/>
      <c r="AA142" s="90"/>
      <c r="AB142" s="90"/>
      <c r="AC142" s="90"/>
      <c r="AD142" s="90"/>
      <c r="AE142" s="90"/>
      <c r="AF142" s="90"/>
      <c r="AG142" s="90"/>
      <c r="AH142" s="90"/>
      <c r="AI142" s="90"/>
      <c r="AJ142" s="90"/>
      <c r="AK142" s="90"/>
      <c r="AL142" s="90"/>
      <c r="AM142" s="90"/>
      <c r="AN142" s="90"/>
      <c r="AO142" s="90"/>
      <c r="AP142" s="90"/>
      <c r="AQ142" s="90"/>
      <c r="AR142" s="90"/>
      <c r="AS142" s="90"/>
      <c r="AT142" s="90"/>
      <c r="AU142" s="90"/>
      <c r="AV142" s="90"/>
      <c r="AW142" s="90"/>
      <c r="AX142" s="90"/>
      <c r="AY142" s="90"/>
      <c r="AZ142" s="90"/>
      <c r="BA142" s="90"/>
      <c r="BB142" s="90"/>
      <c r="BC142" s="90"/>
    </row>
    <row r="143" spans="26:55" s="84" customFormat="1" x14ac:dyDescent="0.2">
      <c r="Z143" s="90"/>
      <c r="AA143" s="90"/>
      <c r="AB143" s="90"/>
      <c r="AC143" s="90"/>
      <c r="AD143" s="90"/>
      <c r="AE143" s="90"/>
      <c r="AF143" s="90"/>
      <c r="AG143" s="90"/>
      <c r="AH143" s="90"/>
      <c r="AI143" s="90"/>
      <c r="AJ143" s="90"/>
      <c r="AK143" s="90"/>
      <c r="AL143" s="90"/>
      <c r="AM143" s="90"/>
      <c r="AN143" s="90"/>
      <c r="AO143" s="90"/>
      <c r="AP143" s="90"/>
      <c r="AQ143" s="90"/>
      <c r="AR143" s="90"/>
      <c r="AS143" s="90"/>
      <c r="AT143" s="90"/>
      <c r="AU143" s="90"/>
      <c r="AV143" s="90"/>
      <c r="AW143" s="90"/>
      <c r="AX143" s="90"/>
      <c r="AY143" s="90"/>
      <c r="AZ143" s="90"/>
      <c r="BA143" s="90"/>
      <c r="BB143" s="90"/>
      <c r="BC143" s="90"/>
    </row>
    <row r="144" spans="26:55" s="84" customFormat="1" x14ac:dyDescent="0.2">
      <c r="Z144" s="90"/>
      <c r="AA144" s="90"/>
      <c r="AB144" s="90"/>
      <c r="AC144" s="90"/>
      <c r="AD144" s="90"/>
      <c r="AE144" s="90"/>
      <c r="AF144" s="90"/>
      <c r="AG144" s="90"/>
      <c r="AH144" s="90"/>
      <c r="AI144" s="90"/>
      <c r="AJ144" s="90"/>
      <c r="AK144" s="90"/>
      <c r="AL144" s="90"/>
      <c r="AM144" s="90"/>
      <c r="AN144" s="90"/>
      <c r="AO144" s="90"/>
      <c r="AP144" s="90"/>
      <c r="AQ144" s="90"/>
      <c r="AR144" s="90"/>
      <c r="AS144" s="90"/>
      <c r="AT144" s="90"/>
      <c r="AU144" s="90"/>
      <c r="AV144" s="90"/>
      <c r="AW144" s="90"/>
      <c r="AX144" s="90"/>
      <c r="AY144" s="90"/>
      <c r="AZ144" s="90"/>
      <c r="BA144" s="90"/>
      <c r="BB144" s="90"/>
      <c r="BC144" s="90"/>
    </row>
    <row r="145" spans="26:55" s="84" customFormat="1" x14ac:dyDescent="0.2">
      <c r="Z145" s="90"/>
      <c r="AA145" s="90"/>
      <c r="AB145" s="90"/>
      <c r="AC145" s="90"/>
      <c r="AD145" s="90"/>
      <c r="AE145" s="90"/>
      <c r="AF145" s="90"/>
      <c r="AG145" s="90"/>
      <c r="AH145" s="90"/>
      <c r="AI145" s="90"/>
      <c r="AJ145" s="90"/>
      <c r="AK145" s="90"/>
      <c r="AL145" s="90"/>
      <c r="AM145" s="90"/>
      <c r="AN145" s="90"/>
      <c r="AO145" s="90"/>
      <c r="AP145" s="90"/>
      <c r="AQ145" s="90"/>
      <c r="AR145" s="90"/>
      <c r="AS145" s="90"/>
      <c r="AT145" s="90"/>
      <c r="AU145" s="90"/>
      <c r="AV145" s="90"/>
      <c r="AW145" s="90"/>
      <c r="AX145" s="90"/>
      <c r="AY145" s="90"/>
      <c r="AZ145" s="90"/>
      <c r="BA145" s="90"/>
      <c r="BB145" s="90"/>
      <c r="BC145" s="90"/>
    </row>
    <row r="146" spans="26:55" s="84" customFormat="1" x14ac:dyDescent="0.2"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  <c r="AK146" s="90"/>
      <c r="AL146" s="90"/>
      <c r="AM146" s="90"/>
      <c r="AN146" s="90"/>
      <c r="AO146" s="90"/>
      <c r="AP146" s="90"/>
      <c r="AQ146" s="90"/>
      <c r="AR146" s="90"/>
      <c r="AS146" s="90"/>
      <c r="AT146" s="90"/>
      <c r="AU146" s="90"/>
      <c r="AV146" s="90"/>
      <c r="AW146" s="90"/>
      <c r="AX146" s="90"/>
      <c r="AY146" s="90"/>
      <c r="AZ146" s="90"/>
      <c r="BA146" s="90"/>
      <c r="BB146" s="90"/>
      <c r="BC146" s="90"/>
    </row>
    <row r="147" spans="26:55" s="84" customFormat="1" x14ac:dyDescent="0.2">
      <c r="Z147" s="90"/>
      <c r="AA147" s="90"/>
      <c r="AB147" s="90"/>
      <c r="AC147" s="90"/>
      <c r="AD147" s="90"/>
      <c r="AE147" s="90"/>
      <c r="AF147" s="90"/>
      <c r="AG147" s="90"/>
      <c r="AH147" s="90"/>
      <c r="AI147" s="90"/>
      <c r="AJ147" s="90"/>
      <c r="AK147" s="90"/>
      <c r="AL147" s="90"/>
      <c r="AM147" s="90"/>
      <c r="AN147" s="90"/>
      <c r="AO147" s="90"/>
      <c r="AP147" s="90"/>
      <c r="AQ147" s="90"/>
      <c r="AR147" s="90"/>
      <c r="AS147" s="90"/>
      <c r="AT147" s="90"/>
      <c r="AU147" s="90"/>
      <c r="AV147" s="90"/>
      <c r="AW147" s="90"/>
      <c r="AX147" s="90"/>
      <c r="AY147" s="90"/>
      <c r="AZ147" s="90"/>
      <c r="BA147" s="90"/>
      <c r="BB147" s="90"/>
      <c r="BC147" s="90"/>
    </row>
    <row r="148" spans="26:55" s="84" customFormat="1" x14ac:dyDescent="0.2">
      <c r="Z148" s="90"/>
      <c r="AA148" s="90"/>
      <c r="AB148" s="90"/>
      <c r="AC148" s="90"/>
      <c r="AD148" s="90"/>
      <c r="AE148" s="90"/>
      <c r="AF148" s="90"/>
      <c r="AG148" s="90"/>
      <c r="AH148" s="90"/>
      <c r="AI148" s="90"/>
      <c r="AJ148" s="90"/>
      <c r="AK148" s="90"/>
      <c r="AL148" s="90"/>
      <c r="AM148" s="90"/>
      <c r="AN148" s="90"/>
      <c r="AO148" s="90"/>
      <c r="AP148" s="90"/>
      <c r="AQ148" s="90"/>
      <c r="AR148" s="90"/>
      <c r="AS148" s="90"/>
      <c r="AT148" s="90"/>
      <c r="AU148" s="90"/>
      <c r="AV148" s="90"/>
      <c r="AW148" s="90"/>
      <c r="AX148" s="90"/>
      <c r="AY148" s="90"/>
      <c r="AZ148" s="90"/>
      <c r="BA148" s="90"/>
      <c r="BB148" s="90"/>
      <c r="BC148" s="90"/>
    </row>
    <row r="149" spans="26:55" s="84" customFormat="1" x14ac:dyDescent="0.2"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  <c r="AP149" s="90"/>
      <c r="AQ149" s="90"/>
      <c r="AR149" s="90"/>
      <c r="AS149" s="90"/>
      <c r="AT149" s="90"/>
      <c r="AU149" s="90"/>
      <c r="AV149" s="90"/>
      <c r="AW149" s="90"/>
      <c r="AX149" s="90"/>
      <c r="AY149" s="90"/>
      <c r="AZ149" s="90"/>
      <c r="BA149" s="90"/>
      <c r="BB149" s="90"/>
      <c r="BC149" s="90"/>
    </row>
    <row r="150" spans="26:55" s="84" customFormat="1" x14ac:dyDescent="0.2"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  <c r="AP150" s="90"/>
      <c r="AQ150" s="90"/>
      <c r="AR150" s="90"/>
      <c r="AS150" s="90"/>
      <c r="AT150" s="90"/>
      <c r="AU150" s="90"/>
      <c r="AV150" s="90"/>
      <c r="AW150" s="90"/>
      <c r="AX150" s="90"/>
      <c r="AY150" s="90"/>
      <c r="AZ150" s="90"/>
      <c r="BA150" s="90"/>
      <c r="BB150" s="90"/>
      <c r="BC150" s="90"/>
    </row>
    <row r="151" spans="26:55" s="84" customFormat="1" x14ac:dyDescent="0.2"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0"/>
      <c r="AQ151" s="90"/>
      <c r="AR151" s="90"/>
      <c r="AS151" s="90"/>
      <c r="AT151" s="90"/>
      <c r="AU151" s="90"/>
      <c r="AV151" s="90"/>
      <c r="AW151" s="90"/>
      <c r="AX151" s="90"/>
      <c r="AY151" s="90"/>
      <c r="AZ151" s="90"/>
      <c r="BA151" s="90"/>
      <c r="BB151" s="90"/>
      <c r="BC151" s="90"/>
    </row>
    <row r="152" spans="26:55" s="84" customFormat="1" x14ac:dyDescent="0.2"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  <c r="AR152" s="90"/>
      <c r="AS152" s="90"/>
      <c r="AT152" s="90"/>
      <c r="AU152" s="90"/>
      <c r="AV152" s="90"/>
      <c r="AW152" s="90"/>
      <c r="AX152" s="90"/>
      <c r="AY152" s="90"/>
      <c r="AZ152" s="90"/>
      <c r="BA152" s="90"/>
      <c r="BB152" s="90"/>
      <c r="BC152" s="90"/>
    </row>
    <row r="153" spans="26:55" s="84" customFormat="1" x14ac:dyDescent="0.2">
      <c r="Z153" s="90"/>
      <c r="AA153" s="90"/>
      <c r="AB153" s="90"/>
      <c r="AC153" s="90"/>
      <c r="AD153" s="90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  <c r="AP153" s="90"/>
      <c r="AQ153" s="90"/>
      <c r="AR153" s="90"/>
      <c r="AS153" s="90"/>
      <c r="AT153" s="90"/>
      <c r="AU153" s="90"/>
      <c r="AV153" s="90"/>
      <c r="AW153" s="90"/>
      <c r="AX153" s="90"/>
      <c r="AY153" s="90"/>
      <c r="AZ153" s="90"/>
      <c r="BA153" s="90"/>
      <c r="BB153" s="90"/>
      <c r="BC153" s="90"/>
    </row>
    <row r="154" spans="26:55" s="84" customFormat="1" x14ac:dyDescent="0.2">
      <c r="Z154" s="90"/>
      <c r="AA154" s="90"/>
      <c r="AB154" s="90"/>
      <c r="AC154" s="90"/>
      <c r="AD154" s="90"/>
      <c r="AE154" s="90"/>
      <c r="AF154" s="90"/>
      <c r="AG154" s="90"/>
      <c r="AH154" s="90"/>
      <c r="AI154" s="90"/>
      <c r="AJ154" s="90"/>
      <c r="AK154" s="90"/>
      <c r="AL154" s="90"/>
      <c r="AM154" s="90"/>
      <c r="AN154" s="90"/>
      <c r="AO154" s="90"/>
      <c r="AP154" s="90"/>
      <c r="AQ154" s="90"/>
      <c r="AR154" s="90"/>
      <c r="AS154" s="90"/>
      <c r="AT154" s="90"/>
      <c r="AU154" s="90"/>
      <c r="AV154" s="90"/>
      <c r="AW154" s="90"/>
      <c r="AX154" s="90"/>
      <c r="AY154" s="90"/>
      <c r="AZ154" s="90"/>
      <c r="BA154" s="90"/>
      <c r="BB154" s="90"/>
      <c r="BC154" s="90"/>
    </row>
    <row r="155" spans="26:55" s="84" customFormat="1" x14ac:dyDescent="0.2">
      <c r="Z155" s="90"/>
      <c r="AA155" s="90"/>
      <c r="AB155" s="90"/>
      <c r="AC155" s="90"/>
      <c r="AD155" s="90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  <c r="AP155" s="90"/>
      <c r="AQ155" s="90"/>
      <c r="AR155" s="90"/>
      <c r="AS155" s="90"/>
      <c r="AT155" s="90"/>
      <c r="AU155" s="90"/>
      <c r="AV155" s="90"/>
      <c r="AW155" s="90"/>
      <c r="AX155" s="90"/>
      <c r="AY155" s="90"/>
      <c r="AZ155" s="90"/>
      <c r="BA155" s="90"/>
      <c r="BB155" s="90"/>
      <c r="BC155" s="90"/>
    </row>
    <row r="156" spans="26:55" s="84" customFormat="1" x14ac:dyDescent="0.2">
      <c r="Z156" s="90"/>
      <c r="AA156" s="90"/>
      <c r="AB156" s="90"/>
      <c r="AC156" s="90"/>
      <c r="AD156" s="90"/>
      <c r="AE156" s="90"/>
      <c r="AF156" s="90"/>
      <c r="AG156" s="90"/>
      <c r="AH156" s="90"/>
      <c r="AI156" s="90"/>
      <c r="AJ156" s="90"/>
      <c r="AK156" s="90"/>
      <c r="AL156" s="90"/>
      <c r="AM156" s="90"/>
      <c r="AN156" s="90"/>
      <c r="AO156" s="90"/>
      <c r="AP156" s="90"/>
      <c r="AQ156" s="90"/>
      <c r="AR156" s="90"/>
      <c r="AS156" s="90"/>
      <c r="AT156" s="90"/>
      <c r="AU156" s="90"/>
      <c r="AV156" s="90"/>
      <c r="AW156" s="90"/>
      <c r="AX156" s="90"/>
      <c r="AY156" s="90"/>
      <c r="AZ156" s="90"/>
      <c r="BA156" s="90"/>
      <c r="BB156" s="90"/>
      <c r="BC156" s="90"/>
    </row>
    <row r="157" spans="26:55" s="84" customFormat="1" x14ac:dyDescent="0.2">
      <c r="Z157" s="90"/>
      <c r="AA157" s="90"/>
      <c r="AB157" s="90"/>
      <c r="AC157" s="90"/>
      <c r="AD157" s="90"/>
      <c r="AE157" s="90"/>
      <c r="AF157" s="90"/>
      <c r="AG157" s="90"/>
      <c r="AH157" s="90"/>
      <c r="AI157" s="90"/>
      <c r="AJ157" s="90"/>
      <c r="AK157" s="90"/>
      <c r="AL157" s="90"/>
      <c r="AM157" s="90"/>
      <c r="AN157" s="90"/>
      <c r="AO157" s="90"/>
      <c r="AP157" s="90"/>
      <c r="AQ157" s="90"/>
      <c r="AR157" s="90"/>
      <c r="AS157" s="90"/>
      <c r="AT157" s="90"/>
      <c r="AU157" s="90"/>
      <c r="AV157" s="90"/>
      <c r="AW157" s="90"/>
      <c r="AX157" s="90"/>
      <c r="AY157" s="90"/>
      <c r="AZ157" s="90"/>
      <c r="BA157" s="90"/>
      <c r="BB157" s="90"/>
      <c r="BC157" s="90"/>
    </row>
    <row r="158" spans="26:55" s="84" customFormat="1" x14ac:dyDescent="0.2">
      <c r="Z158" s="90"/>
      <c r="AA158" s="90"/>
      <c r="AB158" s="90"/>
      <c r="AC158" s="90"/>
      <c r="AD158" s="90"/>
      <c r="AE158" s="90"/>
      <c r="AF158" s="90"/>
      <c r="AG158" s="90"/>
      <c r="AH158" s="90"/>
      <c r="AI158" s="90"/>
      <c r="AJ158" s="90"/>
      <c r="AK158" s="90"/>
      <c r="AL158" s="90"/>
      <c r="AM158" s="90"/>
      <c r="AN158" s="90"/>
      <c r="AO158" s="90"/>
      <c r="AP158" s="90"/>
      <c r="AQ158" s="90"/>
      <c r="AR158" s="90"/>
      <c r="AS158" s="90"/>
      <c r="AT158" s="90"/>
      <c r="AU158" s="90"/>
      <c r="AV158" s="90"/>
      <c r="AW158" s="90"/>
      <c r="AX158" s="90"/>
      <c r="AY158" s="90"/>
      <c r="AZ158" s="90"/>
      <c r="BA158" s="90"/>
      <c r="BB158" s="90"/>
      <c r="BC158" s="90"/>
    </row>
    <row r="159" spans="26:55" s="84" customFormat="1" x14ac:dyDescent="0.2">
      <c r="Z159" s="90"/>
      <c r="AA159" s="90"/>
      <c r="AB159" s="90"/>
      <c r="AC159" s="90"/>
      <c r="AD159" s="90"/>
      <c r="AE159" s="90"/>
      <c r="AF159" s="90"/>
      <c r="AG159" s="90"/>
      <c r="AH159" s="90"/>
      <c r="AI159" s="90"/>
      <c r="AJ159" s="90"/>
      <c r="AK159" s="90"/>
      <c r="AL159" s="90"/>
      <c r="AM159" s="90"/>
      <c r="AN159" s="90"/>
      <c r="AO159" s="90"/>
      <c r="AP159" s="90"/>
      <c r="AQ159" s="90"/>
      <c r="AR159" s="90"/>
      <c r="AS159" s="90"/>
      <c r="AT159" s="90"/>
      <c r="AU159" s="90"/>
      <c r="AV159" s="90"/>
      <c r="AW159" s="90"/>
      <c r="AX159" s="90"/>
      <c r="AY159" s="90"/>
      <c r="AZ159" s="90"/>
      <c r="BA159" s="90"/>
      <c r="BB159" s="90"/>
      <c r="BC159" s="90"/>
    </row>
    <row r="160" spans="26:55" s="84" customFormat="1" x14ac:dyDescent="0.2">
      <c r="Z160" s="90"/>
      <c r="AA160" s="90"/>
      <c r="AB160" s="90"/>
      <c r="AC160" s="90"/>
      <c r="AD160" s="90"/>
      <c r="AE160" s="90"/>
      <c r="AF160" s="90"/>
      <c r="AG160" s="90"/>
      <c r="AH160" s="90"/>
      <c r="AI160" s="90"/>
      <c r="AJ160" s="90"/>
      <c r="AK160" s="90"/>
      <c r="AL160" s="90"/>
      <c r="AM160" s="90"/>
      <c r="AN160" s="90"/>
      <c r="AO160" s="90"/>
      <c r="AP160" s="90"/>
      <c r="AQ160" s="90"/>
      <c r="AR160" s="90"/>
      <c r="AS160" s="90"/>
      <c r="AT160" s="90"/>
      <c r="AU160" s="90"/>
      <c r="AV160" s="90"/>
      <c r="AW160" s="90"/>
      <c r="AX160" s="90"/>
      <c r="AY160" s="90"/>
      <c r="AZ160" s="90"/>
      <c r="BA160" s="90"/>
      <c r="BB160" s="90"/>
      <c r="BC160" s="90"/>
    </row>
    <row r="161" spans="26:55" s="84" customFormat="1" x14ac:dyDescent="0.2">
      <c r="Z161" s="90"/>
      <c r="AA161" s="90"/>
      <c r="AB161" s="90"/>
      <c r="AC161" s="90"/>
      <c r="AD161" s="90"/>
      <c r="AE161" s="90"/>
      <c r="AF161" s="90"/>
      <c r="AG161" s="90"/>
      <c r="AH161" s="90"/>
      <c r="AI161" s="90"/>
      <c r="AJ161" s="90"/>
      <c r="AK161" s="90"/>
      <c r="AL161" s="90"/>
      <c r="AM161" s="90"/>
      <c r="AN161" s="90"/>
      <c r="AO161" s="90"/>
      <c r="AP161" s="90"/>
      <c r="AQ161" s="90"/>
      <c r="AR161" s="90"/>
      <c r="AS161" s="90"/>
      <c r="AT161" s="90"/>
      <c r="AU161" s="90"/>
      <c r="AV161" s="90"/>
      <c r="AW161" s="90"/>
      <c r="AX161" s="90"/>
      <c r="AY161" s="90"/>
      <c r="AZ161" s="90"/>
      <c r="BA161" s="90"/>
      <c r="BB161" s="90"/>
      <c r="BC161" s="90"/>
    </row>
    <row r="162" spans="26:55" s="84" customFormat="1" x14ac:dyDescent="0.2">
      <c r="Z162" s="90"/>
      <c r="AA162" s="90"/>
      <c r="AB162" s="90"/>
      <c r="AC162" s="90"/>
      <c r="AD162" s="90"/>
      <c r="AE162" s="90"/>
      <c r="AF162" s="90"/>
      <c r="AG162" s="90"/>
      <c r="AH162" s="90"/>
      <c r="AI162" s="90"/>
      <c r="AJ162" s="90"/>
      <c r="AK162" s="90"/>
      <c r="AL162" s="90"/>
      <c r="AM162" s="90"/>
      <c r="AN162" s="90"/>
      <c r="AO162" s="90"/>
      <c r="AP162" s="90"/>
      <c r="AQ162" s="90"/>
      <c r="AR162" s="90"/>
      <c r="AS162" s="90"/>
      <c r="AT162" s="90"/>
      <c r="AU162" s="90"/>
      <c r="AV162" s="90"/>
      <c r="AW162" s="90"/>
      <c r="AX162" s="90"/>
      <c r="AY162" s="90"/>
      <c r="AZ162" s="90"/>
      <c r="BA162" s="90"/>
      <c r="BB162" s="90"/>
      <c r="BC162" s="90"/>
    </row>
    <row r="163" spans="26:55" s="84" customFormat="1" x14ac:dyDescent="0.2">
      <c r="Z163" s="90"/>
      <c r="AA163" s="90"/>
      <c r="AB163" s="90"/>
      <c r="AC163" s="90"/>
      <c r="AD163" s="90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90"/>
      <c r="AP163" s="90"/>
      <c r="AQ163" s="90"/>
      <c r="AR163" s="90"/>
      <c r="AS163" s="90"/>
      <c r="AT163" s="90"/>
      <c r="AU163" s="90"/>
      <c r="AV163" s="90"/>
      <c r="AW163" s="90"/>
      <c r="AX163" s="90"/>
      <c r="AY163" s="90"/>
      <c r="AZ163" s="90"/>
      <c r="BA163" s="90"/>
      <c r="BB163" s="90"/>
      <c r="BC163" s="90"/>
    </row>
    <row r="164" spans="26:55" s="84" customFormat="1" x14ac:dyDescent="0.2">
      <c r="Z164" s="90"/>
      <c r="AA164" s="90"/>
      <c r="AB164" s="90"/>
      <c r="AC164" s="90"/>
      <c r="AD164" s="90"/>
      <c r="AE164" s="90"/>
      <c r="AF164" s="90"/>
      <c r="AG164" s="90"/>
      <c r="AH164" s="90"/>
      <c r="AI164" s="90"/>
      <c r="AJ164" s="90"/>
      <c r="AK164" s="90"/>
      <c r="AL164" s="90"/>
      <c r="AM164" s="90"/>
      <c r="AN164" s="90"/>
      <c r="AO164" s="90"/>
      <c r="AP164" s="90"/>
      <c r="AQ164" s="90"/>
      <c r="AR164" s="90"/>
      <c r="AS164" s="90"/>
      <c r="AT164" s="90"/>
      <c r="AU164" s="90"/>
      <c r="AV164" s="90"/>
      <c r="AW164" s="90"/>
      <c r="AX164" s="90"/>
      <c r="AY164" s="90"/>
      <c r="AZ164" s="90"/>
      <c r="BA164" s="90"/>
      <c r="BB164" s="90"/>
      <c r="BC164" s="90"/>
    </row>
    <row r="165" spans="26:55" s="84" customFormat="1" x14ac:dyDescent="0.2">
      <c r="Z165" s="90"/>
      <c r="AA165" s="90"/>
      <c r="AB165" s="90"/>
      <c r="AC165" s="90"/>
      <c r="AD165" s="90"/>
      <c r="AE165" s="90"/>
      <c r="AF165" s="90"/>
      <c r="AG165" s="90"/>
      <c r="AH165" s="90"/>
      <c r="AI165" s="90"/>
      <c r="AJ165" s="90"/>
      <c r="AK165" s="90"/>
      <c r="AL165" s="90"/>
      <c r="AM165" s="90"/>
      <c r="AN165" s="90"/>
      <c r="AO165" s="90"/>
      <c r="AP165" s="90"/>
      <c r="AQ165" s="90"/>
      <c r="AR165" s="90"/>
      <c r="AS165" s="90"/>
      <c r="AT165" s="90"/>
      <c r="AU165" s="90"/>
      <c r="AV165" s="90"/>
      <c r="AW165" s="90"/>
      <c r="AX165" s="90"/>
      <c r="AY165" s="90"/>
      <c r="AZ165" s="90"/>
      <c r="BA165" s="90"/>
      <c r="BB165" s="90"/>
      <c r="BC165" s="90"/>
    </row>
    <row r="166" spans="26:55" s="84" customFormat="1" x14ac:dyDescent="0.2">
      <c r="Z166" s="90"/>
      <c r="AA166" s="90"/>
      <c r="AB166" s="90"/>
      <c r="AC166" s="90"/>
      <c r="AD166" s="90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  <c r="AP166" s="90"/>
      <c r="AQ166" s="90"/>
      <c r="AR166" s="90"/>
      <c r="AS166" s="90"/>
      <c r="AT166" s="90"/>
      <c r="AU166" s="90"/>
      <c r="AV166" s="90"/>
      <c r="AW166" s="90"/>
      <c r="AX166" s="90"/>
      <c r="AY166" s="90"/>
      <c r="AZ166" s="90"/>
      <c r="BA166" s="90"/>
      <c r="BB166" s="90"/>
      <c r="BC166" s="90"/>
    </row>
    <row r="167" spans="26:55" s="84" customFormat="1" x14ac:dyDescent="0.2">
      <c r="Z167" s="90"/>
      <c r="AA167" s="90"/>
      <c r="AB167" s="90"/>
      <c r="AC167" s="90"/>
      <c r="AD167" s="90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  <c r="AP167" s="90"/>
      <c r="AQ167" s="90"/>
      <c r="AR167" s="90"/>
      <c r="AS167" s="90"/>
      <c r="AT167" s="90"/>
      <c r="AU167" s="90"/>
      <c r="AV167" s="90"/>
      <c r="AW167" s="90"/>
      <c r="AX167" s="90"/>
      <c r="AY167" s="90"/>
      <c r="AZ167" s="90"/>
      <c r="BA167" s="90"/>
      <c r="BB167" s="90"/>
      <c r="BC167" s="90"/>
    </row>
    <row r="168" spans="26:55" s="84" customFormat="1" x14ac:dyDescent="0.2"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0"/>
      <c r="AQ168" s="90"/>
      <c r="AR168" s="90"/>
      <c r="AS168" s="90"/>
      <c r="AT168" s="90"/>
      <c r="AU168" s="90"/>
      <c r="AV168" s="90"/>
      <c r="AW168" s="90"/>
      <c r="AX168" s="90"/>
      <c r="AY168" s="90"/>
      <c r="AZ168" s="90"/>
      <c r="BA168" s="90"/>
      <c r="BB168" s="90"/>
      <c r="BC168" s="90"/>
    </row>
    <row r="169" spans="26:55" s="84" customFormat="1" x14ac:dyDescent="0.2"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0"/>
      <c r="AQ169" s="90"/>
      <c r="AR169" s="90"/>
      <c r="AS169" s="90"/>
      <c r="AT169" s="90"/>
      <c r="AU169" s="90"/>
      <c r="AV169" s="90"/>
      <c r="AW169" s="90"/>
      <c r="AX169" s="90"/>
      <c r="AY169" s="90"/>
      <c r="AZ169" s="90"/>
      <c r="BA169" s="90"/>
      <c r="BB169" s="90"/>
      <c r="BC169" s="90"/>
    </row>
    <row r="170" spans="26:55" s="84" customFormat="1" x14ac:dyDescent="0.2"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  <c r="AP170" s="90"/>
      <c r="AQ170" s="90"/>
      <c r="AR170" s="90"/>
      <c r="AS170" s="90"/>
      <c r="AT170" s="90"/>
      <c r="AU170" s="90"/>
      <c r="AV170" s="90"/>
      <c r="AW170" s="90"/>
      <c r="AX170" s="90"/>
      <c r="AY170" s="90"/>
      <c r="AZ170" s="90"/>
      <c r="BA170" s="90"/>
      <c r="BB170" s="90"/>
      <c r="BC170" s="90"/>
    </row>
    <row r="171" spans="26:55" s="84" customFormat="1" x14ac:dyDescent="0.2">
      <c r="Z171" s="90"/>
      <c r="AA171" s="90"/>
      <c r="AB171" s="90"/>
      <c r="AC171" s="90"/>
      <c r="AD171" s="90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  <c r="AP171" s="90"/>
      <c r="AQ171" s="90"/>
      <c r="AR171" s="90"/>
      <c r="AS171" s="90"/>
      <c r="AT171" s="90"/>
      <c r="AU171" s="90"/>
      <c r="AV171" s="90"/>
      <c r="AW171" s="90"/>
      <c r="AX171" s="90"/>
      <c r="AY171" s="90"/>
      <c r="AZ171" s="90"/>
      <c r="BA171" s="90"/>
      <c r="BB171" s="90"/>
      <c r="BC171" s="90"/>
    </row>
    <row r="172" spans="26:55" s="84" customFormat="1" x14ac:dyDescent="0.2">
      <c r="Z172" s="90"/>
      <c r="AA172" s="90"/>
      <c r="AB172" s="90"/>
      <c r="AC172" s="90"/>
      <c r="AD172" s="90"/>
      <c r="AE172" s="90"/>
      <c r="AF172" s="90"/>
      <c r="AG172" s="90"/>
      <c r="AH172" s="90"/>
      <c r="AI172" s="90"/>
      <c r="AJ172" s="90"/>
      <c r="AK172" s="90"/>
      <c r="AL172" s="90"/>
      <c r="AM172" s="90"/>
      <c r="AN172" s="90"/>
      <c r="AO172" s="90"/>
      <c r="AP172" s="90"/>
      <c r="AQ172" s="90"/>
      <c r="AR172" s="90"/>
      <c r="AS172" s="90"/>
      <c r="AT172" s="90"/>
      <c r="AU172" s="90"/>
      <c r="AV172" s="90"/>
      <c r="AW172" s="90"/>
      <c r="AX172" s="90"/>
      <c r="AY172" s="90"/>
      <c r="AZ172" s="90"/>
      <c r="BA172" s="90"/>
      <c r="BB172" s="90"/>
      <c r="BC172" s="90"/>
    </row>
    <row r="173" spans="26:55" s="84" customFormat="1" x14ac:dyDescent="0.2">
      <c r="Z173" s="90"/>
      <c r="AA173" s="90"/>
      <c r="AB173" s="90"/>
      <c r="AC173" s="90"/>
      <c r="AD173" s="90"/>
      <c r="AE173" s="90"/>
      <c r="AF173" s="90"/>
      <c r="AG173" s="90"/>
      <c r="AH173" s="90"/>
      <c r="AI173" s="90"/>
      <c r="AJ173" s="90"/>
      <c r="AK173" s="90"/>
      <c r="AL173" s="90"/>
      <c r="AM173" s="90"/>
      <c r="AN173" s="90"/>
      <c r="AO173" s="90"/>
      <c r="AP173" s="90"/>
      <c r="AQ173" s="90"/>
      <c r="AR173" s="90"/>
      <c r="AS173" s="90"/>
      <c r="AT173" s="90"/>
      <c r="AU173" s="90"/>
      <c r="AV173" s="90"/>
      <c r="AW173" s="90"/>
      <c r="AX173" s="90"/>
      <c r="AY173" s="90"/>
      <c r="AZ173" s="90"/>
      <c r="BA173" s="90"/>
      <c r="BB173" s="90"/>
      <c r="BC173" s="90"/>
    </row>
    <row r="174" spans="26:55" s="84" customFormat="1" x14ac:dyDescent="0.2">
      <c r="Z174" s="90"/>
      <c r="AA174" s="90"/>
      <c r="AB174" s="90"/>
      <c r="AC174" s="90"/>
      <c r="AD174" s="90"/>
      <c r="AE174" s="90"/>
      <c r="AF174" s="90"/>
      <c r="AG174" s="90"/>
      <c r="AH174" s="90"/>
      <c r="AI174" s="90"/>
      <c r="AJ174" s="90"/>
      <c r="AK174" s="90"/>
      <c r="AL174" s="90"/>
      <c r="AM174" s="90"/>
      <c r="AN174" s="90"/>
      <c r="AO174" s="90"/>
      <c r="AP174" s="90"/>
      <c r="AQ174" s="90"/>
      <c r="AR174" s="90"/>
      <c r="AS174" s="90"/>
      <c r="AT174" s="90"/>
      <c r="AU174" s="90"/>
      <c r="AV174" s="90"/>
      <c r="AW174" s="90"/>
      <c r="AX174" s="90"/>
      <c r="AY174" s="90"/>
      <c r="AZ174" s="90"/>
      <c r="BA174" s="90"/>
      <c r="BB174" s="90"/>
      <c r="BC174" s="90"/>
    </row>
    <row r="175" spans="26:55" s="84" customFormat="1" x14ac:dyDescent="0.2">
      <c r="Z175" s="90"/>
      <c r="AA175" s="90"/>
      <c r="AB175" s="90"/>
      <c r="AC175" s="90"/>
      <c r="AD175" s="90"/>
      <c r="AE175" s="90"/>
      <c r="AF175" s="90"/>
      <c r="AG175" s="90"/>
      <c r="AH175" s="90"/>
      <c r="AI175" s="90"/>
      <c r="AJ175" s="90"/>
      <c r="AK175" s="90"/>
      <c r="AL175" s="90"/>
      <c r="AM175" s="90"/>
      <c r="AN175" s="90"/>
      <c r="AO175" s="90"/>
      <c r="AP175" s="90"/>
      <c r="AQ175" s="90"/>
      <c r="AR175" s="90"/>
      <c r="AS175" s="90"/>
      <c r="AT175" s="90"/>
      <c r="AU175" s="90"/>
      <c r="AV175" s="90"/>
      <c r="AW175" s="90"/>
      <c r="AX175" s="90"/>
      <c r="AY175" s="90"/>
      <c r="AZ175" s="90"/>
      <c r="BA175" s="90"/>
      <c r="BB175" s="90"/>
      <c r="BC175" s="90"/>
    </row>
    <row r="176" spans="26:55" s="84" customFormat="1" x14ac:dyDescent="0.2">
      <c r="Z176" s="90"/>
      <c r="AA176" s="90"/>
      <c r="AB176" s="90"/>
      <c r="AC176" s="90"/>
      <c r="AD176" s="90"/>
      <c r="AE176" s="90"/>
      <c r="AF176" s="90"/>
      <c r="AG176" s="90"/>
      <c r="AH176" s="90"/>
      <c r="AI176" s="90"/>
      <c r="AJ176" s="90"/>
      <c r="AK176" s="90"/>
      <c r="AL176" s="90"/>
      <c r="AM176" s="90"/>
      <c r="AN176" s="90"/>
      <c r="AO176" s="90"/>
      <c r="AP176" s="90"/>
      <c r="AQ176" s="90"/>
      <c r="AR176" s="90"/>
      <c r="AS176" s="90"/>
      <c r="AT176" s="90"/>
      <c r="AU176" s="90"/>
      <c r="AV176" s="90"/>
      <c r="AW176" s="90"/>
      <c r="AX176" s="90"/>
      <c r="AY176" s="90"/>
      <c r="AZ176" s="90"/>
      <c r="BA176" s="90"/>
      <c r="BB176" s="90"/>
      <c r="BC176" s="90"/>
    </row>
    <row r="177" spans="26:55" s="84" customFormat="1" x14ac:dyDescent="0.2">
      <c r="Z177" s="90"/>
      <c r="AA177" s="90"/>
      <c r="AB177" s="90"/>
      <c r="AC177" s="90"/>
      <c r="AD177" s="90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90"/>
      <c r="AP177" s="90"/>
      <c r="AQ177" s="90"/>
      <c r="AR177" s="90"/>
      <c r="AS177" s="90"/>
      <c r="AT177" s="90"/>
      <c r="AU177" s="90"/>
      <c r="AV177" s="90"/>
      <c r="AW177" s="90"/>
      <c r="AX177" s="90"/>
      <c r="AY177" s="90"/>
      <c r="AZ177" s="90"/>
      <c r="BA177" s="90"/>
      <c r="BB177" s="90"/>
      <c r="BC177" s="90"/>
    </row>
    <row r="178" spans="26:55" s="84" customFormat="1" x14ac:dyDescent="0.2">
      <c r="Z178" s="90"/>
      <c r="AA178" s="90"/>
      <c r="AB178" s="90"/>
      <c r="AC178" s="90"/>
      <c r="AD178" s="90"/>
      <c r="AE178" s="90"/>
      <c r="AF178" s="90"/>
      <c r="AG178" s="90"/>
      <c r="AH178" s="90"/>
      <c r="AI178" s="90"/>
      <c r="AJ178" s="90"/>
      <c r="AK178" s="90"/>
      <c r="AL178" s="90"/>
      <c r="AM178" s="90"/>
      <c r="AN178" s="90"/>
      <c r="AO178" s="90"/>
      <c r="AP178" s="90"/>
      <c r="AQ178" s="90"/>
      <c r="AR178" s="90"/>
      <c r="AS178" s="90"/>
      <c r="AT178" s="90"/>
      <c r="AU178" s="90"/>
      <c r="AV178" s="90"/>
      <c r="AW178" s="90"/>
      <c r="AX178" s="90"/>
      <c r="AY178" s="90"/>
      <c r="AZ178" s="90"/>
      <c r="BA178" s="90"/>
      <c r="BB178" s="90"/>
      <c r="BC178" s="90"/>
    </row>
    <row r="179" spans="26:55" s="84" customFormat="1" x14ac:dyDescent="0.2">
      <c r="Z179" s="90"/>
      <c r="AA179" s="90"/>
      <c r="AB179" s="90"/>
      <c r="AC179" s="90"/>
      <c r="AD179" s="90"/>
      <c r="AE179" s="90"/>
      <c r="AF179" s="90"/>
      <c r="AG179" s="90"/>
      <c r="AH179" s="90"/>
      <c r="AI179" s="90"/>
      <c r="AJ179" s="90"/>
      <c r="AK179" s="90"/>
      <c r="AL179" s="90"/>
      <c r="AM179" s="90"/>
      <c r="AN179" s="90"/>
      <c r="AO179" s="90"/>
      <c r="AP179" s="90"/>
      <c r="AQ179" s="90"/>
      <c r="AR179" s="90"/>
      <c r="AS179" s="90"/>
      <c r="AT179" s="90"/>
      <c r="AU179" s="90"/>
      <c r="AV179" s="90"/>
      <c r="AW179" s="90"/>
      <c r="AX179" s="90"/>
      <c r="AY179" s="90"/>
      <c r="AZ179" s="90"/>
      <c r="BA179" s="90"/>
      <c r="BB179" s="90"/>
      <c r="BC179" s="90"/>
    </row>
    <row r="180" spans="26:55" s="84" customFormat="1" x14ac:dyDescent="0.2">
      <c r="Z180" s="90"/>
      <c r="AA180" s="90"/>
      <c r="AB180" s="90"/>
      <c r="AC180" s="90"/>
      <c r="AD180" s="90"/>
      <c r="AE180" s="90"/>
      <c r="AF180" s="90"/>
      <c r="AG180" s="90"/>
      <c r="AH180" s="90"/>
      <c r="AI180" s="90"/>
      <c r="AJ180" s="90"/>
      <c r="AK180" s="90"/>
      <c r="AL180" s="90"/>
      <c r="AM180" s="90"/>
      <c r="AN180" s="90"/>
      <c r="AO180" s="90"/>
      <c r="AP180" s="90"/>
      <c r="AQ180" s="90"/>
      <c r="AR180" s="90"/>
      <c r="AS180" s="90"/>
      <c r="AT180" s="90"/>
      <c r="AU180" s="90"/>
      <c r="AV180" s="90"/>
      <c r="AW180" s="90"/>
      <c r="AX180" s="90"/>
      <c r="AY180" s="90"/>
      <c r="AZ180" s="90"/>
      <c r="BA180" s="90"/>
      <c r="BB180" s="90"/>
      <c r="BC180" s="90"/>
    </row>
    <row r="181" spans="26:55" s="84" customFormat="1" x14ac:dyDescent="0.2">
      <c r="Z181" s="90"/>
      <c r="AA181" s="90"/>
      <c r="AB181" s="90"/>
      <c r="AC181" s="90"/>
      <c r="AD181" s="90"/>
      <c r="AE181" s="90"/>
      <c r="AF181" s="90"/>
      <c r="AG181" s="90"/>
      <c r="AH181" s="90"/>
      <c r="AI181" s="90"/>
      <c r="AJ181" s="90"/>
      <c r="AK181" s="90"/>
      <c r="AL181" s="90"/>
      <c r="AM181" s="90"/>
      <c r="AN181" s="90"/>
      <c r="AO181" s="90"/>
      <c r="AP181" s="90"/>
      <c r="AQ181" s="90"/>
      <c r="AR181" s="90"/>
      <c r="AS181" s="90"/>
      <c r="AT181" s="90"/>
      <c r="AU181" s="90"/>
      <c r="AV181" s="90"/>
      <c r="AW181" s="90"/>
      <c r="AX181" s="90"/>
      <c r="AY181" s="90"/>
      <c r="AZ181" s="90"/>
      <c r="BA181" s="90"/>
      <c r="BB181" s="90"/>
      <c r="BC181" s="90"/>
    </row>
    <row r="182" spans="26:55" s="84" customFormat="1" x14ac:dyDescent="0.2">
      <c r="Z182" s="90"/>
      <c r="AA182" s="90"/>
      <c r="AB182" s="90"/>
      <c r="AC182" s="90"/>
      <c r="AD182" s="90"/>
      <c r="AE182" s="90"/>
      <c r="AF182" s="90"/>
      <c r="AG182" s="90"/>
      <c r="AH182" s="90"/>
      <c r="AI182" s="90"/>
      <c r="AJ182" s="90"/>
      <c r="AK182" s="90"/>
      <c r="AL182" s="90"/>
      <c r="AM182" s="90"/>
      <c r="AN182" s="90"/>
      <c r="AO182" s="90"/>
      <c r="AP182" s="90"/>
      <c r="AQ182" s="90"/>
      <c r="AR182" s="90"/>
      <c r="AS182" s="90"/>
      <c r="AT182" s="90"/>
      <c r="AU182" s="90"/>
      <c r="AV182" s="90"/>
      <c r="AW182" s="90"/>
      <c r="AX182" s="90"/>
      <c r="AY182" s="90"/>
      <c r="AZ182" s="90"/>
      <c r="BA182" s="90"/>
      <c r="BB182" s="90"/>
      <c r="BC182" s="90"/>
    </row>
    <row r="183" spans="26:55" s="84" customFormat="1" x14ac:dyDescent="0.2">
      <c r="Z183" s="90"/>
      <c r="AA183" s="90"/>
      <c r="AB183" s="90"/>
      <c r="AC183" s="90"/>
      <c r="AD183" s="90"/>
      <c r="AE183" s="90"/>
      <c r="AF183" s="90"/>
      <c r="AG183" s="90"/>
      <c r="AH183" s="90"/>
      <c r="AI183" s="90"/>
      <c r="AJ183" s="90"/>
      <c r="AK183" s="90"/>
      <c r="AL183" s="90"/>
      <c r="AM183" s="90"/>
      <c r="AN183" s="90"/>
      <c r="AO183" s="90"/>
      <c r="AP183" s="90"/>
      <c r="AQ183" s="90"/>
      <c r="AR183" s="90"/>
      <c r="AS183" s="90"/>
      <c r="AT183" s="90"/>
      <c r="AU183" s="90"/>
      <c r="AV183" s="90"/>
      <c r="AW183" s="90"/>
      <c r="AX183" s="90"/>
      <c r="AY183" s="90"/>
      <c r="AZ183" s="90"/>
      <c r="BA183" s="90"/>
      <c r="BB183" s="90"/>
      <c r="BC183" s="90"/>
    </row>
    <row r="184" spans="26:55" s="84" customFormat="1" x14ac:dyDescent="0.2">
      <c r="Z184" s="90"/>
      <c r="AA184" s="90"/>
      <c r="AB184" s="90"/>
      <c r="AC184" s="90"/>
      <c r="AD184" s="90"/>
      <c r="AE184" s="90"/>
      <c r="AF184" s="90"/>
      <c r="AG184" s="90"/>
      <c r="AH184" s="90"/>
      <c r="AI184" s="90"/>
      <c r="AJ184" s="90"/>
      <c r="AK184" s="90"/>
      <c r="AL184" s="90"/>
      <c r="AM184" s="90"/>
      <c r="AN184" s="90"/>
      <c r="AO184" s="90"/>
      <c r="AP184" s="90"/>
      <c r="AQ184" s="90"/>
      <c r="AR184" s="90"/>
      <c r="AS184" s="90"/>
      <c r="AT184" s="90"/>
      <c r="AU184" s="90"/>
      <c r="AV184" s="90"/>
      <c r="AW184" s="90"/>
      <c r="AX184" s="90"/>
      <c r="AY184" s="90"/>
      <c r="AZ184" s="90"/>
      <c r="BA184" s="90"/>
      <c r="BB184" s="90"/>
      <c r="BC184" s="90"/>
    </row>
    <row r="185" spans="26:55" s="84" customFormat="1" x14ac:dyDescent="0.2">
      <c r="Z185" s="90"/>
      <c r="AA185" s="90"/>
      <c r="AB185" s="90"/>
      <c r="AC185" s="90"/>
      <c r="AD185" s="90"/>
      <c r="AE185" s="90"/>
      <c r="AF185" s="90"/>
      <c r="AG185" s="90"/>
      <c r="AH185" s="90"/>
      <c r="AI185" s="90"/>
      <c r="AJ185" s="90"/>
      <c r="AK185" s="90"/>
      <c r="AL185" s="90"/>
      <c r="AM185" s="90"/>
      <c r="AN185" s="90"/>
      <c r="AO185" s="90"/>
      <c r="AP185" s="90"/>
      <c r="AQ185" s="90"/>
      <c r="AR185" s="90"/>
      <c r="AS185" s="90"/>
      <c r="AT185" s="90"/>
      <c r="AU185" s="90"/>
      <c r="AV185" s="90"/>
      <c r="AW185" s="90"/>
      <c r="AX185" s="90"/>
      <c r="AY185" s="90"/>
      <c r="AZ185" s="90"/>
      <c r="BA185" s="90"/>
      <c r="BB185" s="90"/>
      <c r="BC185" s="90"/>
    </row>
    <row r="186" spans="26:55" s="84" customFormat="1" x14ac:dyDescent="0.2">
      <c r="Z186" s="90"/>
      <c r="AA186" s="90"/>
      <c r="AB186" s="90"/>
      <c r="AC186" s="90"/>
      <c r="AD186" s="90"/>
      <c r="AE186" s="90"/>
      <c r="AF186" s="90"/>
      <c r="AG186" s="90"/>
      <c r="AH186" s="90"/>
      <c r="AI186" s="90"/>
      <c r="AJ186" s="90"/>
      <c r="AK186" s="90"/>
      <c r="AL186" s="90"/>
      <c r="AM186" s="90"/>
      <c r="AN186" s="90"/>
      <c r="AO186" s="90"/>
      <c r="AP186" s="90"/>
      <c r="AQ186" s="90"/>
      <c r="AR186" s="90"/>
      <c r="AS186" s="90"/>
      <c r="AT186" s="90"/>
      <c r="AU186" s="90"/>
      <c r="AV186" s="90"/>
      <c r="AW186" s="90"/>
      <c r="AX186" s="90"/>
      <c r="AY186" s="90"/>
      <c r="AZ186" s="90"/>
      <c r="BA186" s="90"/>
      <c r="BB186" s="90"/>
      <c r="BC186" s="90"/>
    </row>
    <row r="187" spans="26:55" s="84" customFormat="1" x14ac:dyDescent="0.2">
      <c r="Z187" s="90"/>
      <c r="AA187" s="90"/>
      <c r="AB187" s="90"/>
      <c r="AC187" s="90"/>
      <c r="AD187" s="90"/>
      <c r="AE187" s="90"/>
      <c r="AF187" s="90"/>
      <c r="AG187" s="90"/>
      <c r="AH187" s="90"/>
      <c r="AI187" s="90"/>
      <c r="AJ187" s="90"/>
      <c r="AK187" s="90"/>
      <c r="AL187" s="90"/>
      <c r="AM187" s="90"/>
      <c r="AN187" s="90"/>
      <c r="AO187" s="90"/>
      <c r="AP187" s="90"/>
      <c r="AQ187" s="90"/>
      <c r="AR187" s="90"/>
      <c r="AS187" s="90"/>
      <c r="AT187" s="90"/>
      <c r="AU187" s="90"/>
      <c r="AV187" s="90"/>
      <c r="AW187" s="90"/>
      <c r="AX187" s="90"/>
      <c r="AY187" s="90"/>
      <c r="AZ187" s="90"/>
      <c r="BA187" s="90"/>
      <c r="BB187" s="90"/>
      <c r="BC187" s="90"/>
    </row>
    <row r="188" spans="26:55" s="84" customFormat="1" x14ac:dyDescent="0.2">
      <c r="Z188" s="90"/>
      <c r="AA188" s="90"/>
      <c r="AB188" s="90"/>
      <c r="AC188" s="90"/>
      <c r="AD188" s="90"/>
      <c r="AE188" s="90"/>
      <c r="AF188" s="90"/>
      <c r="AG188" s="90"/>
      <c r="AH188" s="90"/>
      <c r="AI188" s="90"/>
      <c r="AJ188" s="90"/>
      <c r="AK188" s="90"/>
      <c r="AL188" s="90"/>
      <c r="AM188" s="90"/>
      <c r="AN188" s="90"/>
      <c r="AO188" s="90"/>
      <c r="AP188" s="90"/>
      <c r="AQ188" s="90"/>
      <c r="AR188" s="90"/>
      <c r="AS188" s="90"/>
      <c r="AT188" s="90"/>
      <c r="AU188" s="90"/>
      <c r="AV188" s="90"/>
      <c r="AW188" s="90"/>
      <c r="AX188" s="90"/>
      <c r="AY188" s="90"/>
      <c r="AZ188" s="90"/>
      <c r="BA188" s="90"/>
      <c r="BB188" s="90"/>
      <c r="BC188" s="90"/>
    </row>
    <row r="189" spans="26:55" s="84" customFormat="1" x14ac:dyDescent="0.2">
      <c r="Z189" s="90"/>
      <c r="AA189" s="90"/>
      <c r="AB189" s="90"/>
      <c r="AC189" s="90"/>
      <c r="AD189" s="90"/>
      <c r="AE189" s="90"/>
      <c r="AF189" s="90"/>
      <c r="AG189" s="90"/>
      <c r="AH189" s="90"/>
      <c r="AI189" s="90"/>
      <c r="AJ189" s="90"/>
      <c r="AK189" s="90"/>
      <c r="AL189" s="90"/>
      <c r="AM189" s="90"/>
      <c r="AN189" s="90"/>
      <c r="AO189" s="90"/>
      <c r="AP189" s="90"/>
      <c r="AQ189" s="90"/>
      <c r="AR189" s="90"/>
      <c r="AS189" s="90"/>
      <c r="AT189" s="90"/>
      <c r="AU189" s="90"/>
      <c r="AV189" s="90"/>
      <c r="AW189" s="90"/>
      <c r="AX189" s="90"/>
      <c r="AY189" s="90"/>
      <c r="AZ189" s="90"/>
      <c r="BA189" s="90"/>
      <c r="BB189" s="90"/>
      <c r="BC189" s="90"/>
    </row>
    <row r="190" spans="26:55" s="84" customFormat="1" x14ac:dyDescent="0.2">
      <c r="Z190" s="90"/>
      <c r="AA190" s="90"/>
      <c r="AB190" s="90"/>
      <c r="AC190" s="90"/>
      <c r="AD190" s="90"/>
      <c r="AE190" s="90"/>
      <c r="AF190" s="90"/>
      <c r="AG190" s="90"/>
      <c r="AH190" s="90"/>
      <c r="AI190" s="90"/>
      <c r="AJ190" s="90"/>
      <c r="AK190" s="90"/>
      <c r="AL190" s="90"/>
      <c r="AM190" s="90"/>
      <c r="AN190" s="90"/>
      <c r="AO190" s="90"/>
      <c r="AP190" s="90"/>
      <c r="AQ190" s="90"/>
      <c r="AR190" s="90"/>
      <c r="AS190" s="90"/>
      <c r="AT190" s="90"/>
      <c r="AU190" s="90"/>
      <c r="AV190" s="90"/>
      <c r="AW190" s="90"/>
      <c r="AX190" s="90"/>
      <c r="AY190" s="90"/>
      <c r="AZ190" s="90"/>
      <c r="BA190" s="90"/>
      <c r="BB190" s="90"/>
      <c r="BC190" s="90"/>
    </row>
    <row r="191" spans="26:55" s="84" customFormat="1" x14ac:dyDescent="0.2">
      <c r="Z191" s="90"/>
      <c r="AA191" s="90"/>
      <c r="AB191" s="90"/>
      <c r="AC191" s="90"/>
      <c r="AD191" s="90"/>
      <c r="AE191" s="90"/>
      <c r="AF191" s="90"/>
      <c r="AG191" s="90"/>
      <c r="AH191" s="90"/>
      <c r="AI191" s="90"/>
      <c r="AJ191" s="90"/>
      <c r="AK191" s="90"/>
      <c r="AL191" s="90"/>
      <c r="AM191" s="90"/>
      <c r="AN191" s="90"/>
      <c r="AO191" s="90"/>
      <c r="AP191" s="90"/>
      <c r="AQ191" s="90"/>
      <c r="AR191" s="90"/>
      <c r="AS191" s="90"/>
      <c r="AT191" s="90"/>
      <c r="AU191" s="90"/>
      <c r="AV191" s="90"/>
      <c r="AW191" s="90"/>
      <c r="AX191" s="90"/>
      <c r="AY191" s="90"/>
      <c r="AZ191" s="90"/>
      <c r="BA191" s="90"/>
      <c r="BB191" s="90"/>
      <c r="BC191" s="90"/>
    </row>
    <row r="192" spans="26:55" s="84" customFormat="1" x14ac:dyDescent="0.2">
      <c r="Z192" s="90"/>
      <c r="AA192" s="90"/>
      <c r="AB192" s="90"/>
      <c r="AC192" s="90"/>
      <c r="AD192" s="90"/>
      <c r="AE192" s="90"/>
      <c r="AF192" s="90"/>
      <c r="AG192" s="90"/>
      <c r="AH192" s="90"/>
      <c r="AI192" s="90"/>
      <c r="AJ192" s="90"/>
      <c r="AK192" s="90"/>
      <c r="AL192" s="90"/>
      <c r="AM192" s="90"/>
      <c r="AN192" s="90"/>
      <c r="AO192" s="90"/>
      <c r="AP192" s="90"/>
      <c r="AQ192" s="90"/>
      <c r="AR192" s="90"/>
      <c r="AS192" s="90"/>
      <c r="AT192" s="90"/>
      <c r="AU192" s="90"/>
      <c r="AV192" s="90"/>
      <c r="AW192" s="90"/>
      <c r="AX192" s="90"/>
      <c r="AY192" s="90"/>
      <c r="AZ192" s="90"/>
      <c r="BA192" s="90"/>
      <c r="BB192" s="90"/>
      <c r="BC192" s="90"/>
    </row>
    <row r="193" spans="26:55" s="84" customFormat="1" x14ac:dyDescent="0.2">
      <c r="Z193" s="90"/>
      <c r="AA193" s="90"/>
      <c r="AB193" s="90"/>
      <c r="AC193" s="90"/>
      <c r="AD193" s="90"/>
      <c r="AE193" s="90"/>
      <c r="AF193" s="90"/>
      <c r="AG193" s="90"/>
      <c r="AH193" s="90"/>
      <c r="AI193" s="90"/>
      <c r="AJ193" s="90"/>
      <c r="AK193" s="90"/>
      <c r="AL193" s="90"/>
      <c r="AM193" s="90"/>
      <c r="AN193" s="90"/>
      <c r="AO193" s="90"/>
      <c r="AP193" s="90"/>
      <c r="AQ193" s="90"/>
      <c r="AR193" s="90"/>
      <c r="AS193" s="90"/>
      <c r="AT193" s="90"/>
      <c r="AU193" s="90"/>
      <c r="AV193" s="90"/>
      <c r="AW193" s="90"/>
      <c r="AX193" s="90"/>
      <c r="AY193" s="90"/>
      <c r="AZ193" s="90"/>
      <c r="BA193" s="90"/>
      <c r="BB193" s="90"/>
      <c r="BC193" s="90"/>
    </row>
    <row r="194" spans="26:55" s="84" customFormat="1" x14ac:dyDescent="0.2">
      <c r="Z194" s="90"/>
      <c r="AA194" s="90"/>
      <c r="AB194" s="90"/>
      <c r="AC194" s="90"/>
      <c r="AD194" s="90"/>
      <c r="AE194" s="90"/>
      <c r="AF194" s="90"/>
      <c r="AG194" s="90"/>
      <c r="AH194" s="90"/>
      <c r="AI194" s="90"/>
      <c r="AJ194" s="90"/>
      <c r="AK194" s="90"/>
      <c r="AL194" s="90"/>
      <c r="AM194" s="90"/>
      <c r="AN194" s="90"/>
      <c r="AO194" s="90"/>
      <c r="AP194" s="90"/>
      <c r="AQ194" s="90"/>
      <c r="AR194" s="90"/>
      <c r="AS194" s="90"/>
      <c r="AT194" s="90"/>
      <c r="AU194" s="90"/>
      <c r="AV194" s="90"/>
      <c r="AW194" s="90"/>
      <c r="AX194" s="90"/>
      <c r="AY194" s="90"/>
      <c r="AZ194" s="90"/>
      <c r="BA194" s="90"/>
      <c r="BB194" s="90"/>
      <c r="BC194" s="90"/>
    </row>
    <row r="195" spans="26:55" s="84" customFormat="1" x14ac:dyDescent="0.2">
      <c r="Z195" s="90"/>
      <c r="AA195" s="90"/>
      <c r="AB195" s="90"/>
      <c r="AC195" s="90"/>
      <c r="AD195" s="90"/>
      <c r="AE195" s="90"/>
      <c r="AF195" s="90"/>
      <c r="AG195" s="90"/>
      <c r="AH195" s="90"/>
      <c r="AI195" s="90"/>
      <c r="AJ195" s="90"/>
      <c r="AK195" s="90"/>
      <c r="AL195" s="90"/>
      <c r="AM195" s="90"/>
      <c r="AN195" s="90"/>
      <c r="AO195" s="90"/>
      <c r="AP195" s="90"/>
      <c r="AQ195" s="90"/>
      <c r="AR195" s="90"/>
      <c r="AS195" s="90"/>
      <c r="AT195" s="90"/>
      <c r="AU195" s="90"/>
      <c r="AV195" s="90"/>
      <c r="AW195" s="90"/>
      <c r="AX195" s="90"/>
      <c r="AY195" s="90"/>
      <c r="AZ195" s="90"/>
      <c r="BA195" s="90"/>
      <c r="BB195" s="90"/>
      <c r="BC195" s="90"/>
    </row>
    <row r="196" spans="26:55" s="84" customFormat="1" x14ac:dyDescent="0.2">
      <c r="Z196" s="90"/>
      <c r="AA196" s="90"/>
      <c r="AB196" s="90"/>
      <c r="AC196" s="90"/>
      <c r="AD196" s="90"/>
      <c r="AE196" s="90"/>
      <c r="AF196" s="90"/>
      <c r="AG196" s="90"/>
      <c r="AH196" s="90"/>
      <c r="AI196" s="90"/>
      <c r="AJ196" s="90"/>
      <c r="AK196" s="90"/>
      <c r="AL196" s="90"/>
      <c r="AM196" s="90"/>
      <c r="AN196" s="90"/>
      <c r="AO196" s="90"/>
      <c r="AP196" s="90"/>
      <c r="AQ196" s="90"/>
      <c r="AR196" s="90"/>
      <c r="AS196" s="90"/>
      <c r="AT196" s="90"/>
      <c r="AU196" s="90"/>
      <c r="AV196" s="90"/>
      <c r="AW196" s="90"/>
      <c r="AX196" s="90"/>
      <c r="AY196" s="90"/>
      <c r="AZ196" s="90"/>
      <c r="BA196" s="90"/>
      <c r="BB196" s="90"/>
      <c r="BC196" s="90"/>
    </row>
    <row r="197" spans="26:55" s="84" customFormat="1" x14ac:dyDescent="0.2">
      <c r="Z197" s="90"/>
      <c r="AA197" s="90"/>
      <c r="AB197" s="90"/>
      <c r="AC197" s="90"/>
      <c r="AD197" s="90"/>
      <c r="AE197" s="90"/>
      <c r="AF197" s="90"/>
      <c r="AG197" s="90"/>
      <c r="AH197" s="90"/>
      <c r="AI197" s="90"/>
      <c r="AJ197" s="90"/>
      <c r="AK197" s="90"/>
      <c r="AL197" s="90"/>
      <c r="AM197" s="90"/>
      <c r="AN197" s="90"/>
      <c r="AO197" s="90"/>
      <c r="AP197" s="90"/>
      <c r="AQ197" s="90"/>
      <c r="AR197" s="90"/>
      <c r="AS197" s="90"/>
      <c r="AT197" s="90"/>
      <c r="AU197" s="90"/>
      <c r="AV197" s="90"/>
      <c r="AW197" s="90"/>
      <c r="AX197" s="90"/>
      <c r="AY197" s="90"/>
      <c r="AZ197" s="90"/>
      <c r="BA197" s="90"/>
      <c r="BB197" s="90"/>
      <c r="BC197" s="90"/>
    </row>
  </sheetData>
  <mergeCells count="15">
    <mergeCell ref="R31:T31"/>
    <mergeCell ref="P32:P34"/>
    <mergeCell ref="C10:D10"/>
    <mergeCell ref="G14:H14"/>
    <mergeCell ref="C20:D20"/>
    <mergeCell ref="C12:E12"/>
    <mergeCell ref="C13:E13"/>
    <mergeCell ref="C11:E11"/>
    <mergeCell ref="C15:E15"/>
    <mergeCell ref="P29:P31"/>
    <mergeCell ref="B41:C41"/>
    <mergeCell ref="G37:G38"/>
    <mergeCell ref="B37:C37"/>
    <mergeCell ref="F38:F39"/>
    <mergeCell ref="I37:M37"/>
  </mergeCells>
  <dataValidations count="9">
    <dataValidation type="list" allowBlank="1" showInputMessage="1" showErrorMessage="1" sqref="C7" xr:uid="{00000000-0002-0000-0400-000000000000}">
      <formula1>"CRR,HOS,MAU,RJ,MDD,SPC,BR1,CLB,PPP"</formula1>
    </dataValidation>
    <dataValidation type="list" allowBlank="1" showInputMessage="1" showErrorMessage="1" sqref="C18" xr:uid="{00000000-0002-0000-0400-000001000000}">
      <formula1>"RR,Autres"</formula1>
    </dataValidation>
    <dataValidation type="list" allowBlank="1" showInputMessage="1" showErrorMessage="1" sqref="D23" xr:uid="{00000000-0002-0000-0400-000002000000}">
      <formula1>STAT1</formula1>
    </dataValidation>
    <dataValidation type="list" allowBlank="1" showInputMessage="1" showErrorMessage="1" sqref="C17" xr:uid="{00000000-0002-0000-0400-000003000000}">
      <formula1>"Lancement, One shot, Sur commande, Saisonnier"</formula1>
    </dataValidation>
    <dataValidation type="list" allowBlank="1" showInputMessage="1" showErrorMessage="1" sqref="C14" xr:uid="{00000000-0002-0000-0400-000004000000}">
      <formula1>"Vendu,A assembler, Pas en boutique"</formula1>
    </dataValidation>
    <dataValidation type="list" allowBlank="1" showInputMessage="1" showErrorMessage="1" sqref="E27 G27 C27 I27 K27:L27" xr:uid="{00000000-0002-0000-0400-000005000000}">
      <formula1>"X"</formula1>
    </dataValidation>
    <dataValidation type="list" allowBlank="1" showInputMessage="1" showErrorMessage="1" sqref="C31 C33" xr:uid="{00000000-0002-0000-0400-000006000000}">
      <mc:AlternateContent xmlns:x12ac="http://schemas.microsoft.com/office/spreadsheetml/2011/1/ac" xmlns:mc="http://schemas.openxmlformats.org/markup-compatibility/2006">
        <mc:Choice Requires="x12ac">
          <x12ac:list>"0,5","0,33"</x12ac:list>
        </mc:Choice>
        <mc:Fallback>
          <formula1>"0,5,0,33"</formula1>
        </mc:Fallback>
      </mc:AlternateContent>
    </dataValidation>
    <dataValidation type="list" allowBlank="1" showInputMessage="1" showErrorMessage="1" sqref="C39:C40" xr:uid="{00000000-0002-0000-0400-000007000000}">
      <formula1>"Unité, Kg, Mille"</formula1>
    </dataValidation>
    <dataValidation type="list" allowBlank="1" showInputMessage="1" showErrorMessage="1" sqref="E23" xr:uid="{00000000-0002-0000-0400-000008000000}">
      <formula1>INDIRECT(D23)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9000000}">
          <x14:formula1>
            <xm:f>Selection!$F$5:$F$6</xm:f>
          </x14:formula1>
          <xm:sqref>I14 C8</xm:sqref>
        </x14:dataValidation>
        <x14:dataValidation type="list" allowBlank="1" showInputMessage="1" showErrorMessage="1" xr:uid="{00000000-0002-0000-0400-00000A000000}">
          <x14:formula1>
            <xm:f>Liste!$D$3:$D$8</xm:f>
          </x14:formula1>
          <xm:sqref>C5:C6</xm:sqref>
        </x14:dataValidation>
        <x14:dataValidation type="list" allowBlank="1" showInputMessage="1" showErrorMessage="1" xr:uid="{00000000-0002-0000-0400-00000B000000}">
          <x14:formula1>
            <xm:f>Liste!$B$3:$B$14</xm:f>
          </x14:formula1>
          <xm:sqref>C4</xm:sqref>
        </x14:dataValidation>
        <x14:dataValidation type="list" allowBlank="1" showInputMessage="1" showErrorMessage="1" xr:uid="{00000000-0002-0000-0400-00000C000000}">
          <x14:formula1>
            <xm:f>Liste!$H$3:$H$5</xm:f>
          </x14:formula1>
          <xm:sqref>J35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186"/>
  <sheetViews>
    <sheetView showGridLines="0" topLeftCell="A21" zoomScale="150" zoomScaleNormal="70" workbookViewId="0">
      <selection activeCell="K28" sqref="K28"/>
    </sheetView>
  </sheetViews>
  <sheetFormatPr baseColWidth="10" defaultRowHeight="15" x14ac:dyDescent="0.2"/>
  <cols>
    <col min="1" max="1" width="12.5" style="84" customWidth="1"/>
    <col min="2" max="2" width="29.5" customWidth="1"/>
    <col min="14" max="51" width="11.5" style="84"/>
  </cols>
  <sheetData>
    <row r="1" spans="1:51" s="64" customFormat="1" ht="29" x14ac:dyDescent="0.35">
      <c r="A1" s="134"/>
      <c r="B1" s="151"/>
      <c r="C1" s="148"/>
      <c r="D1" s="148"/>
      <c r="E1" s="149" t="s">
        <v>246</v>
      </c>
      <c r="F1" s="149"/>
      <c r="G1" s="148"/>
      <c r="H1" s="148"/>
      <c r="I1" s="148"/>
      <c r="J1" s="148"/>
      <c r="K1" s="148"/>
      <c r="L1" s="148"/>
      <c r="M1" s="150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</row>
    <row r="2" spans="1:51" s="31" customFormat="1" thickBot="1" x14ac:dyDescent="0.25">
      <c r="A2" s="95"/>
      <c r="B2" s="143"/>
      <c r="C2" s="66"/>
      <c r="D2" s="66"/>
      <c r="E2" s="66"/>
      <c r="F2" s="66"/>
      <c r="G2" s="66"/>
      <c r="H2" s="66"/>
      <c r="I2" s="66"/>
      <c r="J2" s="66"/>
      <c r="K2" s="66"/>
      <c r="L2" s="66"/>
      <c r="M2" s="110"/>
      <c r="N2" s="34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</row>
    <row r="3" spans="1:51" s="28" customFormat="1" thickTop="1" x14ac:dyDescent="0.2">
      <c r="A3" s="272" t="s">
        <v>36</v>
      </c>
      <c r="B3" s="285" t="s">
        <v>217</v>
      </c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51" s="28" customFormat="1" ht="14" x14ac:dyDescent="0.2">
      <c r="A4" s="272"/>
      <c r="B4" s="288"/>
      <c r="C4" s="289"/>
      <c r="D4" s="289"/>
      <c r="E4" s="289"/>
      <c r="F4" s="289"/>
      <c r="G4" s="289"/>
      <c r="H4" s="289"/>
      <c r="I4" s="289"/>
      <c r="J4" s="289"/>
      <c r="K4" s="289"/>
      <c r="L4" s="289"/>
      <c r="M4" s="290"/>
    </row>
    <row r="5" spans="1:51" s="28" customFormat="1" ht="14" x14ac:dyDescent="0.2">
      <c r="A5" s="272"/>
      <c r="B5" s="288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90"/>
    </row>
    <row r="6" spans="1:51" s="28" customFormat="1" ht="14" x14ac:dyDescent="0.2">
      <c r="A6" s="272"/>
      <c r="B6" s="288"/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90"/>
    </row>
    <row r="7" spans="1:51" s="28" customFormat="1" ht="14" x14ac:dyDescent="0.2">
      <c r="A7" s="272"/>
      <c r="B7" s="288"/>
      <c r="C7" s="289"/>
      <c r="D7" s="289"/>
      <c r="E7" s="289"/>
      <c r="F7" s="289"/>
      <c r="G7" s="289"/>
      <c r="H7" s="289"/>
      <c r="I7" s="289"/>
      <c r="J7" s="289"/>
      <c r="K7" s="289"/>
      <c r="L7" s="289"/>
      <c r="M7" s="290"/>
    </row>
    <row r="8" spans="1:51" s="28" customFormat="1" thickBot="1" x14ac:dyDescent="0.25">
      <c r="A8" s="272"/>
      <c r="B8" s="291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3"/>
    </row>
    <row r="9" spans="1:51" s="28" customFormat="1" ht="17" thickTop="1" thickBot="1" x14ac:dyDescent="0.25">
      <c r="A9" s="95" t="s">
        <v>36</v>
      </c>
      <c r="B9" s="294" t="s">
        <v>218</v>
      </c>
      <c r="C9" s="295"/>
      <c r="D9" s="295"/>
      <c r="E9" s="295"/>
      <c r="F9" s="295"/>
      <c r="G9" s="295"/>
      <c r="H9" s="295"/>
      <c r="I9" s="295"/>
      <c r="J9" s="295"/>
      <c r="K9" s="295"/>
      <c r="L9" s="295"/>
      <c r="M9" s="296"/>
    </row>
    <row r="10" spans="1:51" s="28" customFormat="1" ht="16" thickTop="1" thickBot="1" x14ac:dyDescent="0.25">
      <c r="A10" s="111"/>
      <c r="B10" s="15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112"/>
    </row>
    <row r="11" spans="1:51" s="74" customFormat="1" ht="16" thickBot="1" x14ac:dyDescent="0.25">
      <c r="A11" s="96" t="s">
        <v>84</v>
      </c>
      <c r="B11" s="153" t="s">
        <v>20</v>
      </c>
      <c r="C11" s="65"/>
      <c r="D11" s="67" t="s">
        <v>21</v>
      </c>
      <c r="E11" s="66"/>
      <c r="F11" s="66"/>
      <c r="G11" s="65"/>
      <c r="H11" s="67" t="s">
        <v>22</v>
      </c>
      <c r="I11" s="66"/>
      <c r="J11" s="77"/>
      <c r="K11" s="77"/>
      <c r="L11" s="77"/>
      <c r="M11" s="109"/>
      <c r="N11" s="83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</row>
    <row r="12" spans="1:51" ht="16" thickBot="1" x14ac:dyDescent="0.25">
      <c r="A12" s="83"/>
      <c r="B12" s="144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106"/>
      <c r="N12" s="83"/>
    </row>
    <row r="13" spans="1:51" s="31" customFormat="1" ht="16" thickBot="1" x14ac:dyDescent="0.25">
      <c r="A13" s="95" t="s">
        <v>84</v>
      </c>
      <c r="B13" s="153" t="s">
        <v>30</v>
      </c>
      <c r="C13" s="65"/>
      <c r="D13" s="66"/>
      <c r="E13" s="66"/>
      <c r="F13" s="66"/>
      <c r="G13" s="66"/>
      <c r="H13" s="66"/>
      <c r="I13" s="66"/>
      <c r="J13" s="66"/>
      <c r="K13" s="66"/>
      <c r="L13" s="66"/>
      <c r="M13" s="110"/>
      <c r="N13" s="34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</row>
    <row r="14" spans="1:51" s="31" customFormat="1" ht="16" thickBot="1" x14ac:dyDescent="0.25">
      <c r="A14" s="95" t="s">
        <v>84</v>
      </c>
      <c r="B14" s="153" t="s">
        <v>263</v>
      </c>
      <c r="C14" s="65"/>
      <c r="D14" s="66"/>
      <c r="E14" s="66"/>
      <c r="F14" s="66"/>
      <c r="G14" s="66"/>
      <c r="H14" s="66"/>
      <c r="I14" s="66"/>
      <c r="J14" s="66"/>
      <c r="K14" s="66"/>
      <c r="L14" s="66"/>
      <c r="M14" s="110"/>
      <c r="N14" s="34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</row>
    <row r="15" spans="1:51" s="28" customFormat="1" thickBot="1" x14ac:dyDescent="0.25">
      <c r="A15" s="111"/>
      <c r="B15" s="15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115"/>
    </row>
    <row r="16" spans="1:51" s="28" customFormat="1" ht="16" thickBot="1" x14ac:dyDescent="0.25">
      <c r="A16" s="111"/>
      <c r="B16" s="153" t="s">
        <v>270</v>
      </c>
      <c r="C16" s="65"/>
      <c r="D16" s="25"/>
      <c r="E16" s="25"/>
      <c r="F16" s="25"/>
      <c r="G16" s="25"/>
      <c r="H16" s="25"/>
      <c r="I16" s="25"/>
      <c r="J16" s="25"/>
      <c r="K16" s="25"/>
      <c r="L16" s="25"/>
      <c r="M16" s="115"/>
    </row>
    <row r="17" spans="1:51" s="28" customFormat="1" ht="16" thickBot="1" x14ac:dyDescent="0.25">
      <c r="A17" s="111"/>
      <c r="B17" s="153" t="s">
        <v>271</v>
      </c>
      <c r="C17" s="65"/>
      <c r="D17" s="25"/>
      <c r="E17" s="25"/>
      <c r="F17" s="25"/>
      <c r="G17" s="25"/>
      <c r="H17" s="25"/>
      <c r="I17" s="25"/>
      <c r="J17" s="25"/>
      <c r="K17" s="25"/>
      <c r="L17" s="25"/>
      <c r="M17" s="115"/>
    </row>
    <row r="18" spans="1:51" s="28" customFormat="1" x14ac:dyDescent="0.2">
      <c r="A18" s="111"/>
      <c r="B18" s="153" t="s">
        <v>304</v>
      </c>
      <c r="C18" s="66"/>
      <c r="D18" s="25"/>
      <c r="E18" s="25"/>
      <c r="F18" s="25"/>
      <c r="G18" s="25"/>
      <c r="H18" s="25"/>
      <c r="I18" s="25"/>
      <c r="J18" s="25"/>
      <c r="K18" s="25"/>
      <c r="L18" s="25"/>
      <c r="M18" s="115"/>
    </row>
    <row r="19" spans="1:51" s="28" customFormat="1" thickBot="1" x14ac:dyDescent="0.25">
      <c r="A19" s="111"/>
      <c r="B19" s="15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115"/>
    </row>
    <row r="20" spans="1:51" s="84" customFormat="1" x14ac:dyDescent="0.2">
      <c r="A20" s="96"/>
      <c r="B20" s="152"/>
      <c r="C20" s="80" t="s">
        <v>108</v>
      </c>
      <c r="D20" s="81" t="s">
        <v>109</v>
      </c>
      <c r="E20" s="82" t="s">
        <v>110</v>
      </c>
      <c r="F20" s="33"/>
      <c r="G20" s="34"/>
      <c r="H20" s="34"/>
      <c r="I20" s="34"/>
      <c r="J20" s="83"/>
      <c r="K20" s="83"/>
      <c r="L20" s="83"/>
      <c r="M20" s="107"/>
    </row>
    <row r="21" spans="1:51" s="74" customFormat="1" ht="16" thickBot="1" x14ac:dyDescent="0.25">
      <c r="A21" s="96" t="s">
        <v>84</v>
      </c>
      <c r="B21" s="153" t="s">
        <v>29</v>
      </c>
      <c r="C21" s="108"/>
      <c r="D21" s="183"/>
      <c r="E21" s="184"/>
      <c r="F21" s="32"/>
      <c r="G21" s="66"/>
      <c r="H21" s="66"/>
      <c r="I21" s="66"/>
      <c r="J21" s="77"/>
      <c r="K21" s="77"/>
      <c r="L21" s="77"/>
      <c r="M21" s="109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</row>
    <row r="22" spans="1:51" s="64" customFormat="1" x14ac:dyDescent="0.2">
      <c r="A22" s="83"/>
      <c r="B22" s="154"/>
      <c r="C22" s="70"/>
      <c r="D22" s="70"/>
      <c r="E22" s="70"/>
      <c r="F22" s="68"/>
      <c r="G22" s="68"/>
      <c r="H22" s="68"/>
      <c r="I22" s="68"/>
      <c r="J22" s="68"/>
      <c r="K22" s="68"/>
      <c r="L22" s="68"/>
      <c r="M22" s="106"/>
      <c r="N22" s="83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</row>
    <row r="23" spans="1:51" s="101" customFormat="1" ht="21" thickBot="1" x14ac:dyDescent="0.3">
      <c r="A23" s="113"/>
      <c r="B23" s="156" t="s">
        <v>210</v>
      </c>
      <c r="C23" s="102"/>
      <c r="D23" s="102"/>
      <c r="E23" s="104"/>
      <c r="F23" s="104"/>
      <c r="G23" s="104"/>
      <c r="H23" s="104"/>
      <c r="I23" s="104"/>
      <c r="J23" s="104"/>
      <c r="K23" s="104"/>
      <c r="L23" s="104"/>
      <c r="M23" s="114"/>
      <c r="N23" s="100"/>
    </row>
    <row r="24" spans="1:51" s="28" customFormat="1" ht="15.75" customHeight="1" thickTop="1" thickBot="1" x14ac:dyDescent="0.25">
      <c r="A24" s="95" t="s">
        <v>84</v>
      </c>
      <c r="B24" s="153" t="s">
        <v>90</v>
      </c>
      <c r="C24" s="297">
        <v>1</v>
      </c>
      <c r="D24" s="298"/>
      <c r="E24" s="85"/>
      <c r="F24" s="25"/>
      <c r="G24" s="25"/>
      <c r="H24" s="40"/>
      <c r="I24" s="25"/>
      <c r="J24" s="25"/>
      <c r="K24" s="25"/>
      <c r="L24" s="25"/>
      <c r="M24" s="115"/>
      <c r="N24" s="282" t="s">
        <v>307</v>
      </c>
      <c r="O24" s="282"/>
      <c r="P24" s="282"/>
    </row>
    <row r="25" spans="1:51" s="27" customFormat="1" ht="25.5" customHeight="1" thickBot="1" x14ac:dyDescent="0.25">
      <c r="A25" s="105"/>
      <c r="B25" s="157" t="s">
        <v>85</v>
      </c>
      <c r="C25" s="299" t="s">
        <v>86</v>
      </c>
      <c r="D25" s="299"/>
      <c r="E25" s="300"/>
      <c r="F25" s="29" t="s">
        <v>87</v>
      </c>
      <c r="G25" s="185" t="s">
        <v>264</v>
      </c>
      <c r="H25" s="29" t="s">
        <v>88</v>
      </c>
      <c r="I25" s="29" t="s">
        <v>34</v>
      </c>
      <c r="J25" s="29" t="s">
        <v>33</v>
      </c>
      <c r="K25" s="29" t="s">
        <v>89</v>
      </c>
      <c r="L25" s="30" t="s">
        <v>35</v>
      </c>
      <c r="M25" s="106"/>
      <c r="N25" s="217" t="s">
        <v>88</v>
      </c>
      <c r="O25" s="217" t="s">
        <v>308</v>
      </c>
      <c r="P25" s="217" t="s">
        <v>309</v>
      </c>
    </row>
    <row r="26" spans="1:51" s="28" customFormat="1" ht="30" x14ac:dyDescent="0.2">
      <c r="A26" s="33" t="s">
        <v>83</v>
      </c>
      <c r="B26" s="158"/>
      <c r="C26" s="283"/>
      <c r="D26" s="284"/>
      <c r="E26" s="284"/>
      <c r="F26" s="116"/>
      <c r="G26" s="58"/>
      <c r="H26" s="59"/>
      <c r="I26" s="159"/>
      <c r="J26" s="191">
        <f>H26*(1+I26)</f>
        <v>0</v>
      </c>
      <c r="K26" s="160"/>
      <c r="L26" s="186">
        <f>K26*J26</f>
        <v>0</v>
      </c>
      <c r="M26" s="106"/>
      <c r="N26" s="218">
        <f>H26</f>
        <v>0</v>
      </c>
      <c r="O26" s="218"/>
      <c r="P26" s="219">
        <f>O26*N26</f>
        <v>0</v>
      </c>
    </row>
    <row r="27" spans="1:51" s="28" customFormat="1" ht="38.25" customHeight="1" x14ac:dyDescent="0.2">
      <c r="A27" s="281" t="s">
        <v>257</v>
      </c>
      <c r="B27" s="161" t="s">
        <v>334</v>
      </c>
      <c r="C27" s="64" t="s">
        <v>338</v>
      </c>
      <c r="D27" s="64"/>
      <c r="E27" s="64"/>
      <c r="F27" s="47"/>
      <c r="G27" s="17" t="s">
        <v>342</v>
      </c>
      <c r="H27" s="17">
        <v>1</v>
      </c>
      <c r="I27" s="162">
        <v>7.0000000000000007E-2</v>
      </c>
      <c r="J27" s="192">
        <f t="shared" ref="J27:J37" si="0">H27*(1+I27)</f>
        <v>1.07</v>
      </c>
      <c r="K27" s="163">
        <v>1E-3</v>
      </c>
      <c r="L27" s="187">
        <f t="shared" ref="L27:L37" si="1">K27*J27</f>
        <v>1.07E-3</v>
      </c>
      <c r="M27" s="106"/>
      <c r="N27" s="218">
        <f t="shared" ref="N27:N37" si="2">H27</f>
        <v>1</v>
      </c>
      <c r="O27" s="218"/>
      <c r="P27" s="219">
        <f t="shared" ref="P27:P37" si="3">O27*N27</f>
        <v>0</v>
      </c>
    </row>
    <row r="28" spans="1:51" s="28" customFormat="1" x14ac:dyDescent="0.2">
      <c r="A28" s="281"/>
      <c r="B28" s="161" t="s">
        <v>335</v>
      </c>
      <c r="C28" s="64" t="s">
        <v>339</v>
      </c>
      <c r="D28" s="64"/>
      <c r="E28" s="64"/>
      <c r="F28" s="47"/>
      <c r="G28" s="17" t="s">
        <v>342</v>
      </c>
      <c r="H28" s="17">
        <v>1</v>
      </c>
      <c r="I28" s="162">
        <v>7.0000000000000007E-2</v>
      </c>
      <c r="J28" s="192">
        <f t="shared" si="0"/>
        <v>1.07</v>
      </c>
      <c r="K28" s="163">
        <v>2.5000000000000001E-2</v>
      </c>
      <c r="L28" s="187">
        <f t="shared" si="1"/>
        <v>2.6750000000000003E-2</v>
      </c>
      <c r="M28" s="106"/>
      <c r="N28" s="218">
        <f t="shared" si="2"/>
        <v>1</v>
      </c>
      <c r="O28" s="218"/>
      <c r="P28" s="219">
        <f t="shared" si="3"/>
        <v>0</v>
      </c>
    </row>
    <row r="29" spans="1:51" s="28" customFormat="1" x14ac:dyDescent="0.2">
      <c r="A29" s="281"/>
      <c r="B29" s="161" t="s">
        <v>336</v>
      </c>
      <c r="C29" s="64" t="s">
        <v>340</v>
      </c>
      <c r="D29" s="64"/>
      <c r="E29" s="64"/>
      <c r="F29" s="47"/>
      <c r="G29" s="17" t="s">
        <v>343</v>
      </c>
      <c r="H29" s="17">
        <v>6.9999999999999999E-4</v>
      </c>
      <c r="I29" s="162">
        <v>0.1</v>
      </c>
      <c r="J29" s="192">
        <f t="shared" si="0"/>
        <v>7.7000000000000007E-4</v>
      </c>
      <c r="K29" s="163">
        <v>7.54</v>
      </c>
      <c r="L29" s="187">
        <f t="shared" si="1"/>
        <v>5.8058000000000007E-3</v>
      </c>
      <c r="M29" s="106"/>
      <c r="N29" s="218">
        <f t="shared" si="2"/>
        <v>6.9999999999999999E-4</v>
      </c>
      <c r="O29" s="218"/>
      <c r="P29" s="219">
        <f t="shared" si="3"/>
        <v>0</v>
      </c>
    </row>
    <row r="30" spans="1:51" s="28" customFormat="1" x14ac:dyDescent="0.2">
      <c r="A30" s="281"/>
      <c r="B30" s="161" t="s">
        <v>337</v>
      </c>
      <c r="C30" s="64" t="s">
        <v>341</v>
      </c>
      <c r="D30" s="64"/>
      <c r="E30" s="64"/>
      <c r="F30" s="47"/>
      <c r="G30" s="17" t="s">
        <v>344</v>
      </c>
      <c r="H30" s="17">
        <v>4.0000000000000001E-3</v>
      </c>
      <c r="I30" s="162"/>
      <c r="J30" s="192">
        <f t="shared" si="0"/>
        <v>4.0000000000000001E-3</v>
      </c>
      <c r="K30" s="163">
        <v>76</v>
      </c>
      <c r="L30" s="187">
        <f t="shared" si="1"/>
        <v>0.30399999999999999</v>
      </c>
      <c r="M30" s="106"/>
      <c r="N30" s="218">
        <f t="shared" si="2"/>
        <v>4.0000000000000001E-3</v>
      </c>
      <c r="O30" s="218"/>
      <c r="P30" s="219">
        <f t="shared" si="3"/>
        <v>0</v>
      </c>
    </row>
    <row r="31" spans="1:51" s="28" customFormat="1" x14ac:dyDescent="0.2">
      <c r="A31" s="281"/>
      <c r="B31" s="161" t="s">
        <v>345</v>
      </c>
      <c r="C31" s="255" t="s">
        <v>346</v>
      </c>
      <c r="D31" s="266"/>
      <c r="E31" s="266"/>
      <c r="F31" s="47"/>
      <c r="G31" s="48" t="s">
        <v>349</v>
      </c>
      <c r="H31" s="17"/>
      <c r="I31" s="117"/>
      <c r="J31" s="192">
        <f t="shared" si="0"/>
        <v>0</v>
      </c>
      <c r="K31" s="118"/>
      <c r="L31" s="188">
        <f t="shared" si="1"/>
        <v>0</v>
      </c>
      <c r="M31" s="106"/>
      <c r="N31" s="218">
        <f t="shared" si="2"/>
        <v>0</v>
      </c>
      <c r="O31" s="218"/>
      <c r="P31" s="219">
        <f t="shared" si="3"/>
        <v>0</v>
      </c>
    </row>
    <row r="32" spans="1:51" s="28" customFormat="1" x14ac:dyDescent="0.2">
      <c r="A32" s="281"/>
      <c r="B32" s="161"/>
      <c r="C32" s="255" t="s">
        <v>347</v>
      </c>
      <c r="D32" s="266"/>
      <c r="E32" s="266"/>
      <c r="F32" s="47" t="s">
        <v>348</v>
      </c>
      <c r="G32" s="48" t="s">
        <v>332</v>
      </c>
      <c r="H32" s="17">
        <v>1</v>
      </c>
      <c r="I32" s="162">
        <v>0.05</v>
      </c>
      <c r="J32" s="192">
        <f t="shared" si="0"/>
        <v>1.05</v>
      </c>
      <c r="K32" s="163">
        <v>0.625</v>
      </c>
      <c r="L32" s="187">
        <f t="shared" si="1"/>
        <v>0.65625</v>
      </c>
      <c r="M32" s="106"/>
      <c r="N32" s="218">
        <f t="shared" si="2"/>
        <v>1</v>
      </c>
      <c r="O32" s="218"/>
      <c r="P32" s="219">
        <f t="shared" si="3"/>
        <v>0</v>
      </c>
    </row>
    <row r="33" spans="1:51" s="28" customFormat="1" ht="15" customHeight="1" x14ac:dyDescent="0.2">
      <c r="A33" s="281"/>
      <c r="B33" s="242" t="s">
        <v>350</v>
      </c>
      <c r="C33" s="255" t="s">
        <v>351</v>
      </c>
      <c r="D33" s="266"/>
      <c r="E33" s="266"/>
      <c r="F33" s="47"/>
      <c r="G33" s="48" t="s">
        <v>332</v>
      </c>
      <c r="H33" s="17">
        <v>1</v>
      </c>
      <c r="I33" s="49"/>
      <c r="J33" s="192">
        <f t="shared" si="0"/>
        <v>1</v>
      </c>
      <c r="K33" s="160">
        <v>0.5</v>
      </c>
      <c r="L33" s="189">
        <f t="shared" si="1"/>
        <v>0.5</v>
      </c>
      <c r="M33" s="106"/>
      <c r="N33" s="218">
        <f t="shared" si="2"/>
        <v>1</v>
      </c>
      <c r="O33" s="218"/>
      <c r="P33" s="219">
        <f t="shared" si="3"/>
        <v>0</v>
      </c>
    </row>
    <row r="34" spans="1:51" s="28" customFormat="1" ht="15" customHeight="1" x14ac:dyDescent="0.2">
      <c r="A34" s="281"/>
      <c r="B34" s="161"/>
      <c r="C34" s="255"/>
      <c r="D34" s="266"/>
      <c r="E34" s="266"/>
      <c r="F34" s="46"/>
      <c r="G34" s="48"/>
      <c r="H34" s="46"/>
      <c r="I34" s="119"/>
      <c r="J34" s="192">
        <f t="shared" si="0"/>
        <v>0</v>
      </c>
      <c r="K34" s="163"/>
      <c r="L34" s="187">
        <f t="shared" si="1"/>
        <v>0</v>
      </c>
      <c r="M34" s="106"/>
      <c r="N34" s="218">
        <f t="shared" si="2"/>
        <v>0</v>
      </c>
      <c r="O34" s="218"/>
      <c r="P34" s="219">
        <f t="shared" si="3"/>
        <v>0</v>
      </c>
    </row>
    <row r="35" spans="1:51" s="28" customFormat="1" ht="15" customHeight="1" x14ac:dyDescent="0.2">
      <c r="A35" s="281"/>
      <c r="B35" s="161"/>
      <c r="C35" s="255"/>
      <c r="D35" s="266"/>
      <c r="E35" s="266"/>
      <c r="F35" s="46"/>
      <c r="G35" s="48"/>
      <c r="H35" s="46"/>
      <c r="I35" s="119"/>
      <c r="J35" s="192">
        <f t="shared" si="0"/>
        <v>0</v>
      </c>
      <c r="K35" s="163"/>
      <c r="L35" s="187">
        <f t="shared" si="1"/>
        <v>0</v>
      </c>
      <c r="M35" s="106"/>
      <c r="N35" s="218">
        <f t="shared" si="2"/>
        <v>0</v>
      </c>
      <c r="O35" s="218"/>
      <c r="P35" s="219">
        <f t="shared" si="3"/>
        <v>0</v>
      </c>
    </row>
    <row r="36" spans="1:51" s="28" customFormat="1" ht="15" customHeight="1" x14ac:dyDescent="0.2">
      <c r="A36" s="281"/>
      <c r="B36" s="161"/>
      <c r="C36" s="255"/>
      <c r="D36" s="266"/>
      <c r="E36" s="266"/>
      <c r="F36" s="46"/>
      <c r="G36" s="48"/>
      <c r="H36" s="46"/>
      <c r="I36" s="119"/>
      <c r="J36" s="192">
        <f t="shared" si="0"/>
        <v>0</v>
      </c>
      <c r="K36" s="163"/>
      <c r="L36" s="187">
        <f t="shared" si="1"/>
        <v>0</v>
      </c>
      <c r="M36" s="106"/>
      <c r="N36" s="218">
        <f t="shared" si="2"/>
        <v>0</v>
      </c>
      <c r="O36" s="218"/>
      <c r="P36" s="219">
        <f t="shared" si="3"/>
        <v>0</v>
      </c>
    </row>
    <row r="37" spans="1:51" s="28" customFormat="1" ht="15.75" customHeight="1" thickBot="1" x14ac:dyDescent="0.25">
      <c r="A37" s="281"/>
      <c r="B37" s="164"/>
      <c r="C37" s="267"/>
      <c r="D37" s="267"/>
      <c r="E37" s="268"/>
      <c r="F37" s="71"/>
      <c r="G37" s="71"/>
      <c r="H37" s="71"/>
      <c r="I37" s="120"/>
      <c r="J37" s="193">
        <f t="shared" si="0"/>
        <v>0</v>
      </c>
      <c r="K37" s="121"/>
      <c r="L37" s="190">
        <f t="shared" si="1"/>
        <v>0</v>
      </c>
      <c r="M37" s="106"/>
      <c r="N37" s="218">
        <f t="shared" si="2"/>
        <v>0</v>
      </c>
      <c r="O37" s="218"/>
      <c r="P37" s="219">
        <f t="shared" si="3"/>
        <v>0</v>
      </c>
    </row>
    <row r="38" spans="1:51" ht="16" thickBot="1" x14ac:dyDescent="0.25">
      <c r="A38" s="83"/>
      <c r="B38" s="144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106"/>
      <c r="N38" s="83"/>
      <c r="P38" s="220"/>
    </row>
    <row r="39" spans="1:51" s="64" customFormat="1" ht="16" thickBot="1" x14ac:dyDescent="0.25">
      <c r="A39" s="83"/>
      <c r="B39" s="144"/>
      <c r="C39" s="68"/>
      <c r="D39" s="68"/>
      <c r="E39" s="68"/>
      <c r="F39" s="68"/>
      <c r="G39" s="68"/>
      <c r="H39" s="68"/>
      <c r="I39" s="68"/>
      <c r="J39" s="68"/>
      <c r="K39" s="68"/>
      <c r="L39" s="182">
        <f>SUM(L26:L37)</f>
        <v>1.4938758000000001</v>
      </c>
      <c r="M39" s="106"/>
      <c r="N39" s="83"/>
      <c r="O39" s="84"/>
      <c r="P39" s="221">
        <f>SUM(P26:P37)</f>
        <v>0</v>
      </c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</row>
    <row r="40" spans="1:51" s="31" customFormat="1" ht="16" thickBot="1" x14ac:dyDescent="0.25">
      <c r="A40" s="95" t="s">
        <v>84</v>
      </c>
      <c r="B40" s="165" t="s">
        <v>23</v>
      </c>
      <c r="C40" s="269"/>
      <c r="D40" s="270"/>
      <c r="E40" s="271"/>
      <c r="F40" s="66"/>
      <c r="G40" s="66"/>
      <c r="H40" s="66"/>
      <c r="I40" s="66"/>
      <c r="J40" s="66"/>
      <c r="K40" s="66"/>
      <c r="M40" s="110"/>
      <c r="N40" s="34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</row>
    <row r="41" spans="1:51" s="31" customFormat="1" thickBot="1" x14ac:dyDescent="0.25">
      <c r="A41" s="95"/>
      <c r="B41" s="166"/>
      <c r="C41" s="52"/>
      <c r="D41" s="52"/>
      <c r="E41" s="52"/>
      <c r="F41" s="66"/>
      <c r="G41" s="66"/>
      <c r="H41" s="66"/>
      <c r="I41" s="66"/>
      <c r="J41" s="66"/>
      <c r="K41" s="66"/>
      <c r="L41" s="66"/>
      <c r="M41" s="110"/>
      <c r="N41" s="34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</row>
    <row r="42" spans="1:51" s="50" customFormat="1" ht="49" thickBot="1" x14ac:dyDescent="0.25">
      <c r="A42" s="272" t="s">
        <v>229</v>
      </c>
      <c r="B42" s="199" t="s">
        <v>219</v>
      </c>
      <c r="C42" s="273" t="s">
        <v>220</v>
      </c>
      <c r="D42" s="274"/>
      <c r="E42" s="200" t="s">
        <v>221</v>
      </c>
      <c r="F42" s="200" t="s">
        <v>222</v>
      </c>
      <c r="G42" s="200" t="s">
        <v>223</v>
      </c>
      <c r="H42" s="200" t="s">
        <v>224</v>
      </c>
      <c r="I42" s="200" t="s">
        <v>222</v>
      </c>
      <c r="J42" s="200" t="s">
        <v>225</v>
      </c>
      <c r="K42" s="201" t="s">
        <v>226</v>
      </c>
      <c r="L42" s="202" t="s">
        <v>227</v>
      </c>
      <c r="M42" s="203" t="s">
        <v>228</v>
      </c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</row>
    <row r="43" spans="1:51" s="31" customFormat="1" x14ac:dyDescent="0.2">
      <c r="A43" s="272"/>
      <c r="B43" s="194" t="s">
        <v>96</v>
      </c>
      <c r="C43" s="275"/>
      <c r="D43" s="276"/>
      <c r="E43" s="195"/>
      <c r="F43" s="195"/>
      <c r="G43" s="195"/>
      <c r="H43" s="195"/>
      <c r="I43" s="195"/>
      <c r="J43" s="195"/>
      <c r="K43" s="196"/>
      <c r="L43" s="197"/>
      <c r="M43" s="19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</row>
    <row r="44" spans="1:51" s="31" customFormat="1" x14ac:dyDescent="0.2">
      <c r="A44" s="272"/>
      <c r="B44" s="167" t="s">
        <v>97</v>
      </c>
      <c r="C44" s="277"/>
      <c r="D44" s="278"/>
      <c r="E44" s="51"/>
      <c r="F44" s="51"/>
      <c r="G44" s="51"/>
      <c r="H44" s="51"/>
      <c r="I44" s="51"/>
      <c r="J44" s="51"/>
      <c r="K44" s="54"/>
      <c r="L44" s="56"/>
      <c r="M44" s="122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</row>
    <row r="45" spans="1:51" s="31" customFormat="1" x14ac:dyDescent="0.2">
      <c r="A45" s="272"/>
      <c r="B45" s="167" t="s">
        <v>98</v>
      </c>
      <c r="C45" s="277"/>
      <c r="D45" s="278"/>
      <c r="E45" s="51"/>
      <c r="F45" s="51"/>
      <c r="G45" s="51"/>
      <c r="H45" s="51"/>
      <c r="I45" s="51"/>
      <c r="J45" s="51"/>
      <c r="K45" s="54"/>
      <c r="L45" s="56"/>
      <c r="M45" s="122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</row>
    <row r="46" spans="1:51" s="31" customFormat="1" x14ac:dyDescent="0.2">
      <c r="A46" s="272"/>
      <c r="B46" s="167" t="s">
        <v>100</v>
      </c>
      <c r="C46" s="277"/>
      <c r="D46" s="278"/>
      <c r="E46" s="51"/>
      <c r="F46" s="51"/>
      <c r="G46" s="51"/>
      <c r="H46" s="51"/>
      <c r="I46" s="51"/>
      <c r="J46" s="51"/>
      <c r="K46" s="54"/>
      <c r="L46" s="56"/>
      <c r="M46" s="122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</row>
    <row r="47" spans="1:51" s="31" customFormat="1" ht="16" thickBot="1" x14ac:dyDescent="0.25">
      <c r="A47" s="272"/>
      <c r="B47" s="168" t="s">
        <v>99</v>
      </c>
      <c r="C47" s="279"/>
      <c r="D47" s="280"/>
      <c r="E47" s="53"/>
      <c r="F47" s="53"/>
      <c r="G47" s="53"/>
      <c r="H47" s="53"/>
      <c r="I47" s="53"/>
      <c r="J47" s="53"/>
      <c r="K47" s="55"/>
      <c r="L47" s="57"/>
      <c r="M47" s="123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</row>
    <row r="48" spans="1:51" s="31" customFormat="1" thickBot="1" x14ac:dyDescent="0.25">
      <c r="A48" s="95"/>
      <c r="B48" s="139"/>
      <c r="C48" s="66"/>
      <c r="D48" s="66"/>
      <c r="E48" s="66"/>
      <c r="F48" s="66"/>
      <c r="G48" s="66"/>
      <c r="H48" s="66"/>
      <c r="I48" s="66"/>
      <c r="J48" s="66"/>
      <c r="K48" s="66"/>
      <c r="L48" s="213">
        <f>SUM(L43:L47)</f>
        <v>0</v>
      </c>
      <c r="M48" s="214">
        <f>SUM(M43:M47)</f>
        <v>0</v>
      </c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</row>
    <row r="49" spans="1:51" s="31" customFormat="1" thickBot="1" x14ac:dyDescent="0.25">
      <c r="A49" s="95"/>
      <c r="B49" s="139"/>
      <c r="C49" s="66"/>
      <c r="D49" s="66"/>
      <c r="E49" s="66"/>
      <c r="F49" s="66"/>
      <c r="G49" s="66"/>
      <c r="H49" s="66"/>
      <c r="I49" s="66"/>
      <c r="J49" s="66"/>
      <c r="K49" s="66"/>
      <c r="L49" s="170"/>
      <c r="M49" s="171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</row>
    <row r="50" spans="1:51" s="31" customFormat="1" ht="15" customHeight="1" thickBot="1" x14ac:dyDescent="0.25">
      <c r="A50" s="95"/>
      <c r="B50" s="180"/>
      <c r="C50" s="60"/>
      <c r="D50" s="181" t="s">
        <v>258</v>
      </c>
      <c r="E50" s="172">
        <v>0.4</v>
      </c>
      <c r="F50" s="66"/>
      <c r="G50" s="66"/>
      <c r="H50" s="66"/>
      <c r="I50" s="66"/>
      <c r="J50" s="66"/>
      <c r="K50" s="66" t="s">
        <v>248</v>
      </c>
      <c r="L50" s="182">
        <f>L48+M48</f>
        <v>0</v>
      </c>
      <c r="M50" s="171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</row>
    <row r="51" spans="1:51" s="31" customFormat="1" thickBot="1" x14ac:dyDescent="0.25">
      <c r="A51" s="95"/>
      <c r="B51" s="139"/>
      <c r="C51" s="66"/>
      <c r="D51" s="66"/>
      <c r="E51" s="66"/>
      <c r="F51" s="66"/>
      <c r="G51" s="66"/>
      <c r="H51" s="66"/>
      <c r="I51" s="66"/>
      <c r="J51" s="66"/>
      <c r="K51" s="66"/>
      <c r="L51" s="170"/>
      <c r="M51" s="171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</row>
    <row r="52" spans="1:51" s="31" customFormat="1" x14ac:dyDescent="0.2">
      <c r="A52" s="124" t="s">
        <v>230</v>
      </c>
      <c r="B52" s="264" t="s">
        <v>91</v>
      </c>
      <c r="C52" s="265"/>
      <c r="D52" s="125"/>
      <c r="E52" s="126" t="s">
        <v>92</v>
      </c>
      <c r="F52" s="126"/>
      <c r="G52" s="126"/>
      <c r="H52" s="126"/>
      <c r="I52" s="126"/>
      <c r="J52" s="126"/>
      <c r="K52" s="126"/>
      <c r="L52" s="126"/>
      <c r="M52" s="169"/>
      <c r="N52" s="34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</row>
    <row r="53" spans="1:51" s="38" customFormat="1" ht="14" x14ac:dyDescent="0.2">
      <c r="A53" s="94"/>
      <c r="B53" s="103"/>
      <c r="C53" s="103"/>
      <c r="D53" s="34"/>
      <c r="E53" s="34"/>
      <c r="F53" s="34"/>
      <c r="G53" s="34"/>
      <c r="H53" s="34"/>
      <c r="I53" s="34"/>
      <c r="J53" s="34"/>
      <c r="K53" s="34"/>
      <c r="L53" s="34"/>
      <c r="M53" s="34"/>
    </row>
    <row r="54" spans="1:51" s="84" customFormat="1" x14ac:dyDescent="0.2"/>
    <row r="55" spans="1:51" s="84" customFormat="1" x14ac:dyDescent="0.2"/>
    <row r="56" spans="1:51" s="84" customFormat="1" x14ac:dyDescent="0.2"/>
    <row r="57" spans="1:51" s="84" customFormat="1" x14ac:dyDescent="0.2"/>
    <row r="58" spans="1:51" s="84" customFormat="1" x14ac:dyDescent="0.2"/>
    <row r="59" spans="1:51" s="84" customFormat="1" x14ac:dyDescent="0.2"/>
    <row r="60" spans="1:51" s="84" customFormat="1" x14ac:dyDescent="0.2"/>
    <row r="61" spans="1:51" s="84" customFormat="1" x14ac:dyDescent="0.2"/>
    <row r="62" spans="1:51" s="84" customFormat="1" x14ac:dyDescent="0.2"/>
    <row r="63" spans="1:51" s="84" customFormat="1" x14ac:dyDescent="0.2"/>
    <row r="64" spans="1:51" s="84" customFormat="1" x14ac:dyDescent="0.2"/>
    <row r="65" s="84" customFormat="1" x14ac:dyDescent="0.2"/>
    <row r="66" s="84" customFormat="1" x14ac:dyDescent="0.2"/>
    <row r="67" s="84" customFormat="1" x14ac:dyDescent="0.2"/>
    <row r="68" s="84" customFormat="1" x14ac:dyDescent="0.2"/>
    <row r="69" s="84" customFormat="1" x14ac:dyDescent="0.2"/>
    <row r="70" s="84" customFormat="1" x14ac:dyDescent="0.2"/>
    <row r="71" s="84" customFormat="1" x14ac:dyDescent="0.2"/>
    <row r="72" s="84" customFormat="1" x14ac:dyDescent="0.2"/>
    <row r="73" s="84" customFormat="1" x14ac:dyDescent="0.2"/>
    <row r="74" s="84" customFormat="1" x14ac:dyDescent="0.2"/>
    <row r="75" s="84" customFormat="1" x14ac:dyDescent="0.2"/>
    <row r="76" s="84" customFormat="1" x14ac:dyDescent="0.2"/>
    <row r="77" s="84" customFormat="1" x14ac:dyDescent="0.2"/>
    <row r="78" s="84" customFormat="1" x14ac:dyDescent="0.2"/>
    <row r="79" s="84" customFormat="1" x14ac:dyDescent="0.2"/>
    <row r="80" s="84" customFormat="1" x14ac:dyDescent="0.2"/>
    <row r="81" s="84" customFormat="1" x14ac:dyDescent="0.2"/>
    <row r="82" s="84" customFormat="1" x14ac:dyDescent="0.2"/>
    <row r="83" s="84" customFormat="1" x14ac:dyDescent="0.2"/>
    <row r="84" s="84" customFormat="1" x14ac:dyDescent="0.2"/>
    <row r="85" s="84" customFormat="1" x14ac:dyDescent="0.2"/>
    <row r="86" s="84" customFormat="1" x14ac:dyDescent="0.2"/>
    <row r="87" s="84" customFormat="1" x14ac:dyDescent="0.2"/>
    <row r="88" s="84" customFormat="1" x14ac:dyDescent="0.2"/>
    <row r="89" s="84" customFormat="1" x14ac:dyDescent="0.2"/>
    <row r="90" s="84" customFormat="1" x14ac:dyDescent="0.2"/>
    <row r="91" s="84" customFormat="1" x14ac:dyDescent="0.2"/>
    <row r="92" s="84" customFormat="1" x14ac:dyDescent="0.2"/>
    <row r="93" s="84" customFormat="1" x14ac:dyDescent="0.2"/>
    <row r="94" s="84" customFormat="1" x14ac:dyDescent="0.2"/>
    <row r="95" s="84" customFormat="1" x14ac:dyDescent="0.2"/>
    <row r="96" s="84" customFormat="1" x14ac:dyDescent="0.2"/>
    <row r="97" s="84" customFormat="1" x14ac:dyDescent="0.2"/>
    <row r="98" s="84" customFormat="1" x14ac:dyDescent="0.2"/>
    <row r="99" s="84" customFormat="1" x14ac:dyDescent="0.2"/>
    <row r="100" s="84" customFormat="1" x14ac:dyDescent="0.2"/>
    <row r="101" s="84" customFormat="1" x14ac:dyDescent="0.2"/>
    <row r="102" s="84" customFormat="1" x14ac:dyDescent="0.2"/>
    <row r="103" s="84" customFormat="1" x14ac:dyDescent="0.2"/>
    <row r="104" s="84" customFormat="1" x14ac:dyDescent="0.2"/>
    <row r="105" s="84" customFormat="1" x14ac:dyDescent="0.2"/>
    <row r="106" s="84" customFormat="1" x14ac:dyDescent="0.2"/>
    <row r="107" s="84" customFormat="1" x14ac:dyDescent="0.2"/>
    <row r="108" s="84" customFormat="1" x14ac:dyDescent="0.2"/>
    <row r="109" s="84" customFormat="1" x14ac:dyDescent="0.2"/>
    <row r="110" s="84" customFormat="1" x14ac:dyDescent="0.2"/>
    <row r="111" s="84" customFormat="1" x14ac:dyDescent="0.2"/>
    <row r="112" s="84" customFormat="1" x14ac:dyDescent="0.2"/>
    <row r="113" s="84" customFormat="1" x14ac:dyDescent="0.2"/>
    <row r="114" s="84" customFormat="1" x14ac:dyDescent="0.2"/>
    <row r="115" s="84" customFormat="1" x14ac:dyDescent="0.2"/>
    <row r="116" s="84" customFormat="1" x14ac:dyDescent="0.2"/>
    <row r="117" s="84" customFormat="1" x14ac:dyDescent="0.2"/>
    <row r="118" s="84" customFormat="1" x14ac:dyDescent="0.2"/>
    <row r="119" s="84" customFormat="1" x14ac:dyDescent="0.2"/>
    <row r="120" s="84" customFormat="1" x14ac:dyDescent="0.2"/>
    <row r="121" s="84" customFormat="1" x14ac:dyDescent="0.2"/>
    <row r="122" s="84" customFormat="1" x14ac:dyDescent="0.2"/>
    <row r="123" s="84" customFormat="1" x14ac:dyDescent="0.2"/>
    <row r="124" s="84" customFormat="1" x14ac:dyDescent="0.2"/>
    <row r="125" s="84" customFormat="1" x14ac:dyDescent="0.2"/>
    <row r="126" s="84" customFormat="1" x14ac:dyDescent="0.2"/>
    <row r="127" s="84" customFormat="1" x14ac:dyDescent="0.2"/>
    <row r="128" s="84" customFormat="1" x14ac:dyDescent="0.2"/>
    <row r="129" s="84" customFormat="1" x14ac:dyDescent="0.2"/>
    <row r="130" s="84" customFormat="1" x14ac:dyDescent="0.2"/>
    <row r="131" s="84" customFormat="1" x14ac:dyDescent="0.2"/>
    <row r="132" s="84" customFormat="1" x14ac:dyDescent="0.2"/>
    <row r="133" s="84" customFormat="1" x14ac:dyDescent="0.2"/>
    <row r="134" s="84" customFormat="1" x14ac:dyDescent="0.2"/>
    <row r="135" s="84" customFormat="1" x14ac:dyDescent="0.2"/>
    <row r="136" s="84" customFormat="1" x14ac:dyDescent="0.2"/>
    <row r="137" s="84" customFormat="1" x14ac:dyDescent="0.2"/>
    <row r="138" s="84" customFormat="1" x14ac:dyDescent="0.2"/>
    <row r="139" s="84" customFormat="1" x14ac:dyDescent="0.2"/>
    <row r="140" s="84" customFormat="1" x14ac:dyDescent="0.2"/>
    <row r="141" s="84" customFormat="1" x14ac:dyDescent="0.2"/>
    <row r="142" s="84" customFormat="1" x14ac:dyDescent="0.2"/>
    <row r="143" s="84" customFormat="1" x14ac:dyDescent="0.2"/>
    <row r="144" s="84" customFormat="1" x14ac:dyDescent="0.2"/>
    <row r="145" s="84" customFormat="1" x14ac:dyDescent="0.2"/>
    <row r="146" s="84" customFormat="1" x14ac:dyDescent="0.2"/>
    <row r="147" s="84" customFormat="1" x14ac:dyDescent="0.2"/>
    <row r="148" s="84" customFormat="1" x14ac:dyDescent="0.2"/>
    <row r="149" s="84" customFormat="1" x14ac:dyDescent="0.2"/>
    <row r="150" s="84" customFormat="1" x14ac:dyDescent="0.2"/>
    <row r="151" s="84" customFormat="1" x14ac:dyDescent="0.2"/>
    <row r="152" s="84" customFormat="1" x14ac:dyDescent="0.2"/>
    <row r="153" s="84" customFormat="1" x14ac:dyDescent="0.2"/>
    <row r="154" s="84" customFormat="1" x14ac:dyDescent="0.2"/>
    <row r="155" s="84" customFormat="1" x14ac:dyDescent="0.2"/>
    <row r="156" s="84" customFormat="1" x14ac:dyDescent="0.2"/>
    <row r="157" s="84" customFormat="1" x14ac:dyDescent="0.2"/>
    <row r="158" s="84" customFormat="1" x14ac:dyDescent="0.2"/>
    <row r="159" s="84" customFormat="1" x14ac:dyDescent="0.2"/>
    <row r="160" s="84" customFormat="1" x14ac:dyDescent="0.2"/>
    <row r="161" s="84" customFormat="1" x14ac:dyDescent="0.2"/>
    <row r="162" s="84" customFormat="1" x14ac:dyDescent="0.2"/>
    <row r="163" s="84" customFormat="1" x14ac:dyDescent="0.2"/>
    <row r="164" s="84" customFormat="1" x14ac:dyDescent="0.2"/>
    <row r="165" s="84" customFormat="1" x14ac:dyDescent="0.2"/>
    <row r="166" s="84" customFormat="1" x14ac:dyDescent="0.2"/>
    <row r="167" s="84" customFormat="1" x14ac:dyDescent="0.2"/>
    <row r="168" s="84" customFormat="1" x14ac:dyDescent="0.2"/>
    <row r="169" s="84" customFormat="1" x14ac:dyDescent="0.2"/>
    <row r="170" s="84" customFormat="1" x14ac:dyDescent="0.2"/>
    <row r="171" s="84" customFormat="1" x14ac:dyDescent="0.2"/>
    <row r="172" s="84" customFormat="1" x14ac:dyDescent="0.2"/>
    <row r="173" s="84" customFormat="1" x14ac:dyDescent="0.2"/>
    <row r="174" s="84" customFormat="1" x14ac:dyDescent="0.2"/>
    <row r="175" s="84" customFormat="1" x14ac:dyDescent="0.2"/>
    <row r="176" s="84" customFormat="1" x14ac:dyDescent="0.2"/>
    <row r="177" s="84" customFormat="1" x14ac:dyDescent="0.2"/>
    <row r="178" s="84" customFormat="1" x14ac:dyDescent="0.2"/>
    <row r="179" s="84" customFormat="1" x14ac:dyDescent="0.2"/>
    <row r="180" s="84" customFormat="1" x14ac:dyDescent="0.2"/>
    <row r="181" s="84" customFormat="1" x14ac:dyDescent="0.2"/>
    <row r="182" s="84" customFormat="1" x14ac:dyDescent="0.2"/>
    <row r="183" s="84" customFormat="1" x14ac:dyDescent="0.2"/>
    <row r="184" s="84" customFormat="1" x14ac:dyDescent="0.2"/>
    <row r="185" s="84" customFormat="1" x14ac:dyDescent="0.2"/>
    <row r="186" s="84" customFormat="1" x14ac:dyDescent="0.2"/>
  </sheetData>
  <mergeCells count="24">
    <mergeCell ref="N24:P24"/>
    <mergeCell ref="C26:E26"/>
    <mergeCell ref="C34:E34"/>
    <mergeCell ref="C35:E35"/>
    <mergeCell ref="A3:A8"/>
    <mergeCell ref="B3:M8"/>
    <mergeCell ref="B9:M9"/>
    <mergeCell ref="C24:D24"/>
    <mergeCell ref="C25:E25"/>
    <mergeCell ref="B52:C52"/>
    <mergeCell ref="C36:E36"/>
    <mergeCell ref="C37:E37"/>
    <mergeCell ref="C40:E40"/>
    <mergeCell ref="A42:A47"/>
    <mergeCell ref="C42:D42"/>
    <mergeCell ref="C43:D43"/>
    <mergeCell ref="C44:D44"/>
    <mergeCell ref="C45:D45"/>
    <mergeCell ref="C46:D46"/>
    <mergeCell ref="C47:D47"/>
    <mergeCell ref="A27:A37"/>
    <mergeCell ref="C31:E31"/>
    <mergeCell ref="C32:E32"/>
    <mergeCell ref="C33:E33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'Liste atelier-ligne'!$A$2:$A$10</xm:f>
          </x14:formula1>
          <xm:sqref>C16</xm:sqref>
        </x14:dataValidation>
        <x14:dataValidation type="list" allowBlank="1" showInputMessage="1" showErrorMessage="1" xr:uid="{00000000-0002-0000-0500-000001000000}">
          <x14:formula1>
            <xm:f>'Liste atelier-ligne'!$C$2:$C$28</xm:f>
          </x14:formula1>
          <xm:sqref>C17:C18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45"/>
  <sheetViews>
    <sheetView workbookViewId="0">
      <selection activeCell="C15" sqref="C15"/>
    </sheetView>
  </sheetViews>
  <sheetFormatPr baseColWidth="10" defaultColWidth="9.1640625" defaultRowHeight="15" x14ac:dyDescent="0.2"/>
  <cols>
    <col min="1" max="1" width="24" bestFit="1" customWidth="1"/>
    <col min="2" max="2" width="18.5" bestFit="1" customWidth="1"/>
    <col min="3" max="3" width="20.33203125" bestFit="1" customWidth="1"/>
    <col min="4" max="4" width="10.83203125" bestFit="1" customWidth="1"/>
  </cols>
  <sheetData>
    <row r="1" spans="1:4" x14ac:dyDescent="0.2">
      <c r="A1" s="24" t="s">
        <v>116</v>
      </c>
      <c r="B1" s="24" t="s">
        <v>117</v>
      </c>
      <c r="C1" s="24" t="s">
        <v>118</v>
      </c>
      <c r="D1" s="24" t="s">
        <v>119</v>
      </c>
    </row>
    <row r="2" spans="1:4" x14ac:dyDescent="0.2">
      <c r="A2" s="17" t="s">
        <v>120</v>
      </c>
      <c r="B2" s="17" t="s">
        <v>121</v>
      </c>
      <c r="C2" s="17" t="s">
        <v>122</v>
      </c>
      <c r="D2" s="17" t="s">
        <v>122</v>
      </c>
    </row>
    <row r="3" spans="1:4" x14ac:dyDescent="0.2">
      <c r="A3" s="17" t="s">
        <v>120</v>
      </c>
      <c r="B3" s="17" t="s">
        <v>123</v>
      </c>
      <c r="C3" s="17" t="s">
        <v>124</v>
      </c>
      <c r="D3" s="17" t="s">
        <v>122</v>
      </c>
    </row>
    <row r="4" spans="1:4" x14ac:dyDescent="0.2">
      <c r="A4" s="17" t="s">
        <v>120</v>
      </c>
      <c r="B4" s="17" t="s">
        <v>123</v>
      </c>
      <c r="C4" s="17" t="s">
        <v>125</v>
      </c>
      <c r="D4" s="17" t="s">
        <v>122</v>
      </c>
    </row>
    <row r="5" spans="1:4" x14ac:dyDescent="0.2">
      <c r="A5" s="17" t="s">
        <v>120</v>
      </c>
      <c r="B5" s="17" t="s">
        <v>123</v>
      </c>
      <c r="C5" s="17" t="s">
        <v>126</v>
      </c>
      <c r="D5" s="17" t="s">
        <v>122</v>
      </c>
    </row>
    <row r="6" spans="1:4" x14ac:dyDescent="0.2">
      <c r="A6" s="17" t="s">
        <v>127</v>
      </c>
      <c r="B6" s="17" t="s">
        <v>128</v>
      </c>
      <c r="C6" s="17" t="s">
        <v>129</v>
      </c>
      <c r="D6" s="17" t="s">
        <v>130</v>
      </c>
    </row>
    <row r="7" spans="1:4" x14ac:dyDescent="0.2">
      <c r="A7" s="17" t="s">
        <v>127</v>
      </c>
      <c r="B7" s="17" t="s">
        <v>128</v>
      </c>
      <c r="C7" s="17" t="s">
        <v>131</v>
      </c>
      <c r="D7" s="17" t="s">
        <v>130</v>
      </c>
    </row>
    <row r="8" spans="1:4" x14ac:dyDescent="0.2">
      <c r="A8" s="17" t="s">
        <v>127</v>
      </c>
      <c r="B8" s="17" t="s">
        <v>128</v>
      </c>
      <c r="C8" s="17" t="s">
        <v>132</v>
      </c>
      <c r="D8" s="17" t="s">
        <v>130</v>
      </c>
    </row>
    <row r="9" spans="1:4" x14ac:dyDescent="0.2">
      <c r="A9" s="17" t="s">
        <v>127</v>
      </c>
      <c r="B9" s="17" t="s">
        <v>128</v>
      </c>
      <c r="C9" s="17" t="s">
        <v>132</v>
      </c>
      <c r="D9" s="17" t="s">
        <v>133</v>
      </c>
    </row>
    <row r="10" spans="1:4" x14ac:dyDescent="0.2">
      <c r="A10" s="17" t="s">
        <v>127</v>
      </c>
      <c r="B10" s="17" t="s">
        <v>128</v>
      </c>
      <c r="C10" s="17" t="s">
        <v>134</v>
      </c>
      <c r="D10" s="17" t="s">
        <v>133</v>
      </c>
    </row>
    <row r="11" spans="1:4" x14ac:dyDescent="0.2">
      <c r="A11" s="17" t="s">
        <v>127</v>
      </c>
      <c r="B11" s="17" t="s">
        <v>128</v>
      </c>
      <c r="C11" s="17" t="s">
        <v>135</v>
      </c>
      <c r="D11" s="17" t="s">
        <v>130</v>
      </c>
    </row>
    <row r="12" spans="1:4" x14ac:dyDescent="0.2">
      <c r="A12" s="17" t="s">
        <v>127</v>
      </c>
      <c r="B12" s="17" t="s">
        <v>124</v>
      </c>
      <c r="C12" s="17" t="s">
        <v>135</v>
      </c>
      <c r="D12" s="17" t="s">
        <v>122</v>
      </c>
    </row>
    <row r="13" spans="1:4" x14ac:dyDescent="0.2">
      <c r="A13" s="17" t="s">
        <v>127</v>
      </c>
      <c r="B13" s="17" t="s">
        <v>124</v>
      </c>
      <c r="C13" s="17" t="s">
        <v>136</v>
      </c>
      <c r="D13" s="17" t="s">
        <v>122</v>
      </c>
    </row>
    <row r="14" spans="1:4" x14ac:dyDescent="0.2">
      <c r="A14" s="17" t="s">
        <v>127</v>
      </c>
      <c r="B14" s="17" t="s">
        <v>137</v>
      </c>
      <c r="C14" s="17" t="s">
        <v>129</v>
      </c>
      <c r="D14" s="17" t="s">
        <v>133</v>
      </c>
    </row>
    <row r="15" spans="1:4" x14ac:dyDescent="0.2">
      <c r="A15" s="17" t="s">
        <v>127</v>
      </c>
      <c r="B15" s="17" t="s">
        <v>137</v>
      </c>
      <c r="C15" s="17" t="s">
        <v>131</v>
      </c>
      <c r="D15" s="17" t="s">
        <v>133</v>
      </c>
    </row>
    <row r="16" spans="1:4" x14ac:dyDescent="0.2">
      <c r="A16" s="17" t="s">
        <v>127</v>
      </c>
      <c r="B16" s="17" t="s">
        <v>137</v>
      </c>
      <c r="C16" s="17" t="s">
        <v>134</v>
      </c>
      <c r="D16" s="17" t="s">
        <v>133</v>
      </c>
    </row>
    <row r="17" spans="1:4" x14ac:dyDescent="0.2">
      <c r="A17" s="17" t="s">
        <v>127</v>
      </c>
      <c r="B17" s="17" t="s">
        <v>137</v>
      </c>
      <c r="C17" s="17" t="s">
        <v>138</v>
      </c>
      <c r="D17" s="17" t="s">
        <v>133</v>
      </c>
    </row>
    <row r="18" spans="1:4" x14ac:dyDescent="0.2">
      <c r="A18" s="17" t="s">
        <v>127</v>
      </c>
      <c r="B18" s="17" t="s">
        <v>137</v>
      </c>
      <c r="C18" s="17" t="s">
        <v>135</v>
      </c>
      <c r="D18" s="17" t="s">
        <v>133</v>
      </c>
    </row>
    <row r="19" spans="1:4" x14ac:dyDescent="0.2">
      <c r="A19" s="17" t="s">
        <v>127</v>
      </c>
      <c r="B19" s="17" t="s">
        <v>139</v>
      </c>
      <c r="C19" s="17" t="s">
        <v>131</v>
      </c>
      <c r="D19" s="17" t="s">
        <v>133</v>
      </c>
    </row>
    <row r="20" spans="1:4" x14ac:dyDescent="0.2">
      <c r="A20" s="17" t="s">
        <v>127</v>
      </c>
      <c r="B20" s="17" t="s">
        <v>139</v>
      </c>
      <c r="C20" s="17" t="s">
        <v>134</v>
      </c>
      <c r="D20" s="17" t="s">
        <v>133</v>
      </c>
    </row>
    <row r="21" spans="1:4" x14ac:dyDescent="0.2">
      <c r="A21" s="17" t="s">
        <v>127</v>
      </c>
      <c r="B21" s="17" t="s">
        <v>140</v>
      </c>
      <c r="C21" s="17" t="s">
        <v>135</v>
      </c>
      <c r="D21" s="17" t="s">
        <v>133</v>
      </c>
    </row>
    <row r="22" spans="1:4" x14ac:dyDescent="0.2">
      <c r="A22" s="17" t="s">
        <v>127</v>
      </c>
      <c r="B22" s="17" t="s">
        <v>141</v>
      </c>
      <c r="C22" s="17" t="s">
        <v>131</v>
      </c>
      <c r="D22" s="17" t="s">
        <v>133</v>
      </c>
    </row>
    <row r="23" spans="1:4" x14ac:dyDescent="0.2">
      <c r="A23" s="17" t="s">
        <v>127</v>
      </c>
      <c r="B23" s="17" t="s">
        <v>141</v>
      </c>
      <c r="C23" s="17" t="s">
        <v>138</v>
      </c>
      <c r="D23" s="17" t="s">
        <v>133</v>
      </c>
    </row>
    <row r="24" spans="1:4" x14ac:dyDescent="0.2">
      <c r="A24" s="17" t="s">
        <v>127</v>
      </c>
      <c r="B24" s="17" t="s">
        <v>142</v>
      </c>
      <c r="C24" s="17" t="s">
        <v>131</v>
      </c>
      <c r="D24" s="17" t="s">
        <v>130</v>
      </c>
    </row>
    <row r="25" spans="1:4" x14ac:dyDescent="0.2">
      <c r="A25" s="17" t="s">
        <v>127</v>
      </c>
      <c r="B25" s="17" t="s">
        <v>142</v>
      </c>
      <c r="C25" s="17" t="s">
        <v>131</v>
      </c>
      <c r="D25" s="17" t="s">
        <v>122</v>
      </c>
    </row>
    <row r="26" spans="1:4" x14ac:dyDescent="0.2">
      <c r="A26" s="17" t="s">
        <v>127</v>
      </c>
      <c r="B26" s="17" t="s">
        <v>142</v>
      </c>
      <c r="C26" s="17" t="s">
        <v>131</v>
      </c>
      <c r="D26" s="17" t="s">
        <v>133</v>
      </c>
    </row>
    <row r="27" spans="1:4" x14ac:dyDescent="0.2">
      <c r="A27" s="17" t="s">
        <v>127</v>
      </c>
      <c r="B27" s="17" t="s">
        <v>142</v>
      </c>
      <c r="C27" s="17" t="s">
        <v>138</v>
      </c>
      <c r="D27" s="17" t="s">
        <v>133</v>
      </c>
    </row>
    <row r="28" spans="1:4" x14ac:dyDescent="0.2">
      <c r="A28" s="17" t="s">
        <v>127</v>
      </c>
      <c r="B28" s="17" t="s">
        <v>142</v>
      </c>
      <c r="C28" s="17" t="s">
        <v>135</v>
      </c>
      <c r="D28" s="17" t="s">
        <v>130</v>
      </c>
    </row>
    <row r="29" spans="1:4" x14ac:dyDescent="0.2">
      <c r="A29" s="17" t="s">
        <v>143</v>
      </c>
      <c r="B29" s="17" t="s">
        <v>144</v>
      </c>
      <c r="C29" s="17" t="s">
        <v>135</v>
      </c>
      <c r="D29" s="17" t="s">
        <v>122</v>
      </c>
    </row>
    <row r="30" spans="1:4" x14ac:dyDescent="0.2">
      <c r="A30" s="17" t="s">
        <v>143</v>
      </c>
      <c r="B30" s="17" t="s">
        <v>145</v>
      </c>
      <c r="C30" s="17" t="s">
        <v>135</v>
      </c>
      <c r="D30" s="17" t="s">
        <v>122</v>
      </c>
    </row>
    <row r="31" spans="1:4" x14ac:dyDescent="0.2">
      <c r="A31" s="17" t="s">
        <v>143</v>
      </c>
      <c r="B31" s="17" t="s">
        <v>145</v>
      </c>
      <c r="C31" s="17" t="s">
        <v>136</v>
      </c>
      <c r="D31" s="17" t="s">
        <v>122</v>
      </c>
    </row>
    <row r="32" spans="1:4" x14ac:dyDescent="0.2">
      <c r="A32" s="17" t="s">
        <v>143</v>
      </c>
      <c r="B32" s="17" t="s">
        <v>146</v>
      </c>
      <c r="C32" s="17" t="s">
        <v>135</v>
      </c>
      <c r="D32" s="17" t="s">
        <v>122</v>
      </c>
    </row>
    <row r="33" spans="1:4" x14ac:dyDescent="0.2">
      <c r="A33" s="17" t="s">
        <v>143</v>
      </c>
      <c r="B33" s="17" t="s">
        <v>146</v>
      </c>
      <c r="C33" s="17" t="s">
        <v>136</v>
      </c>
      <c r="D33" s="17" t="s">
        <v>122</v>
      </c>
    </row>
    <row r="34" spans="1:4" x14ac:dyDescent="0.2">
      <c r="A34" s="17" t="s">
        <v>147</v>
      </c>
      <c r="B34" s="17" t="s">
        <v>148</v>
      </c>
      <c r="C34" s="17" t="s">
        <v>122</v>
      </c>
      <c r="D34" s="17" t="s">
        <v>122</v>
      </c>
    </row>
    <row r="35" spans="1:4" x14ac:dyDescent="0.2">
      <c r="A35" s="17" t="s">
        <v>147</v>
      </c>
      <c r="B35" s="17" t="s">
        <v>149</v>
      </c>
      <c r="C35" s="17" t="s">
        <v>122</v>
      </c>
      <c r="D35" s="17" t="s">
        <v>122</v>
      </c>
    </row>
    <row r="36" spans="1:4" x14ac:dyDescent="0.2">
      <c r="A36" s="17" t="s">
        <v>147</v>
      </c>
      <c r="B36" s="17" t="s">
        <v>150</v>
      </c>
      <c r="C36" s="17" t="s">
        <v>122</v>
      </c>
      <c r="D36" s="17" t="s">
        <v>122</v>
      </c>
    </row>
    <row r="37" spans="1:4" x14ac:dyDescent="0.2">
      <c r="A37" s="17" t="s">
        <v>151</v>
      </c>
      <c r="B37" s="17" t="s">
        <v>128</v>
      </c>
      <c r="C37" s="17" t="s">
        <v>131</v>
      </c>
      <c r="D37" s="17" t="s">
        <v>130</v>
      </c>
    </row>
    <row r="38" spans="1:4" x14ac:dyDescent="0.2">
      <c r="A38" s="17" t="s">
        <v>152</v>
      </c>
      <c r="B38" s="17" t="s">
        <v>152</v>
      </c>
      <c r="C38" s="17" t="s">
        <v>122</v>
      </c>
      <c r="D38" s="17" t="s">
        <v>122</v>
      </c>
    </row>
    <row r="39" spans="1:4" x14ac:dyDescent="0.2">
      <c r="A39" s="17" t="s">
        <v>153</v>
      </c>
      <c r="B39" s="17" t="s">
        <v>154</v>
      </c>
      <c r="C39" s="17" t="s">
        <v>134</v>
      </c>
      <c r="D39" s="17" t="s">
        <v>133</v>
      </c>
    </row>
    <row r="40" spans="1:4" x14ac:dyDescent="0.2">
      <c r="A40" s="17" t="s">
        <v>153</v>
      </c>
      <c r="B40" s="17" t="s">
        <v>154</v>
      </c>
      <c r="C40" s="17" t="s">
        <v>155</v>
      </c>
      <c r="D40" s="17" t="s">
        <v>156</v>
      </c>
    </row>
    <row r="41" spans="1:4" x14ac:dyDescent="0.2">
      <c r="A41" s="17" t="s">
        <v>153</v>
      </c>
      <c r="B41" s="17" t="s">
        <v>154</v>
      </c>
      <c r="C41" s="17" t="s">
        <v>155</v>
      </c>
      <c r="D41" s="17" t="s">
        <v>133</v>
      </c>
    </row>
    <row r="42" spans="1:4" x14ac:dyDescent="0.2">
      <c r="A42" s="17" t="s">
        <v>153</v>
      </c>
      <c r="B42" s="17" t="s">
        <v>154</v>
      </c>
      <c r="C42" s="17" t="s">
        <v>157</v>
      </c>
      <c r="D42" s="17" t="s">
        <v>156</v>
      </c>
    </row>
    <row r="43" spans="1:4" x14ac:dyDescent="0.2">
      <c r="A43" s="17" t="s">
        <v>153</v>
      </c>
      <c r="B43" s="17" t="s">
        <v>154</v>
      </c>
      <c r="C43" s="17" t="s">
        <v>157</v>
      </c>
      <c r="D43" s="17" t="s">
        <v>130</v>
      </c>
    </row>
    <row r="44" spans="1:4" x14ac:dyDescent="0.2">
      <c r="A44" s="17" t="s">
        <v>153</v>
      </c>
      <c r="B44" s="17" t="s">
        <v>154</v>
      </c>
      <c r="C44" s="17" t="s">
        <v>157</v>
      </c>
      <c r="D44" s="17" t="s">
        <v>133</v>
      </c>
    </row>
    <row r="45" spans="1:4" x14ac:dyDescent="0.2">
      <c r="A45" s="17" t="s">
        <v>153</v>
      </c>
      <c r="B45" s="17" t="s">
        <v>154</v>
      </c>
      <c r="C45" s="17" t="s">
        <v>135</v>
      </c>
      <c r="D45" s="17" t="s">
        <v>130</v>
      </c>
    </row>
    <row r="46" spans="1:4" x14ac:dyDescent="0.2">
      <c r="A46" s="17" t="s">
        <v>153</v>
      </c>
      <c r="B46" s="17" t="s">
        <v>154</v>
      </c>
      <c r="C46" s="17" t="s">
        <v>135</v>
      </c>
      <c r="D46" s="17" t="s">
        <v>133</v>
      </c>
    </row>
    <row r="47" spans="1:4" x14ac:dyDescent="0.2">
      <c r="A47" s="17" t="s">
        <v>153</v>
      </c>
      <c r="B47" s="17" t="s">
        <v>154</v>
      </c>
      <c r="C47" s="17" t="s">
        <v>136</v>
      </c>
      <c r="D47" s="17" t="s">
        <v>156</v>
      </c>
    </row>
    <row r="48" spans="1:4" x14ac:dyDescent="0.2">
      <c r="A48" s="17" t="s">
        <v>153</v>
      </c>
      <c r="B48" s="17" t="s">
        <v>154</v>
      </c>
      <c r="C48" s="17" t="s">
        <v>136</v>
      </c>
      <c r="D48" s="17" t="s">
        <v>130</v>
      </c>
    </row>
    <row r="49" spans="1:4" x14ac:dyDescent="0.2">
      <c r="A49" s="17" t="s">
        <v>153</v>
      </c>
      <c r="B49" s="17" t="s">
        <v>158</v>
      </c>
      <c r="C49" s="17" t="s">
        <v>132</v>
      </c>
      <c r="D49" s="17" t="s">
        <v>133</v>
      </c>
    </row>
    <row r="50" spans="1:4" x14ac:dyDescent="0.2">
      <c r="A50" s="17" t="s">
        <v>153</v>
      </c>
      <c r="B50" s="17" t="s">
        <v>158</v>
      </c>
      <c r="C50" s="17" t="s">
        <v>138</v>
      </c>
      <c r="D50" s="17" t="s">
        <v>133</v>
      </c>
    </row>
    <row r="51" spans="1:4" x14ac:dyDescent="0.2">
      <c r="A51" s="17" t="s">
        <v>153</v>
      </c>
      <c r="B51" s="17" t="s">
        <v>158</v>
      </c>
      <c r="C51" s="17" t="s">
        <v>135</v>
      </c>
      <c r="D51" s="17" t="s">
        <v>133</v>
      </c>
    </row>
    <row r="52" spans="1:4" x14ac:dyDescent="0.2">
      <c r="A52" s="17" t="s">
        <v>153</v>
      </c>
      <c r="B52" s="17" t="s">
        <v>158</v>
      </c>
      <c r="C52" s="17" t="s">
        <v>136</v>
      </c>
      <c r="D52" s="17" t="s">
        <v>130</v>
      </c>
    </row>
    <row r="53" spans="1:4" x14ac:dyDescent="0.2">
      <c r="A53" s="17" t="s">
        <v>153</v>
      </c>
      <c r="B53" s="17" t="s">
        <v>158</v>
      </c>
      <c r="C53" s="17" t="s">
        <v>136</v>
      </c>
      <c r="D53" s="17" t="s">
        <v>133</v>
      </c>
    </row>
    <row r="54" spans="1:4" x14ac:dyDescent="0.2">
      <c r="A54" s="17" t="s">
        <v>153</v>
      </c>
      <c r="B54" s="17" t="s">
        <v>159</v>
      </c>
      <c r="C54" s="17" t="s">
        <v>160</v>
      </c>
      <c r="D54" s="17" t="s">
        <v>156</v>
      </c>
    </row>
    <row r="55" spans="1:4" x14ac:dyDescent="0.2">
      <c r="A55" s="17" t="s">
        <v>153</v>
      </c>
      <c r="B55" s="17" t="s">
        <v>159</v>
      </c>
      <c r="C55" s="17" t="s">
        <v>160</v>
      </c>
      <c r="D55" s="17" t="s">
        <v>133</v>
      </c>
    </row>
    <row r="56" spans="1:4" x14ac:dyDescent="0.2">
      <c r="A56" s="17" t="s">
        <v>153</v>
      </c>
      <c r="B56" s="17" t="s">
        <v>159</v>
      </c>
      <c r="C56" s="17" t="s">
        <v>134</v>
      </c>
      <c r="D56" s="17" t="s">
        <v>156</v>
      </c>
    </row>
    <row r="57" spans="1:4" x14ac:dyDescent="0.2">
      <c r="A57" s="17" t="s">
        <v>153</v>
      </c>
      <c r="B57" s="17" t="s">
        <v>159</v>
      </c>
      <c r="C57" s="17" t="s">
        <v>134</v>
      </c>
      <c r="D57" s="17" t="s">
        <v>133</v>
      </c>
    </row>
    <row r="58" spans="1:4" x14ac:dyDescent="0.2">
      <c r="A58" s="17" t="s">
        <v>153</v>
      </c>
      <c r="B58" s="17" t="s">
        <v>159</v>
      </c>
      <c r="C58" s="17" t="s">
        <v>155</v>
      </c>
      <c r="D58" s="17" t="s">
        <v>133</v>
      </c>
    </row>
    <row r="59" spans="1:4" x14ac:dyDescent="0.2">
      <c r="A59" s="17" t="s">
        <v>153</v>
      </c>
      <c r="B59" s="17" t="s">
        <v>159</v>
      </c>
      <c r="C59" s="17" t="s">
        <v>157</v>
      </c>
      <c r="D59" s="17" t="s">
        <v>156</v>
      </c>
    </row>
    <row r="60" spans="1:4" x14ac:dyDescent="0.2">
      <c r="A60" s="17" t="s">
        <v>153</v>
      </c>
      <c r="B60" s="17" t="s">
        <v>159</v>
      </c>
      <c r="C60" s="17" t="s">
        <v>138</v>
      </c>
      <c r="D60" s="17" t="s">
        <v>133</v>
      </c>
    </row>
    <row r="61" spans="1:4" x14ac:dyDescent="0.2">
      <c r="A61" s="17" t="s">
        <v>153</v>
      </c>
      <c r="B61" s="17" t="s">
        <v>159</v>
      </c>
      <c r="C61" s="17" t="s">
        <v>136</v>
      </c>
      <c r="D61" s="17" t="s">
        <v>156</v>
      </c>
    </row>
    <row r="62" spans="1:4" x14ac:dyDescent="0.2">
      <c r="A62" s="17" t="s">
        <v>153</v>
      </c>
      <c r="B62" s="17" t="s">
        <v>159</v>
      </c>
      <c r="C62" s="17" t="s">
        <v>136</v>
      </c>
      <c r="D62" s="17" t="s">
        <v>130</v>
      </c>
    </row>
    <row r="63" spans="1:4" x14ac:dyDescent="0.2">
      <c r="A63" s="17" t="s">
        <v>153</v>
      </c>
      <c r="B63" s="17" t="s">
        <v>159</v>
      </c>
      <c r="C63" s="17" t="s">
        <v>136</v>
      </c>
      <c r="D63" s="17" t="s">
        <v>133</v>
      </c>
    </row>
    <row r="64" spans="1:4" x14ac:dyDescent="0.2">
      <c r="A64" s="17" t="s">
        <v>153</v>
      </c>
      <c r="B64" s="17" t="s">
        <v>161</v>
      </c>
      <c r="C64" s="17" t="s">
        <v>134</v>
      </c>
      <c r="D64" s="17" t="s">
        <v>130</v>
      </c>
    </row>
    <row r="65" spans="1:4" x14ac:dyDescent="0.2">
      <c r="A65" s="17" t="s">
        <v>153</v>
      </c>
      <c r="B65" s="17" t="s">
        <v>161</v>
      </c>
      <c r="C65" s="17" t="s">
        <v>134</v>
      </c>
      <c r="D65" s="17" t="s">
        <v>133</v>
      </c>
    </row>
    <row r="66" spans="1:4" x14ac:dyDescent="0.2">
      <c r="A66" s="17" t="s">
        <v>153</v>
      </c>
      <c r="B66" s="17" t="s">
        <v>161</v>
      </c>
      <c r="C66" s="17" t="s">
        <v>136</v>
      </c>
      <c r="D66" s="17" t="s">
        <v>156</v>
      </c>
    </row>
    <row r="67" spans="1:4" x14ac:dyDescent="0.2">
      <c r="A67" s="17" t="s">
        <v>153</v>
      </c>
      <c r="B67" s="17" t="s">
        <v>215</v>
      </c>
      <c r="C67" s="17" t="s">
        <v>136</v>
      </c>
      <c r="D67" s="17" t="s">
        <v>156</v>
      </c>
    </row>
    <row r="68" spans="1:4" x14ac:dyDescent="0.2">
      <c r="A68" s="17" t="s">
        <v>153</v>
      </c>
      <c r="B68" s="17" t="s">
        <v>162</v>
      </c>
      <c r="C68" s="17" t="s">
        <v>160</v>
      </c>
      <c r="D68" s="17" t="s">
        <v>130</v>
      </c>
    </row>
    <row r="69" spans="1:4" x14ac:dyDescent="0.2">
      <c r="A69" s="17" t="s">
        <v>153</v>
      </c>
      <c r="B69" s="17" t="s">
        <v>162</v>
      </c>
      <c r="C69" s="17" t="s">
        <v>134</v>
      </c>
      <c r="D69" s="17" t="s">
        <v>156</v>
      </c>
    </row>
    <row r="70" spans="1:4" x14ac:dyDescent="0.2">
      <c r="A70" s="17" t="s">
        <v>153</v>
      </c>
      <c r="B70" s="17" t="s">
        <v>162</v>
      </c>
      <c r="C70" s="17" t="s">
        <v>134</v>
      </c>
      <c r="D70" s="17" t="s">
        <v>130</v>
      </c>
    </row>
    <row r="71" spans="1:4" x14ac:dyDescent="0.2">
      <c r="A71" s="17" t="s">
        <v>153</v>
      </c>
      <c r="B71" s="17" t="s">
        <v>162</v>
      </c>
      <c r="C71" s="17" t="s">
        <v>155</v>
      </c>
      <c r="D71" s="17" t="s">
        <v>133</v>
      </c>
    </row>
    <row r="72" spans="1:4" x14ac:dyDescent="0.2">
      <c r="A72" s="17" t="s">
        <v>153</v>
      </c>
      <c r="B72" s="17" t="s">
        <v>162</v>
      </c>
      <c r="C72" s="17" t="s">
        <v>157</v>
      </c>
      <c r="D72" s="17" t="s">
        <v>130</v>
      </c>
    </row>
    <row r="73" spans="1:4" x14ac:dyDescent="0.2">
      <c r="A73" s="17" t="s">
        <v>153</v>
      </c>
      <c r="B73" s="17" t="s">
        <v>162</v>
      </c>
      <c r="C73" s="17" t="s">
        <v>138</v>
      </c>
      <c r="D73" s="17" t="s">
        <v>133</v>
      </c>
    </row>
    <row r="74" spans="1:4" x14ac:dyDescent="0.2">
      <c r="A74" s="17" t="s">
        <v>153</v>
      </c>
      <c r="B74" s="17" t="s">
        <v>162</v>
      </c>
      <c r="C74" s="17" t="s">
        <v>135</v>
      </c>
      <c r="D74" s="17" t="s">
        <v>130</v>
      </c>
    </row>
    <row r="75" spans="1:4" x14ac:dyDescent="0.2">
      <c r="A75" s="17" t="s">
        <v>153</v>
      </c>
      <c r="B75" s="17" t="s">
        <v>162</v>
      </c>
      <c r="C75" s="17" t="s">
        <v>136</v>
      </c>
      <c r="D75" s="17" t="s">
        <v>156</v>
      </c>
    </row>
    <row r="76" spans="1:4" x14ac:dyDescent="0.2">
      <c r="A76" s="17" t="s">
        <v>153</v>
      </c>
      <c r="B76" s="17" t="s">
        <v>162</v>
      </c>
      <c r="C76" s="17" t="s">
        <v>136</v>
      </c>
      <c r="D76" s="17" t="s">
        <v>130</v>
      </c>
    </row>
    <row r="77" spans="1:4" x14ac:dyDescent="0.2">
      <c r="A77" s="17" t="s">
        <v>163</v>
      </c>
      <c r="B77" s="17" t="s">
        <v>124</v>
      </c>
      <c r="C77" s="17" t="s">
        <v>164</v>
      </c>
      <c r="D77" s="17" t="s">
        <v>133</v>
      </c>
    </row>
    <row r="78" spans="1:4" x14ac:dyDescent="0.2">
      <c r="A78" s="17" t="s">
        <v>163</v>
      </c>
      <c r="B78" s="17" t="s">
        <v>124</v>
      </c>
      <c r="C78" s="17" t="s">
        <v>131</v>
      </c>
      <c r="D78" s="17" t="s">
        <v>133</v>
      </c>
    </row>
    <row r="79" spans="1:4" x14ac:dyDescent="0.2">
      <c r="A79" s="17" t="s">
        <v>163</v>
      </c>
      <c r="B79" s="17" t="s">
        <v>124</v>
      </c>
      <c r="C79" s="17" t="s">
        <v>134</v>
      </c>
      <c r="D79" s="17" t="s">
        <v>133</v>
      </c>
    </row>
    <row r="80" spans="1:4" x14ac:dyDescent="0.2">
      <c r="A80" s="17" t="s">
        <v>163</v>
      </c>
      <c r="B80" s="17" t="s">
        <v>124</v>
      </c>
      <c r="C80" s="17" t="s">
        <v>122</v>
      </c>
      <c r="D80" s="17" t="s">
        <v>133</v>
      </c>
    </row>
    <row r="81" spans="1:4" x14ac:dyDescent="0.2">
      <c r="A81" s="17" t="s">
        <v>163</v>
      </c>
      <c r="B81" s="17" t="s">
        <v>124</v>
      </c>
      <c r="C81" s="17" t="s">
        <v>135</v>
      </c>
      <c r="D81" s="17" t="s">
        <v>133</v>
      </c>
    </row>
    <row r="82" spans="1:4" x14ac:dyDescent="0.2">
      <c r="A82" s="17" t="s">
        <v>163</v>
      </c>
      <c r="B82" s="17" t="s">
        <v>124</v>
      </c>
      <c r="C82" s="17" t="s">
        <v>136</v>
      </c>
      <c r="D82" s="17" t="s">
        <v>133</v>
      </c>
    </row>
    <row r="83" spans="1:4" x14ac:dyDescent="0.2">
      <c r="A83" s="17" t="s">
        <v>163</v>
      </c>
      <c r="B83" s="17" t="s">
        <v>165</v>
      </c>
      <c r="C83" s="17" t="s">
        <v>129</v>
      </c>
      <c r="D83" s="17" t="s">
        <v>133</v>
      </c>
    </row>
    <row r="84" spans="1:4" x14ac:dyDescent="0.2">
      <c r="A84" s="17" t="s">
        <v>163</v>
      </c>
      <c r="B84" s="17" t="s">
        <v>165</v>
      </c>
      <c r="C84" s="17" t="s">
        <v>135</v>
      </c>
      <c r="D84" s="17" t="s">
        <v>133</v>
      </c>
    </row>
    <row r="85" spans="1:4" x14ac:dyDescent="0.2">
      <c r="A85" s="17" t="s">
        <v>163</v>
      </c>
      <c r="B85" s="17" t="s">
        <v>165</v>
      </c>
      <c r="C85" s="17" t="s">
        <v>136</v>
      </c>
      <c r="D85" s="17" t="s">
        <v>133</v>
      </c>
    </row>
    <row r="86" spans="1:4" x14ac:dyDescent="0.2">
      <c r="A86" s="17" t="s">
        <v>163</v>
      </c>
      <c r="B86" s="17" t="s">
        <v>166</v>
      </c>
      <c r="C86" s="17" t="s">
        <v>129</v>
      </c>
      <c r="D86" s="17" t="s">
        <v>133</v>
      </c>
    </row>
    <row r="87" spans="1:4" x14ac:dyDescent="0.2">
      <c r="A87" s="17" t="s">
        <v>163</v>
      </c>
      <c r="B87" s="17" t="s">
        <v>166</v>
      </c>
      <c r="C87" s="17" t="s">
        <v>131</v>
      </c>
      <c r="D87" s="17" t="s">
        <v>130</v>
      </c>
    </row>
    <row r="88" spans="1:4" x14ac:dyDescent="0.2">
      <c r="A88" s="17" t="s">
        <v>163</v>
      </c>
      <c r="B88" s="17" t="s">
        <v>166</v>
      </c>
      <c r="C88" s="17" t="s">
        <v>131</v>
      </c>
      <c r="D88" s="17" t="s">
        <v>133</v>
      </c>
    </row>
    <row r="89" spans="1:4" x14ac:dyDescent="0.2">
      <c r="A89" s="17" t="s">
        <v>163</v>
      </c>
      <c r="B89" s="17" t="s">
        <v>166</v>
      </c>
      <c r="C89" s="17" t="s">
        <v>134</v>
      </c>
      <c r="D89" s="17" t="s">
        <v>133</v>
      </c>
    </row>
    <row r="90" spans="1:4" x14ac:dyDescent="0.2">
      <c r="A90" s="17" t="s">
        <v>163</v>
      </c>
      <c r="B90" s="17" t="s">
        <v>166</v>
      </c>
      <c r="C90" s="17" t="s">
        <v>167</v>
      </c>
      <c r="D90" s="17" t="s">
        <v>130</v>
      </c>
    </row>
    <row r="91" spans="1:4" x14ac:dyDescent="0.2">
      <c r="A91" s="17" t="s">
        <v>163</v>
      </c>
      <c r="B91" s="17" t="s">
        <v>166</v>
      </c>
      <c r="C91" s="17" t="s">
        <v>168</v>
      </c>
      <c r="D91" s="17" t="s">
        <v>133</v>
      </c>
    </row>
    <row r="92" spans="1:4" x14ac:dyDescent="0.2">
      <c r="A92" s="17" t="s">
        <v>163</v>
      </c>
      <c r="B92" s="17" t="s">
        <v>166</v>
      </c>
      <c r="C92" s="17" t="s">
        <v>135</v>
      </c>
      <c r="D92" s="17" t="s">
        <v>133</v>
      </c>
    </row>
    <row r="93" spans="1:4" x14ac:dyDescent="0.2">
      <c r="A93" s="17" t="s">
        <v>163</v>
      </c>
      <c r="B93" s="17" t="s">
        <v>166</v>
      </c>
      <c r="C93" s="17" t="s">
        <v>136</v>
      </c>
      <c r="D93" s="17" t="s">
        <v>133</v>
      </c>
    </row>
    <row r="94" spans="1:4" x14ac:dyDescent="0.2">
      <c r="A94" s="17" t="s">
        <v>169</v>
      </c>
      <c r="B94" s="17" t="s">
        <v>124</v>
      </c>
      <c r="C94" s="17" t="s">
        <v>122</v>
      </c>
      <c r="D94" s="17" t="s">
        <v>122</v>
      </c>
    </row>
    <row r="95" spans="1:4" x14ac:dyDescent="0.2">
      <c r="A95" s="17" t="s">
        <v>169</v>
      </c>
      <c r="B95" s="17" t="s">
        <v>129</v>
      </c>
      <c r="C95" s="17" t="s">
        <v>124</v>
      </c>
      <c r="D95" s="17" t="s">
        <v>122</v>
      </c>
    </row>
    <row r="96" spans="1:4" x14ac:dyDescent="0.2">
      <c r="A96" s="17" t="s">
        <v>169</v>
      </c>
      <c r="B96" s="17" t="s">
        <v>129</v>
      </c>
      <c r="C96" s="17" t="s">
        <v>164</v>
      </c>
      <c r="D96" s="17" t="s">
        <v>122</v>
      </c>
    </row>
    <row r="97" spans="1:4" x14ac:dyDescent="0.2">
      <c r="A97" s="17" t="s">
        <v>169</v>
      </c>
      <c r="B97" s="17" t="s">
        <v>129</v>
      </c>
      <c r="C97" s="17" t="s">
        <v>132</v>
      </c>
      <c r="D97" s="17" t="s">
        <v>122</v>
      </c>
    </row>
    <row r="98" spans="1:4" x14ac:dyDescent="0.2">
      <c r="A98" s="17" t="s">
        <v>169</v>
      </c>
      <c r="B98" s="17" t="s">
        <v>129</v>
      </c>
      <c r="C98" s="17" t="s">
        <v>170</v>
      </c>
      <c r="D98" s="17" t="s">
        <v>122</v>
      </c>
    </row>
    <row r="99" spans="1:4" x14ac:dyDescent="0.2">
      <c r="A99" s="17" t="s">
        <v>169</v>
      </c>
      <c r="B99" s="17" t="s">
        <v>129</v>
      </c>
      <c r="C99" s="17" t="s">
        <v>171</v>
      </c>
      <c r="D99" s="17" t="s">
        <v>122</v>
      </c>
    </row>
    <row r="100" spans="1:4" x14ac:dyDescent="0.2">
      <c r="A100" s="17" t="s">
        <v>169</v>
      </c>
      <c r="B100" s="17" t="s">
        <v>129</v>
      </c>
      <c r="C100" s="17" t="s">
        <v>155</v>
      </c>
      <c r="D100" s="17" t="s">
        <v>122</v>
      </c>
    </row>
    <row r="101" spans="1:4" x14ac:dyDescent="0.2">
      <c r="A101" s="17" t="s">
        <v>169</v>
      </c>
      <c r="B101" s="17" t="s">
        <v>129</v>
      </c>
      <c r="C101" s="17" t="s">
        <v>172</v>
      </c>
      <c r="D101" s="17" t="s">
        <v>122</v>
      </c>
    </row>
    <row r="102" spans="1:4" x14ac:dyDescent="0.2">
      <c r="A102" s="17" t="s">
        <v>169</v>
      </c>
      <c r="B102" s="17" t="s">
        <v>129</v>
      </c>
      <c r="C102" s="17" t="s">
        <v>173</v>
      </c>
      <c r="D102" s="17" t="s">
        <v>122</v>
      </c>
    </row>
    <row r="103" spans="1:4" x14ac:dyDescent="0.2">
      <c r="A103" s="17" t="s">
        <v>169</v>
      </c>
      <c r="B103" s="17" t="s">
        <v>129</v>
      </c>
      <c r="C103" s="17" t="s">
        <v>174</v>
      </c>
      <c r="D103" s="17" t="s">
        <v>122</v>
      </c>
    </row>
    <row r="104" spans="1:4" x14ac:dyDescent="0.2">
      <c r="A104" s="17" t="s">
        <v>169</v>
      </c>
      <c r="B104" s="17" t="s">
        <v>129</v>
      </c>
      <c r="C104" s="17" t="s">
        <v>138</v>
      </c>
      <c r="D104" s="17" t="s">
        <v>122</v>
      </c>
    </row>
    <row r="105" spans="1:4" x14ac:dyDescent="0.2">
      <c r="A105" s="17" t="s">
        <v>169</v>
      </c>
      <c r="B105" s="17" t="s">
        <v>131</v>
      </c>
      <c r="C105" s="17" t="s">
        <v>122</v>
      </c>
      <c r="D105" s="17" t="s">
        <v>122</v>
      </c>
    </row>
    <row r="106" spans="1:4" x14ac:dyDescent="0.2">
      <c r="A106" s="17" t="s">
        <v>169</v>
      </c>
      <c r="B106" s="17" t="s">
        <v>175</v>
      </c>
      <c r="C106" s="17" t="s">
        <v>122</v>
      </c>
      <c r="D106" s="17" t="s">
        <v>122</v>
      </c>
    </row>
    <row r="107" spans="1:4" x14ac:dyDescent="0.2">
      <c r="A107" s="17" t="s">
        <v>169</v>
      </c>
      <c r="B107" s="17" t="s">
        <v>176</v>
      </c>
      <c r="C107" s="17" t="s">
        <v>122</v>
      </c>
      <c r="D107" s="17" t="s">
        <v>122</v>
      </c>
    </row>
    <row r="108" spans="1:4" x14ac:dyDescent="0.2">
      <c r="A108" s="17" t="s">
        <v>169</v>
      </c>
      <c r="B108" s="17" t="s">
        <v>177</v>
      </c>
      <c r="C108" s="17" t="s">
        <v>122</v>
      </c>
      <c r="D108" s="17" t="s">
        <v>122</v>
      </c>
    </row>
    <row r="109" spans="1:4" x14ac:dyDescent="0.2">
      <c r="A109" s="17" t="s">
        <v>169</v>
      </c>
      <c r="B109" s="17" t="s">
        <v>178</v>
      </c>
      <c r="C109" s="17" t="s">
        <v>122</v>
      </c>
      <c r="D109" s="17" t="s">
        <v>122</v>
      </c>
    </row>
    <row r="110" spans="1:4" x14ac:dyDescent="0.2">
      <c r="A110" s="17" t="s">
        <v>169</v>
      </c>
      <c r="B110" s="17" t="s">
        <v>179</v>
      </c>
      <c r="C110" s="17" t="s">
        <v>180</v>
      </c>
      <c r="D110" s="17" t="s">
        <v>181</v>
      </c>
    </row>
    <row r="111" spans="1:4" x14ac:dyDescent="0.2">
      <c r="A111" s="17" t="s">
        <v>169</v>
      </c>
      <c r="B111" s="17" t="s">
        <v>179</v>
      </c>
      <c r="C111" s="17" t="s">
        <v>180</v>
      </c>
      <c r="D111" s="17" t="s">
        <v>182</v>
      </c>
    </row>
    <row r="112" spans="1:4" x14ac:dyDescent="0.2">
      <c r="A112" s="17" t="s">
        <v>169</v>
      </c>
      <c r="B112" s="17" t="s">
        <v>179</v>
      </c>
      <c r="C112" s="17" t="s">
        <v>135</v>
      </c>
      <c r="D112" s="17" t="s">
        <v>122</v>
      </c>
    </row>
    <row r="113" spans="1:4" x14ac:dyDescent="0.2">
      <c r="A113" s="17" t="s">
        <v>177</v>
      </c>
      <c r="B113" s="17" t="s">
        <v>177</v>
      </c>
      <c r="C113" s="17" t="s">
        <v>183</v>
      </c>
      <c r="D113" s="17" t="s">
        <v>122</v>
      </c>
    </row>
    <row r="114" spans="1:4" x14ac:dyDescent="0.2">
      <c r="A114" s="17" t="s">
        <v>177</v>
      </c>
      <c r="B114" s="17" t="s">
        <v>177</v>
      </c>
      <c r="C114" s="17" t="s">
        <v>184</v>
      </c>
      <c r="D114" s="17" t="s">
        <v>122</v>
      </c>
    </row>
    <row r="115" spans="1:4" x14ac:dyDescent="0.2">
      <c r="A115" s="17" t="s">
        <v>177</v>
      </c>
      <c r="B115" s="17" t="s">
        <v>177</v>
      </c>
      <c r="C115" s="17" t="s">
        <v>185</v>
      </c>
      <c r="D115" s="17" t="s">
        <v>122</v>
      </c>
    </row>
    <row r="116" spans="1:4" x14ac:dyDescent="0.2">
      <c r="A116" s="17" t="s">
        <v>177</v>
      </c>
      <c r="B116" s="17" t="s">
        <v>177</v>
      </c>
      <c r="C116" s="17" t="s">
        <v>186</v>
      </c>
      <c r="D116" s="17" t="s">
        <v>122</v>
      </c>
    </row>
    <row r="117" spans="1:4" x14ac:dyDescent="0.2">
      <c r="A117" s="17" t="s">
        <v>177</v>
      </c>
      <c r="B117" s="17" t="s">
        <v>177</v>
      </c>
      <c r="C117" s="17" t="s">
        <v>187</v>
      </c>
      <c r="D117" s="17" t="s">
        <v>122</v>
      </c>
    </row>
    <row r="118" spans="1:4" x14ac:dyDescent="0.2">
      <c r="A118" s="17" t="s">
        <v>177</v>
      </c>
      <c r="B118" s="17" t="s">
        <v>177</v>
      </c>
      <c r="C118" s="17" t="s">
        <v>188</v>
      </c>
      <c r="D118" s="17" t="s">
        <v>122</v>
      </c>
    </row>
    <row r="119" spans="1:4" x14ac:dyDescent="0.2">
      <c r="A119" s="17" t="s">
        <v>189</v>
      </c>
      <c r="B119" s="17" t="s">
        <v>190</v>
      </c>
      <c r="C119" s="17" t="s">
        <v>122</v>
      </c>
      <c r="D119" s="17" t="s">
        <v>122</v>
      </c>
    </row>
    <row r="120" spans="1:4" x14ac:dyDescent="0.2">
      <c r="A120" s="17" t="s">
        <v>189</v>
      </c>
      <c r="B120" s="17" t="s">
        <v>191</v>
      </c>
      <c r="C120" s="17" t="s">
        <v>122</v>
      </c>
      <c r="D120" s="17" t="s">
        <v>122</v>
      </c>
    </row>
    <row r="121" spans="1:4" x14ac:dyDescent="0.2">
      <c r="A121" s="17" t="s">
        <v>189</v>
      </c>
      <c r="B121" s="17" t="s">
        <v>192</v>
      </c>
      <c r="C121" s="17" t="s">
        <v>122</v>
      </c>
      <c r="D121" s="17" t="s">
        <v>122</v>
      </c>
    </row>
    <row r="122" spans="1:4" x14ac:dyDescent="0.2">
      <c r="A122" s="17" t="s">
        <v>193</v>
      </c>
      <c r="B122" s="17" t="s">
        <v>158</v>
      </c>
      <c r="C122" s="17" t="s">
        <v>131</v>
      </c>
      <c r="D122" s="17" t="s">
        <v>130</v>
      </c>
    </row>
    <row r="123" spans="1:4" x14ac:dyDescent="0.2">
      <c r="A123" s="17" t="s">
        <v>193</v>
      </c>
      <c r="B123" s="17" t="s">
        <v>194</v>
      </c>
      <c r="C123" s="17" t="s">
        <v>129</v>
      </c>
      <c r="D123" s="17" t="s">
        <v>130</v>
      </c>
    </row>
    <row r="124" spans="1:4" x14ac:dyDescent="0.2">
      <c r="A124" s="17" t="s">
        <v>193</v>
      </c>
      <c r="B124" s="17" t="s">
        <v>194</v>
      </c>
      <c r="C124" s="17" t="s">
        <v>131</v>
      </c>
      <c r="D124" s="17" t="s">
        <v>130</v>
      </c>
    </row>
    <row r="125" spans="1:4" x14ac:dyDescent="0.2">
      <c r="A125" s="17" t="s">
        <v>193</v>
      </c>
      <c r="B125" s="17" t="s">
        <v>194</v>
      </c>
      <c r="C125" s="17" t="s">
        <v>195</v>
      </c>
      <c r="D125" s="17" t="s">
        <v>196</v>
      </c>
    </row>
    <row r="126" spans="1:4" x14ac:dyDescent="0.2">
      <c r="A126" s="17" t="s">
        <v>193</v>
      </c>
      <c r="B126" s="17" t="s">
        <v>194</v>
      </c>
      <c r="C126" s="17" t="s">
        <v>134</v>
      </c>
      <c r="D126" s="17" t="s">
        <v>197</v>
      </c>
    </row>
    <row r="127" spans="1:4" x14ac:dyDescent="0.2">
      <c r="A127" s="17" t="s">
        <v>193</v>
      </c>
      <c r="B127" s="17" t="s">
        <v>194</v>
      </c>
      <c r="C127" s="17" t="s">
        <v>134</v>
      </c>
      <c r="D127" s="17" t="s">
        <v>130</v>
      </c>
    </row>
    <row r="128" spans="1:4" x14ac:dyDescent="0.2">
      <c r="A128" s="17" t="s">
        <v>193</v>
      </c>
      <c r="B128" s="17" t="s">
        <v>146</v>
      </c>
      <c r="C128" s="17" t="s">
        <v>129</v>
      </c>
      <c r="D128" s="17" t="s">
        <v>130</v>
      </c>
    </row>
    <row r="129" spans="1:13" x14ac:dyDescent="0.2">
      <c r="A129" s="17" t="s">
        <v>193</v>
      </c>
      <c r="B129" s="17" t="s">
        <v>146</v>
      </c>
      <c r="C129" s="17" t="s">
        <v>131</v>
      </c>
      <c r="D129" s="17" t="s">
        <v>130</v>
      </c>
    </row>
    <row r="130" spans="1:13" x14ac:dyDescent="0.2">
      <c r="A130" s="17" t="s">
        <v>193</v>
      </c>
      <c r="B130" s="17" t="s">
        <v>146</v>
      </c>
      <c r="C130" s="17" t="s">
        <v>195</v>
      </c>
      <c r="D130" s="17" t="s">
        <v>198</v>
      </c>
    </row>
    <row r="131" spans="1:13" x14ac:dyDescent="0.2">
      <c r="A131" s="17" t="s">
        <v>193</v>
      </c>
      <c r="B131" s="17" t="s">
        <v>146</v>
      </c>
      <c r="C131" s="17" t="s">
        <v>195</v>
      </c>
      <c r="D131" s="17" t="s">
        <v>196</v>
      </c>
    </row>
    <row r="132" spans="1:13" x14ac:dyDescent="0.2">
      <c r="A132" s="17" t="s">
        <v>193</v>
      </c>
      <c r="B132" s="17" t="s">
        <v>146</v>
      </c>
      <c r="C132" s="17" t="s">
        <v>134</v>
      </c>
      <c r="D132" s="17" t="s">
        <v>197</v>
      </c>
    </row>
    <row r="133" spans="1:13" x14ac:dyDescent="0.2">
      <c r="A133" s="17" t="s">
        <v>193</v>
      </c>
      <c r="B133" s="17" t="s">
        <v>146</v>
      </c>
      <c r="C133" s="17" t="s">
        <v>134</v>
      </c>
      <c r="D133" s="17" t="s">
        <v>130</v>
      </c>
    </row>
    <row r="134" spans="1:13" x14ac:dyDescent="0.2">
      <c r="A134" s="17" t="s">
        <v>193</v>
      </c>
      <c r="B134" s="17" t="s">
        <v>146</v>
      </c>
      <c r="C134" s="17" t="s">
        <v>135</v>
      </c>
      <c r="D134" s="17" t="s">
        <v>130</v>
      </c>
    </row>
    <row r="135" spans="1:13" x14ac:dyDescent="0.2">
      <c r="A135" s="17" t="s">
        <v>199</v>
      </c>
      <c r="B135" s="17" t="s">
        <v>200</v>
      </c>
      <c r="C135" s="17" t="s">
        <v>188</v>
      </c>
      <c r="D135" s="17" t="s">
        <v>122</v>
      </c>
    </row>
    <row r="136" spans="1:13" x14ac:dyDescent="0.2">
      <c r="A136" s="17" t="s">
        <v>199</v>
      </c>
      <c r="B136" s="17" t="s">
        <v>200</v>
      </c>
      <c r="C136" s="17" t="s">
        <v>201</v>
      </c>
      <c r="D136" s="17" t="s">
        <v>122</v>
      </c>
    </row>
    <row r="137" spans="1:13" x14ac:dyDescent="0.2">
      <c r="A137" s="17" t="s">
        <v>199</v>
      </c>
      <c r="B137" s="17" t="s">
        <v>202</v>
      </c>
      <c r="C137" s="17" t="s">
        <v>188</v>
      </c>
      <c r="D137" s="17" t="s">
        <v>122</v>
      </c>
    </row>
    <row r="138" spans="1:13" x14ac:dyDescent="0.2">
      <c r="A138" s="17" t="s">
        <v>199</v>
      </c>
      <c r="B138" s="17" t="s">
        <v>202</v>
      </c>
      <c r="C138" s="17" t="s">
        <v>201</v>
      </c>
      <c r="D138" s="17" t="s">
        <v>122</v>
      </c>
      <c r="M138">
        <f>0.235*18</f>
        <v>4.2299999999999995</v>
      </c>
    </row>
    <row r="139" spans="1:13" x14ac:dyDescent="0.2">
      <c r="A139" s="17" t="s">
        <v>199</v>
      </c>
      <c r="B139" s="17" t="s">
        <v>203</v>
      </c>
      <c r="C139" s="17" t="s">
        <v>201</v>
      </c>
      <c r="D139" s="17" t="s">
        <v>122</v>
      </c>
    </row>
    <row r="140" spans="1:13" x14ac:dyDescent="0.2">
      <c r="A140" s="17" t="s">
        <v>199</v>
      </c>
      <c r="B140" s="17" t="s">
        <v>203</v>
      </c>
      <c r="C140" s="17" t="s">
        <v>136</v>
      </c>
      <c r="D140" s="17" t="s">
        <v>122</v>
      </c>
    </row>
    <row r="141" spans="1:13" x14ac:dyDescent="0.2">
      <c r="A141" s="17" t="s">
        <v>204</v>
      </c>
      <c r="B141" s="17" t="s">
        <v>124</v>
      </c>
      <c r="C141" s="17" t="s">
        <v>135</v>
      </c>
      <c r="D141" s="17" t="s">
        <v>133</v>
      </c>
    </row>
    <row r="142" spans="1:13" x14ac:dyDescent="0.2">
      <c r="A142" s="17" t="s">
        <v>205</v>
      </c>
      <c r="B142" s="17" t="s">
        <v>206</v>
      </c>
      <c r="C142" s="17" t="s">
        <v>132</v>
      </c>
      <c r="D142" s="17" t="s">
        <v>122</v>
      </c>
    </row>
    <row r="143" spans="1:13" x14ac:dyDescent="0.2">
      <c r="A143" s="17" t="s">
        <v>205</v>
      </c>
      <c r="B143" s="17" t="s">
        <v>206</v>
      </c>
      <c r="C143" s="17" t="s">
        <v>188</v>
      </c>
      <c r="D143" s="17" t="s">
        <v>122</v>
      </c>
    </row>
    <row r="144" spans="1:13" x14ac:dyDescent="0.2">
      <c r="A144" s="17" t="s">
        <v>205</v>
      </c>
      <c r="B144" s="17" t="s">
        <v>200</v>
      </c>
      <c r="C144" s="17" t="s">
        <v>188</v>
      </c>
      <c r="D144" s="17" t="s">
        <v>122</v>
      </c>
    </row>
    <row r="145" spans="1:4" x14ac:dyDescent="0.2">
      <c r="A145" s="17" t="s">
        <v>205</v>
      </c>
      <c r="B145" s="17" t="s">
        <v>207</v>
      </c>
      <c r="C145" s="17" t="s">
        <v>188</v>
      </c>
      <c r="D145" s="17" t="s">
        <v>122</v>
      </c>
    </row>
  </sheetData>
  <autoFilter ref="A1:D145" xr:uid="{00000000-0009-0000-0000-000008000000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8"/>
  <sheetViews>
    <sheetView workbookViewId="0">
      <selection activeCell="H31" sqref="H31"/>
    </sheetView>
  </sheetViews>
  <sheetFormatPr baseColWidth="10" defaultRowHeight="15" x14ac:dyDescent="0.2"/>
  <sheetData>
    <row r="1" spans="1:3" x14ac:dyDescent="0.2">
      <c r="A1" t="s">
        <v>269</v>
      </c>
      <c r="C1" t="s">
        <v>301</v>
      </c>
    </row>
    <row r="2" spans="1:3" x14ac:dyDescent="0.2">
      <c r="A2" s="64" t="s">
        <v>272</v>
      </c>
      <c r="C2" s="64" t="s">
        <v>281</v>
      </c>
    </row>
    <row r="3" spans="1:3" x14ac:dyDescent="0.2">
      <c r="A3" s="64" t="s">
        <v>273</v>
      </c>
      <c r="C3" s="64" t="s">
        <v>282</v>
      </c>
    </row>
    <row r="4" spans="1:3" x14ac:dyDescent="0.2">
      <c r="A4" s="64" t="s">
        <v>274</v>
      </c>
      <c r="C4" s="64" t="s">
        <v>197</v>
      </c>
    </row>
    <row r="5" spans="1:3" x14ac:dyDescent="0.2">
      <c r="A5" s="64" t="s">
        <v>275</v>
      </c>
      <c r="C5" s="64" t="s">
        <v>283</v>
      </c>
    </row>
    <row r="6" spans="1:3" x14ac:dyDescent="0.2">
      <c r="A6" s="64" t="s">
        <v>276</v>
      </c>
      <c r="C6" s="64" t="s">
        <v>200</v>
      </c>
    </row>
    <row r="7" spans="1:3" x14ac:dyDescent="0.2">
      <c r="A7" s="64" t="s">
        <v>277</v>
      </c>
      <c r="C7" s="64" t="s">
        <v>284</v>
      </c>
    </row>
    <row r="8" spans="1:3" x14ac:dyDescent="0.2">
      <c r="A8" s="64" t="s">
        <v>278</v>
      </c>
      <c r="C8" s="64" t="s">
        <v>285</v>
      </c>
    </row>
    <row r="9" spans="1:3" x14ac:dyDescent="0.2">
      <c r="A9" s="64" t="s">
        <v>279</v>
      </c>
      <c r="C9" s="64" t="s">
        <v>177</v>
      </c>
    </row>
    <row r="10" spans="1:3" x14ac:dyDescent="0.2">
      <c r="A10" s="64" t="s">
        <v>280</v>
      </c>
      <c r="C10" s="64" t="s">
        <v>286</v>
      </c>
    </row>
    <row r="11" spans="1:3" x14ac:dyDescent="0.2">
      <c r="C11" s="64" t="s">
        <v>276</v>
      </c>
    </row>
    <row r="12" spans="1:3" x14ac:dyDescent="0.2">
      <c r="C12" s="64" t="s">
        <v>287</v>
      </c>
    </row>
    <row r="13" spans="1:3" x14ac:dyDescent="0.2">
      <c r="C13" s="64" t="s">
        <v>288</v>
      </c>
    </row>
    <row r="14" spans="1:3" x14ac:dyDescent="0.2">
      <c r="C14" s="64" t="s">
        <v>289</v>
      </c>
    </row>
    <row r="15" spans="1:3" x14ac:dyDescent="0.2">
      <c r="C15" s="64" t="s">
        <v>290</v>
      </c>
    </row>
    <row r="16" spans="1:3" x14ac:dyDescent="0.2">
      <c r="C16" s="64" t="s">
        <v>291</v>
      </c>
    </row>
    <row r="17" spans="3:3" x14ac:dyDescent="0.2">
      <c r="C17" s="64" t="s">
        <v>292</v>
      </c>
    </row>
    <row r="18" spans="3:3" x14ac:dyDescent="0.2">
      <c r="C18" s="64" t="s">
        <v>293</v>
      </c>
    </row>
    <row r="19" spans="3:3" x14ac:dyDescent="0.2">
      <c r="C19" s="64" t="s">
        <v>294</v>
      </c>
    </row>
    <row r="20" spans="3:3" x14ac:dyDescent="0.2">
      <c r="C20" s="64" t="s">
        <v>295</v>
      </c>
    </row>
    <row r="21" spans="3:3" x14ac:dyDescent="0.2">
      <c r="C21" s="64" t="s">
        <v>203</v>
      </c>
    </row>
    <row r="22" spans="3:3" x14ac:dyDescent="0.2">
      <c r="C22" s="64" t="s">
        <v>296</v>
      </c>
    </row>
    <row r="23" spans="3:3" x14ac:dyDescent="0.2">
      <c r="C23" s="64" t="s">
        <v>188</v>
      </c>
    </row>
    <row r="24" spans="3:3" x14ac:dyDescent="0.2">
      <c r="C24" s="64" t="s">
        <v>280</v>
      </c>
    </row>
    <row r="25" spans="3:3" x14ac:dyDescent="0.2">
      <c r="C25" s="64" t="s">
        <v>297</v>
      </c>
    </row>
    <row r="26" spans="3:3" x14ac:dyDescent="0.2">
      <c r="C26" s="64" t="s">
        <v>298</v>
      </c>
    </row>
    <row r="27" spans="3:3" x14ac:dyDescent="0.2">
      <c r="C27" s="64" t="s">
        <v>299</v>
      </c>
    </row>
    <row r="28" spans="3:3" x14ac:dyDescent="0.2">
      <c r="C28" s="64" t="s">
        <v>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F67"/>
  <sheetViews>
    <sheetView workbookViewId="0">
      <selection activeCell="C5" sqref="C5"/>
    </sheetView>
  </sheetViews>
  <sheetFormatPr baseColWidth="10" defaultRowHeight="15" x14ac:dyDescent="0.2"/>
  <cols>
    <col min="1" max="1" width="24.5" bestFit="1" customWidth="1"/>
    <col min="2" max="2" width="16.33203125" bestFit="1" customWidth="1"/>
  </cols>
  <sheetData>
    <row r="4" spans="1:6" x14ac:dyDescent="0.2">
      <c r="A4" t="s">
        <v>116</v>
      </c>
      <c r="B4" t="s">
        <v>117</v>
      </c>
      <c r="C4" t="s">
        <v>118</v>
      </c>
    </row>
    <row r="5" spans="1:6" x14ac:dyDescent="0.2">
      <c r="A5" t="s">
        <v>120</v>
      </c>
      <c r="B5" t="s">
        <v>121</v>
      </c>
      <c r="F5" t="s">
        <v>211</v>
      </c>
    </row>
    <row r="6" spans="1:6" x14ac:dyDescent="0.2">
      <c r="B6" t="s">
        <v>123</v>
      </c>
      <c r="F6" t="s">
        <v>212</v>
      </c>
    </row>
    <row r="7" spans="1:6" x14ac:dyDescent="0.2">
      <c r="A7" t="s">
        <v>127</v>
      </c>
      <c r="B7" t="s">
        <v>128</v>
      </c>
    </row>
    <row r="8" spans="1:6" x14ac:dyDescent="0.2">
      <c r="B8" t="s">
        <v>124</v>
      </c>
    </row>
    <row r="9" spans="1:6" x14ac:dyDescent="0.2">
      <c r="B9" t="s">
        <v>137</v>
      </c>
    </row>
    <row r="10" spans="1:6" x14ac:dyDescent="0.2">
      <c r="B10" t="s">
        <v>139</v>
      </c>
    </row>
    <row r="11" spans="1:6" x14ac:dyDescent="0.2">
      <c r="B11" t="s">
        <v>140</v>
      </c>
    </row>
    <row r="12" spans="1:6" x14ac:dyDescent="0.2">
      <c r="B12" t="s">
        <v>141</v>
      </c>
    </row>
    <row r="13" spans="1:6" x14ac:dyDescent="0.2">
      <c r="B13" t="s">
        <v>142</v>
      </c>
    </row>
    <row r="14" spans="1:6" x14ac:dyDescent="0.2">
      <c r="A14" t="s">
        <v>143</v>
      </c>
      <c r="B14" t="s">
        <v>144</v>
      </c>
    </row>
    <row r="15" spans="1:6" x14ac:dyDescent="0.2">
      <c r="B15" t="s">
        <v>145</v>
      </c>
    </row>
    <row r="16" spans="1:6" x14ac:dyDescent="0.2">
      <c r="B16" t="s">
        <v>146</v>
      </c>
    </row>
    <row r="17" spans="1:2" x14ac:dyDescent="0.2">
      <c r="A17" t="s">
        <v>147</v>
      </c>
      <c r="B17" t="s">
        <v>148</v>
      </c>
    </row>
    <row r="18" spans="1:2" x14ac:dyDescent="0.2">
      <c r="B18" t="s">
        <v>149</v>
      </c>
    </row>
    <row r="19" spans="1:2" x14ac:dyDescent="0.2">
      <c r="B19" t="s">
        <v>150</v>
      </c>
    </row>
    <row r="20" spans="1:2" x14ac:dyDescent="0.2">
      <c r="A20" t="s">
        <v>151</v>
      </c>
      <c r="B20" t="s">
        <v>128</v>
      </c>
    </row>
    <row r="21" spans="1:2" x14ac:dyDescent="0.2">
      <c r="A21" t="s">
        <v>152</v>
      </c>
      <c r="B21" t="s">
        <v>152</v>
      </c>
    </row>
    <row r="22" spans="1:2" x14ac:dyDescent="0.2">
      <c r="A22" t="s">
        <v>153</v>
      </c>
      <c r="B22" t="s">
        <v>154</v>
      </c>
    </row>
    <row r="23" spans="1:2" x14ac:dyDescent="0.2">
      <c r="B23" t="s">
        <v>158</v>
      </c>
    </row>
    <row r="24" spans="1:2" x14ac:dyDescent="0.2">
      <c r="B24" t="s">
        <v>159</v>
      </c>
    </row>
    <row r="25" spans="1:2" x14ac:dyDescent="0.2">
      <c r="B25" t="s">
        <v>161</v>
      </c>
    </row>
    <row r="26" spans="1:2" x14ac:dyDescent="0.2">
      <c r="B26" t="s">
        <v>162</v>
      </c>
    </row>
    <row r="27" spans="1:2" x14ac:dyDescent="0.2">
      <c r="A27" t="s">
        <v>163</v>
      </c>
      <c r="B27" t="s">
        <v>124</v>
      </c>
    </row>
    <row r="28" spans="1:2" x14ac:dyDescent="0.2">
      <c r="B28" t="s">
        <v>165</v>
      </c>
    </row>
    <row r="29" spans="1:2" x14ac:dyDescent="0.2">
      <c r="B29" t="s">
        <v>166</v>
      </c>
    </row>
    <row r="30" spans="1:2" x14ac:dyDescent="0.2">
      <c r="A30" t="s">
        <v>169</v>
      </c>
      <c r="B30" t="s">
        <v>124</v>
      </c>
    </row>
    <row r="31" spans="1:2" x14ac:dyDescent="0.2">
      <c r="B31" t="s">
        <v>129</v>
      </c>
    </row>
    <row r="32" spans="1:2" x14ac:dyDescent="0.2">
      <c r="B32" t="s">
        <v>131</v>
      </c>
    </row>
    <row r="33" spans="1:2" x14ac:dyDescent="0.2">
      <c r="B33" t="s">
        <v>175</v>
      </c>
    </row>
    <row r="34" spans="1:2" x14ac:dyDescent="0.2">
      <c r="B34" t="s">
        <v>176</v>
      </c>
    </row>
    <row r="35" spans="1:2" x14ac:dyDescent="0.2">
      <c r="B35" t="s">
        <v>177</v>
      </c>
    </row>
    <row r="36" spans="1:2" x14ac:dyDescent="0.2">
      <c r="B36" t="s">
        <v>178</v>
      </c>
    </row>
    <row r="37" spans="1:2" x14ac:dyDescent="0.2">
      <c r="B37" t="s">
        <v>179</v>
      </c>
    </row>
    <row r="38" spans="1:2" x14ac:dyDescent="0.2">
      <c r="A38" t="s">
        <v>177</v>
      </c>
      <c r="B38" t="s">
        <v>177</v>
      </c>
    </row>
    <row r="39" spans="1:2" x14ac:dyDescent="0.2">
      <c r="A39" t="s">
        <v>189</v>
      </c>
      <c r="B39" t="s">
        <v>190</v>
      </c>
    </row>
    <row r="40" spans="1:2" x14ac:dyDescent="0.2">
      <c r="B40" t="s">
        <v>191</v>
      </c>
    </row>
    <row r="41" spans="1:2" x14ac:dyDescent="0.2">
      <c r="B41" t="s">
        <v>192</v>
      </c>
    </row>
    <row r="42" spans="1:2" x14ac:dyDescent="0.2">
      <c r="A42" t="s">
        <v>193</v>
      </c>
      <c r="B42" t="s">
        <v>158</v>
      </c>
    </row>
    <row r="43" spans="1:2" x14ac:dyDescent="0.2">
      <c r="B43" t="s">
        <v>194</v>
      </c>
    </row>
    <row r="44" spans="1:2" x14ac:dyDescent="0.2">
      <c r="B44" t="s">
        <v>146</v>
      </c>
    </row>
    <row r="45" spans="1:2" x14ac:dyDescent="0.2">
      <c r="A45" t="s">
        <v>199</v>
      </c>
      <c r="B45" t="s">
        <v>200</v>
      </c>
    </row>
    <row r="46" spans="1:2" x14ac:dyDescent="0.2">
      <c r="B46" t="s">
        <v>202</v>
      </c>
    </row>
    <row r="47" spans="1:2" x14ac:dyDescent="0.2">
      <c r="B47" t="s">
        <v>203</v>
      </c>
    </row>
    <row r="48" spans="1:2" x14ac:dyDescent="0.2">
      <c r="A48" t="s">
        <v>204</v>
      </c>
      <c r="B48" t="s">
        <v>124</v>
      </c>
    </row>
    <row r="49" spans="1:2" x14ac:dyDescent="0.2">
      <c r="A49" t="s">
        <v>205</v>
      </c>
      <c r="B49" t="s">
        <v>206</v>
      </c>
    </row>
    <row r="50" spans="1:2" x14ac:dyDescent="0.2">
      <c r="B50" t="s">
        <v>200</v>
      </c>
    </row>
    <row r="51" spans="1:2" x14ac:dyDescent="0.2">
      <c r="B51" t="s">
        <v>207</v>
      </c>
    </row>
    <row r="52" spans="1:2" x14ac:dyDescent="0.2">
      <c r="A52" t="s">
        <v>208</v>
      </c>
    </row>
    <row r="53" spans="1:2" x14ac:dyDescent="0.2">
      <c r="A53" t="s">
        <v>120</v>
      </c>
    </row>
    <row r="54" spans="1:2" x14ac:dyDescent="0.2">
      <c r="A54" t="s">
        <v>209</v>
      </c>
    </row>
    <row r="55" spans="1:2" x14ac:dyDescent="0.2">
      <c r="A55" t="s">
        <v>143</v>
      </c>
    </row>
    <row r="56" spans="1:2" x14ac:dyDescent="0.2">
      <c r="A56" t="s">
        <v>147</v>
      </c>
    </row>
    <row r="57" spans="1:2" x14ac:dyDescent="0.2">
      <c r="A57" t="s">
        <v>151</v>
      </c>
    </row>
    <row r="58" spans="1:2" x14ac:dyDescent="0.2">
      <c r="A58" t="s">
        <v>152</v>
      </c>
    </row>
    <row r="59" spans="1:2" x14ac:dyDescent="0.2">
      <c r="A59" t="s">
        <v>153</v>
      </c>
    </row>
    <row r="60" spans="1:2" x14ac:dyDescent="0.2">
      <c r="A60" t="s">
        <v>163</v>
      </c>
    </row>
    <row r="61" spans="1:2" x14ac:dyDescent="0.2">
      <c r="A61" t="s">
        <v>169</v>
      </c>
    </row>
    <row r="62" spans="1:2" x14ac:dyDescent="0.2">
      <c r="A62" t="s">
        <v>177</v>
      </c>
    </row>
    <row r="63" spans="1:2" x14ac:dyDescent="0.2">
      <c r="A63" t="s">
        <v>189</v>
      </c>
    </row>
    <row r="64" spans="1:2" x14ac:dyDescent="0.2">
      <c r="A64" t="s">
        <v>193</v>
      </c>
    </row>
    <row r="65" spans="1:1" x14ac:dyDescent="0.2">
      <c r="A65" t="s">
        <v>199</v>
      </c>
    </row>
    <row r="66" spans="1:1" x14ac:dyDescent="0.2">
      <c r="A66" t="s">
        <v>204</v>
      </c>
    </row>
    <row r="67" spans="1:1" x14ac:dyDescent="0.2">
      <c r="A67" t="s">
        <v>205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45"/>
  <sheetViews>
    <sheetView workbookViewId="0">
      <selection activeCell="D6" sqref="A6:D6"/>
    </sheetView>
  </sheetViews>
  <sheetFormatPr baseColWidth="10" defaultColWidth="9.1640625" defaultRowHeight="15" x14ac:dyDescent="0.2"/>
  <cols>
    <col min="1" max="1" width="24" bestFit="1" customWidth="1"/>
    <col min="2" max="2" width="18.5" bestFit="1" customWidth="1"/>
    <col min="3" max="3" width="20.33203125" bestFit="1" customWidth="1"/>
    <col min="4" max="4" width="10.83203125" bestFit="1" customWidth="1"/>
  </cols>
  <sheetData>
    <row r="1" spans="1:4" x14ac:dyDescent="0.2">
      <c r="A1" s="24" t="s">
        <v>116</v>
      </c>
      <c r="B1" s="24" t="s">
        <v>117</v>
      </c>
      <c r="C1" s="24" t="s">
        <v>118</v>
      </c>
      <c r="D1" s="24" t="s">
        <v>119</v>
      </c>
    </row>
    <row r="2" spans="1:4" x14ac:dyDescent="0.2">
      <c r="A2" s="17" t="s">
        <v>120</v>
      </c>
      <c r="B2" s="17" t="s">
        <v>121</v>
      </c>
      <c r="C2" s="17" t="s">
        <v>122</v>
      </c>
      <c r="D2" s="17" t="s">
        <v>122</v>
      </c>
    </row>
    <row r="3" spans="1:4" x14ac:dyDescent="0.2">
      <c r="A3" s="17" t="s">
        <v>120</v>
      </c>
      <c r="B3" s="17" t="s">
        <v>123</v>
      </c>
      <c r="C3" s="17" t="s">
        <v>124</v>
      </c>
      <c r="D3" s="17" t="s">
        <v>122</v>
      </c>
    </row>
    <row r="4" spans="1:4" x14ac:dyDescent="0.2">
      <c r="A4" s="17" t="s">
        <v>120</v>
      </c>
      <c r="B4" s="17" t="s">
        <v>123</v>
      </c>
      <c r="C4" s="17" t="s">
        <v>125</v>
      </c>
      <c r="D4" s="17" t="s">
        <v>122</v>
      </c>
    </row>
    <row r="5" spans="1:4" x14ac:dyDescent="0.2">
      <c r="A5" s="17" t="s">
        <v>120</v>
      </c>
      <c r="B5" s="17" t="s">
        <v>123</v>
      </c>
      <c r="C5" s="17" t="s">
        <v>126</v>
      </c>
      <c r="D5" s="17" t="s">
        <v>122</v>
      </c>
    </row>
    <row r="6" spans="1:4" x14ac:dyDescent="0.2">
      <c r="A6" s="17" t="s">
        <v>127</v>
      </c>
      <c r="B6" s="17" t="s">
        <v>128</v>
      </c>
      <c r="C6" s="17" t="s">
        <v>129</v>
      </c>
      <c r="D6" s="17" t="s">
        <v>130</v>
      </c>
    </row>
    <row r="7" spans="1:4" x14ac:dyDescent="0.2">
      <c r="A7" s="17" t="s">
        <v>127</v>
      </c>
      <c r="B7" s="17" t="s">
        <v>128</v>
      </c>
      <c r="C7" s="17" t="s">
        <v>131</v>
      </c>
      <c r="D7" s="17" t="s">
        <v>130</v>
      </c>
    </row>
    <row r="8" spans="1:4" x14ac:dyDescent="0.2">
      <c r="A8" s="17" t="s">
        <v>127</v>
      </c>
      <c r="B8" s="17" t="s">
        <v>128</v>
      </c>
      <c r="C8" s="17" t="s">
        <v>132</v>
      </c>
      <c r="D8" s="17" t="s">
        <v>130</v>
      </c>
    </row>
    <row r="9" spans="1:4" x14ac:dyDescent="0.2">
      <c r="A9" s="17" t="s">
        <v>127</v>
      </c>
      <c r="B9" s="17" t="s">
        <v>128</v>
      </c>
      <c r="C9" s="17" t="s">
        <v>132</v>
      </c>
      <c r="D9" s="17" t="s">
        <v>133</v>
      </c>
    </row>
    <row r="10" spans="1:4" x14ac:dyDescent="0.2">
      <c r="A10" s="17" t="s">
        <v>127</v>
      </c>
      <c r="B10" s="17" t="s">
        <v>128</v>
      </c>
      <c r="C10" s="17" t="s">
        <v>134</v>
      </c>
      <c r="D10" s="17" t="s">
        <v>133</v>
      </c>
    </row>
    <row r="11" spans="1:4" x14ac:dyDescent="0.2">
      <c r="A11" s="17" t="s">
        <v>127</v>
      </c>
      <c r="B11" s="17" t="s">
        <v>128</v>
      </c>
      <c r="C11" s="17" t="s">
        <v>135</v>
      </c>
      <c r="D11" s="17" t="s">
        <v>130</v>
      </c>
    </row>
    <row r="12" spans="1:4" x14ac:dyDescent="0.2">
      <c r="A12" s="17" t="s">
        <v>127</v>
      </c>
      <c r="B12" s="17" t="s">
        <v>124</v>
      </c>
      <c r="C12" s="17" t="s">
        <v>135</v>
      </c>
      <c r="D12" s="17" t="s">
        <v>122</v>
      </c>
    </row>
    <row r="13" spans="1:4" x14ac:dyDescent="0.2">
      <c r="A13" s="17" t="s">
        <v>127</v>
      </c>
      <c r="B13" s="17" t="s">
        <v>124</v>
      </c>
      <c r="C13" s="17" t="s">
        <v>136</v>
      </c>
      <c r="D13" s="17" t="s">
        <v>122</v>
      </c>
    </row>
    <row r="14" spans="1:4" x14ac:dyDescent="0.2">
      <c r="A14" s="17" t="s">
        <v>127</v>
      </c>
      <c r="B14" s="17" t="s">
        <v>137</v>
      </c>
      <c r="C14" s="17" t="s">
        <v>129</v>
      </c>
      <c r="D14" s="17" t="s">
        <v>133</v>
      </c>
    </row>
    <row r="15" spans="1:4" x14ac:dyDescent="0.2">
      <c r="A15" s="17" t="s">
        <v>127</v>
      </c>
      <c r="B15" s="17" t="s">
        <v>137</v>
      </c>
      <c r="C15" s="17" t="s">
        <v>131</v>
      </c>
      <c r="D15" s="17" t="s">
        <v>133</v>
      </c>
    </row>
    <row r="16" spans="1:4" x14ac:dyDescent="0.2">
      <c r="A16" s="17" t="s">
        <v>127</v>
      </c>
      <c r="B16" s="17" t="s">
        <v>137</v>
      </c>
      <c r="C16" s="17" t="s">
        <v>134</v>
      </c>
      <c r="D16" s="17" t="s">
        <v>133</v>
      </c>
    </row>
    <row r="17" spans="1:4" x14ac:dyDescent="0.2">
      <c r="A17" s="17" t="s">
        <v>127</v>
      </c>
      <c r="B17" s="17" t="s">
        <v>137</v>
      </c>
      <c r="C17" s="17" t="s">
        <v>138</v>
      </c>
      <c r="D17" s="17" t="s">
        <v>133</v>
      </c>
    </row>
    <row r="18" spans="1:4" x14ac:dyDescent="0.2">
      <c r="A18" s="17" t="s">
        <v>127</v>
      </c>
      <c r="B18" s="17" t="s">
        <v>137</v>
      </c>
      <c r="C18" s="17" t="s">
        <v>135</v>
      </c>
      <c r="D18" s="17" t="s">
        <v>133</v>
      </c>
    </row>
    <row r="19" spans="1:4" x14ac:dyDescent="0.2">
      <c r="A19" s="17" t="s">
        <v>127</v>
      </c>
      <c r="B19" s="17" t="s">
        <v>139</v>
      </c>
      <c r="C19" s="17" t="s">
        <v>131</v>
      </c>
      <c r="D19" s="17" t="s">
        <v>133</v>
      </c>
    </row>
    <row r="20" spans="1:4" x14ac:dyDescent="0.2">
      <c r="A20" s="17" t="s">
        <v>127</v>
      </c>
      <c r="B20" s="17" t="s">
        <v>139</v>
      </c>
      <c r="C20" s="17" t="s">
        <v>134</v>
      </c>
      <c r="D20" s="17" t="s">
        <v>133</v>
      </c>
    </row>
    <row r="21" spans="1:4" x14ac:dyDescent="0.2">
      <c r="A21" s="17" t="s">
        <v>127</v>
      </c>
      <c r="B21" s="17" t="s">
        <v>140</v>
      </c>
      <c r="C21" s="17" t="s">
        <v>135</v>
      </c>
      <c r="D21" s="17" t="s">
        <v>133</v>
      </c>
    </row>
    <row r="22" spans="1:4" x14ac:dyDescent="0.2">
      <c r="A22" s="17" t="s">
        <v>127</v>
      </c>
      <c r="B22" s="17" t="s">
        <v>141</v>
      </c>
      <c r="C22" s="17" t="s">
        <v>131</v>
      </c>
      <c r="D22" s="17" t="s">
        <v>133</v>
      </c>
    </row>
    <row r="23" spans="1:4" x14ac:dyDescent="0.2">
      <c r="A23" s="17" t="s">
        <v>127</v>
      </c>
      <c r="B23" s="17" t="s">
        <v>141</v>
      </c>
      <c r="C23" s="17" t="s">
        <v>138</v>
      </c>
      <c r="D23" s="17" t="s">
        <v>133</v>
      </c>
    </row>
    <row r="24" spans="1:4" x14ac:dyDescent="0.2">
      <c r="A24" s="17" t="s">
        <v>127</v>
      </c>
      <c r="B24" s="17" t="s">
        <v>142</v>
      </c>
      <c r="C24" s="17" t="s">
        <v>131</v>
      </c>
      <c r="D24" s="17" t="s">
        <v>130</v>
      </c>
    </row>
    <row r="25" spans="1:4" x14ac:dyDescent="0.2">
      <c r="A25" s="17" t="s">
        <v>127</v>
      </c>
      <c r="B25" s="17" t="s">
        <v>142</v>
      </c>
      <c r="C25" s="17" t="s">
        <v>131</v>
      </c>
      <c r="D25" s="17" t="s">
        <v>122</v>
      </c>
    </row>
    <row r="26" spans="1:4" x14ac:dyDescent="0.2">
      <c r="A26" s="17" t="s">
        <v>127</v>
      </c>
      <c r="B26" s="17" t="s">
        <v>142</v>
      </c>
      <c r="C26" s="17" t="s">
        <v>131</v>
      </c>
      <c r="D26" s="17" t="s">
        <v>133</v>
      </c>
    </row>
    <row r="27" spans="1:4" x14ac:dyDescent="0.2">
      <c r="A27" s="17" t="s">
        <v>127</v>
      </c>
      <c r="B27" s="17" t="s">
        <v>142</v>
      </c>
      <c r="C27" s="17" t="s">
        <v>138</v>
      </c>
      <c r="D27" s="17" t="s">
        <v>133</v>
      </c>
    </row>
    <row r="28" spans="1:4" x14ac:dyDescent="0.2">
      <c r="A28" s="17" t="s">
        <v>127</v>
      </c>
      <c r="B28" s="17" t="s">
        <v>142</v>
      </c>
      <c r="C28" s="17" t="s">
        <v>135</v>
      </c>
      <c r="D28" s="17" t="s">
        <v>130</v>
      </c>
    </row>
    <row r="29" spans="1:4" x14ac:dyDescent="0.2">
      <c r="A29" s="17" t="s">
        <v>143</v>
      </c>
      <c r="B29" s="17" t="s">
        <v>144</v>
      </c>
      <c r="C29" s="17" t="s">
        <v>135</v>
      </c>
      <c r="D29" s="17" t="s">
        <v>122</v>
      </c>
    </row>
    <row r="30" spans="1:4" x14ac:dyDescent="0.2">
      <c r="A30" s="17" t="s">
        <v>143</v>
      </c>
      <c r="B30" s="17" t="s">
        <v>145</v>
      </c>
      <c r="C30" s="17" t="s">
        <v>135</v>
      </c>
      <c r="D30" s="17" t="s">
        <v>122</v>
      </c>
    </row>
    <row r="31" spans="1:4" x14ac:dyDescent="0.2">
      <c r="A31" s="17" t="s">
        <v>143</v>
      </c>
      <c r="B31" s="17" t="s">
        <v>145</v>
      </c>
      <c r="C31" s="17" t="s">
        <v>136</v>
      </c>
      <c r="D31" s="17" t="s">
        <v>122</v>
      </c>
    </row>
    <row r="32" spans="1:4" x14ac:dyDescent="0.2">
      <c r="A32" s="17" t="s">
        <v>143</v>
      </c>
      <c r="B32" s="17" t="s">
        <v>146</v>
      </c>
      <c r="C32" s="17" t="s">
        <v>135</v>
      </c>
      <c r="D32" s="17" t="s">
        <v>122</v>
      </c>
    </row>
    <row r="33" spans="1:4" x14ac:dyDescent="0.2">
      <c r="A33" s="17" t="s">
        <v>143</v>
      </c>
      <c r="B33" s="17" t="s">
        <v>146</v>
      </c>
      <c r="C33" s="17" t="s">
        <v>136</v>
      </c>
      <c r="D33" s="17" t="s">
        <v>122</v>
      </c>
    </row>
    <row r="34" spans="1:4" x14ac:dyDescent="0.2">
      <c r="A34" s="17" t="s">
        <v>147</v>
      </c>
      <c r="B34" s="17" t="s">
        <v>148</v>
      </c>
      <c r="C34" s="17" t="s">
        <v>122</v>
      </c>
      <c r="D34" s="17" t="s">
        <v>122</v>
      </c>
    </row>
    <row r="35" spans="1:4" x14ac:dyDescent="0.2">
      <c r="A35" s="17" t="s">
        <v>147</v>
      </c>
      <c r="B35" s="17" t="s">
        <v>149</v>
      </c>
      <c r="C35" s="17" t="s">
        <v>122</v>
      </c>
      <c r="D35" s="17" t="s">
        <v>122</v>
      </c>
    </row>
    <row r="36" spans="1:4" x14ac:dyDescent="0.2">
      <c r="A36" s="17" t="s">
        <v>147</v>
      </c>
      <c r="B36" s="17" t="s">
        <v>150</v>
      </c>
      <c r="C36" s="17" t="s">
        <v>122</v>
      </c>
      <c r="D36" s="17" t="s">
        <v>122</v>
      </c>
    </row>
    <row r="37" spans="1:4" x14ac:dyDescent="0.2">
      <c r="A37" s="17" t="s">
        <v>151</v>
      </c>
      <c r="B37" s="17" t="s">
        <v>128</v>
      </c>
      <c r="C37" s="17" t="s">
        <v>131</v>
      </c>
      <c r="D37" s="17" t="s">
        <v>130</v>
      </c>
    </row>
    <row r="38" spans="1:4" x14ac:dyDescent="0.2">
      <c r="A38" s="17" t="s">
        <v>152</v>
      </c>
      <c r="B38" s="17" t="s">
        <v>152</v>
      </c>
      <c r="C38" s="17" t="s">
        <v>122</v>
      </c>
      <c r="D38" s="17" t="s">
        <v>122</v>
      </c>
    </row>
    <row r="39" spans="1:4" x14ac:dyDescent="0.2">
      <c r="A39" s="17" t="s">
        <v>153</v>
      </c>
      <c r="B39" s="17" t="s">
        <v>154</v>
      </c>
      <c r="C39" s="17" t="s">
        <v>134</v>
      </c>
      <c r="D39" s="17" t="s">
        <v>133</v>
      </c>
    </row>
    <row r="40" spans="1:4" x14ac:dyDescent="0.2">
      <c r="A40" s="17" t="s">
        <v>153</v>
      </c>
      <c r="B40" s="17" t="s">
        <v>154</v>
      </c>
      <c r="C40" s="17" t="s">
        <v>155</v>
      </c>
      <c r="D40" s="17" t="s">
        <v>156</v>
      </c>
    </row>
    <row r="41" spans="1:4" x14ac:dyDescent="0.2">
      <c r="A41" s="17" t="s">
        <v>153</v>
      </c>
      <c r="B41" s="17" t="s">
        <v>154</v>
      </c>
      <c r="C41" s="17" t="s">
        <v>155</v>
      </c>
      <c r="D41" s="17" t="s">
        <v>133</v>
      </c>
    </row>
    <row r="42" spans="1:4" x14ac:dyDescent="0.2">
      <c r="A42" s="17" t="s">
        <v>153</v>
      </c>
      <c r="B42" s="17" t="s">
        <v>154</v>
      </c>
      <c r="C42" s="17" t="s">
        <v>157</v>
      </c>
      <c r="D42" s="17" t="s">
        <v>156</v>
      </c>
    </row>
    <row r="43" spans="1:4" x14ac:dyDescent="0.2">
      <c r="A43" s="17" t="s">
        <v>153</v>
      </c>
      <c r="B43" s="17" t="s">
        <v>154</v>
      </c>
      <c r="C43" s="17" t="s">
        <v>157</v>
      </c>
      <c r="D43" s="17" t="s">
        <v>130</v>
      </c>
    </row>
    <row r="44" spans="1:4" x14ac:dyDescent="0.2">
      <c r="A44" s="17" t="s">
        <v>153</v>
      </c>
      <c r="B44" s="17" t="s">
        <v>154</v>
      </c>
      <c r="C44" s="17" t="s">
        <v>157</v>
      </c>
      <c r="D44" s="17" t="s">
        <v>133</v>
      </c>
    </row>
    <row r="45" spans="1:4" x14ac:dyDescent="0.2">
      <c r="A45" s="17" t="s">
        <v>153</v>
      </c>
      <c r="B45" s="17" t="s">
        <v>154</v>
      </c>
      <c r="C45" s="17" t="s">
        <v>135</v>
      </c>
      <c r="D45" s="17" t="s">
        <v>130</v>
      </c>
    </row>
    <row r="46" spans="1:4" x14ac:dyDescent="0.2">
      <c r="A46" s="17" t="s">
        <v>153</v>
      </c>
      <c r="B46" s="17" t="s">
        <v>154</v>
      </c>
      <c r="C46" s="17" t="s">
        <v>135</v>
      </c>
      <c r="D46" s="17" t="s">
        <v>133</v>
      </c>
    </row>
    <row r="47" spans="1:4" x14ac:dyDescent="0.2">
      <c r="A47" s="17" t="s">
        <v>153</v>
      </c>
      <c r="B47" s="17" t="s">
        <v>154</v>
      </c>
      <c r="C47" s="17" t="s">
        <v>136</v>
      </c>
      <c r="D47" s="17" t="s">
        <v>156</v>
      </c>
    </row>
    <row r="48" spans="1:4" x14ac:dyDescent="0.2">
      <c r="A48" s="17" t="s">
        <v>153</v>
      </c>
      <c r="B48" s="17" t="s">
        <v>154</v>
      </c>
      <c r="C48" s="17" t="s">
        <v>136</v>
      </c>
      <c r="D48" s="17" t="s">
        <v>130</v>
      </c>
    </row>
    <row r="49" spans="1:4" x14ac:dyDescent="0.2">
      <c r="A49" s="17" t="s">
        <v>153</v>
      </c>
      <c r="B49" s="17" t="s">
        <v>158</v>
      </c>
      <c r="C49" s="17" t="s">
        <v>132</v>
      </c>
      <c r="D49" s="17" t="s">
        <v>133</v>
      </c>
    </row>
    <row r="50" spans="1:4" x14ac:dyDescent="0.2">
      <c r="A50" s="17" t="s">
        <v>153</v>
      </c>
      <c r="B50" s="17" t="s">
        <v>158</v>
      </c>
      <c r="C50" s="17" t="s">
        <v>138</v>
      </c>
      <c r="D50" s="17" t="s">
        <v>133</v>
      </c>
    </row>
    <row r="51" spans="1:4" x14ac:dyDescent="0.2">
      <c r="A51" s="17" t="s">
        <v>153</v>
      </c>
      <c r="B51" s="17" t="s">
        <v>158</v>
      </c>
      <c r="C51" s="17" t="s">
        <v>135</v>
      </c>
      <c r="D51" s="17" t="s">
        <v>133</v>
      </c>
    </row>
    <row r="52" spans="1:4" x14ac:dyDescent="0.2">
      <c r="A52" s="17" t="s">
        <v>153</v>
      </c>
      <c r="B52" s="17" t="s">
        <v>158</v>
      </c>
      <c r="C52" s="17" t="s">
        <v>136</v>
      </c>
      <c r="D52" s="17" t="s">
        <v>130</v>
      </c>
    </row>
    <row r="53" spans="1:4" x14ac:dyDescent="0.2">
      <c r="A53" s="17" t="s">
        <v>153</v>
      </c>
      <c r="B53" s="17" t="s">
        <v>158</v>
      </c>
      <c r="C53" s="17" t="s">
        <v>136</v>
      </c>
      <c r="D53" s="17" t="s">
        <v>133</v>
      </c>
    </row>
    <row r="54" spans="1:4" x14ac:dyDescent="0.2">
      <c r="A54" s="17" t="s">
        <v>153</v>
      </c>
      <c r="B54" s="17" t="s">
        <v>159</v>
      </c>
      <c r="C54" s="17" t="s">
        <v>160</v>
      </c>
      <c r="D54" s="17" t="s">
        <v>156</v>
      </c>
    </row>
    <row r="55" spans="1:4" x14ac:dyDescent="0.2">
      <c r="A55" s="17" t="s">
        <v>153</v>
      </c>
      <c r="B55" s="17" t="s">
        <v>159</v>
      </c>
      <c r="C55" s="17" t="s">
        <v>160</v>
      </c>
      <c r="D55" s="17" t="s">
        <v>133</v>
      </c>
    </row>
    <row r="56" spans="1:4" x14ac:dyDescent="0.2">
      <c r="A56" s="17" t="s">
        <v>153</v>
      </c>
      <c r="B56" s="17" t="s">
        <v>159</v>
      </c>
      <c r="C56" s="17" t="s">
        <v>134</v>
      </c>
      <c r="D56" s="17" t="s">
        <v>156</v>
      </c>
    </row>
    <row r="57" spans="1:4" x14ac:dyDescent="0.2">
      <c r="A57" s="17" t="s">
        <v>153</v>
      </c>
      <c r="B57" s="17" t="s">
        <v>159</v>
      </c>
      <c r="C57" s="17" t="s">
        <v>134</v>
      </c>
      <c r="D57" s="17" t="s">
        <v>133</v>
      </c>
    </row>
    <row r="58" spans="1:4" x14ac:dyDescent="0.2">
      <c r="A58" s="17" t="s">
        <v>153</v>
      </c>
      <c r="B58" s="17" t="s">
        <v>159</v>
      </c>
      <c r="C58" s="17" t="s">
        <v>155</v>
      </c>
      <c r="D58" s="17" t="s">
        <v>133</v>
      </c>
    </row>
    <row r="59" spans="1:4" x14ac:dyDescent="0.2">
      <c r="A59" s="17" t="s">
        <v>153</v>
      </c>
      <c r="B59" s="17" t="s">
        <v>159</v>
      </c>
      <c r="C59" s="17" t="s">
        <v>157</v>
      </c>
      <c r="D59" s="17" t="s">
        <v>156</v>
      </c>
    </row>
    <row r="60" spans="1:4" x14ac:dyDescent="0.2">
      <c r="A60" s="17" t="s">
        <v>153</v>
      </c>
      <c r="B60" s="17" t="s">
        <v>159</v>
      </c>
      <c r="C60" s="17" t="s">
        <v>138</v>
      </c>
      <c r="D60" s="17" t="s">
        <v>133</v>
      </c>
    </row>
    <row r="61" spans="1:4" x14ac:dyDescent="0.2">
      <c r="A61" s="17" t="s">
        <v>153</v>
      </c>
      <c r="B61" s="17" t="s">
        <v>159</v>
      </c>
      <c r="C61" s="17" t="s">
        <v>136</v>
      </c>
      <c r="D61" s="17" t="s">
        <v>156</v>
      </c>
    </row>
    <row r="62" spans="1:4" x14ac:dyDescent="0.2">
      <c r="A62" s="17" t="s">
        <v>153</v>
      </c>
      <c r="B62" s="17" t="s">
        <v>159</v>
      </c>
      <c r="C62" s="17" t="s">
        <v>136</v>
      </c>
      <c r="D62" s="17" t="s">
        <v>130</v>
      </c>
    </row>
    <row r="63" spans="1:4" x14ac:dyDescent="0.2">
      <c r="A63" s="17" t="s">
        <v>153</v>
      </c>
      <c r="B63" s="17" t="s">
        <v>159</v>
      </c>
      <c r="C63" s="17" t="s">
        <v>136</v>
      </c>
      <c r="D63" s="17" t="s">
        <v>133</v>
      </c>
    </row>
    <row r="64" spans="1:4" x14ac:dyDescent="0.2">
      <c r="A64" s="17" t="s">
        <v>153</v>
      </c>
      <c r="B64" s="17" t="s">
        <v>161</v>
      </c>
      <c r="C64" s="17" t="s">
        <v>134</v>
      </c>
      <c r="D64" s="17" t="s">
        <v>130</v>
      </c>
    </row>
    <row r="65" spans="1:4" x14ac:dyDescent="0.2">
      <c r="A65" s="17" t="s">
        <v>153</v>
      </c>
      <c r="B65" s="17" t="s">
        <v>161</v>
      </c>
      <c r="C65" s="17" t="s">
        <v>134</v>
      </c>
      <c r="D65" s="17" t="s">
        <v>133</v>
      </c>
    </row>
    <row r="66" spans="1:4" x14ac:dyDescent="0.2">
      <c r="A66" s="17" t="s">
        <v>153</v>
      </c>
      <c r="B66" s="17" t="s">
        <v>161</v>
      </c>
      <c r="C66" s="17" t="s">
        <v>136</v>
      </c>
      <c r="D66" s="17" t="s">
        <v>156</v>
      </c>
    </row>
    <row r="67" spans="1:4" x14ac:dyDescent="0.2">
      <c r="A67" s="17" t="s">
        <v>153</v>
      </c>
      <c r="B67" s="17" t="s">
        <v>215</v>
      </c>
      <c r="C67" s="17" t="s">
        <v>136</v>
      </c>
      <c r="D67" s="17" t="s">
        <v>156</v>
      </c>
    </row>
    <row r="68" spans="1:4" x14ac:dyDescent="0.2">
      <c r="A68" s="17" t="s">
        <v>153</v>
      </c>
      <c r="B68" s="17" t="s">
        <v>162</v>
      </c>
      <c r="C68" s="17" t="s">
        <v>160</v>
      </c>
      <c r="D68" s="17" t="s">
        <v>130</v>
      </c>
    </row>
    <row r="69" spans="1:4" x14ac:dyDescent="0.2">
      <c r="A69" s="17" t="s">
        <v>153</v>
      </c>
      <c r="B69" s="17" t="s">
        <v>162</v>
      </c>
      <c r="C69" s="17" t="s">
        <v>134</v>
      </c>
      <c r="D69" s="17" t="s">
        <v>156</v>
      </c>
    </row>
    <row r="70" spans="1:4" x14ac:dyDescent="0.2">
      <c r="A70" s="17" t="s">
        <v>153</v>
      </c>
      <c r="B70" s="17" t="s">
        <v>162</v>
      </c>
      <c r="C70" s="17" t="s">
        <v>134</v>
      </c>
      <c r="D70" s="17" t="s">
        <v>130</v>
      </c>
    </row>
    <row r="71" spans="1:4" x14ac:dyDescent="0.2">
      <c r="A71" s="17" t="s">
        <v>153</v>
      </c>
      <c r="B71" s="17" t="s">
        <v>162</v>
      </c>
      <c r="C71" s="17" t="s">
        <v>155</v>
      </c>
      <c r="D71" s="17" t="s">
        <v>133</v>
      </c>
    </row>
    <row r="72" spans="1:4" x14ac:dyDescent="0.2">
      <c r="A72" s="17" t="s">
        <v>153</v>
      </c>
      <c r="B72" s="17" t="s">
        <v>162</v>
      </c>
      <c r="C72" s="17" t="s">
        <v>157</v>
      </c>
      <c r="D72" s="17" t="s">
        <v>130</v>
      </c>
    </row>
    <row r="73" spans="1:4" x14ac:dyDescent="0.2">
      <c r="A73" s="17" t="s">
        <v>153</v>
      </c>
      <c r="B73" s="17" t="s">
        <v>162</v>
      </c>
      <c r="C73" s="17" t="s">
        <v>138</v>
      </c>
      <c r="D73" s="17" t="s">
        <v>133</v>
      </c>
    </row>
    <row r="74" spans="1:4" x14ac:dyDescent="0.2">
      <c r="A74" s="17" t="s">
        <v>153</v>
      </c>
      <c r="B74" s="17" t="s">
        <v>162</v>
      </c>
      <c r="C74" s="17" t="s">
        <v>135</v>
      </c>
      <c r="D74" s="17" t="s">
        <v>130</v>
      </c>
    </row>
    <row r="75" spans="1:4" x14ac:dyDescent="0.2">
      <c r="A75" s="17" t="s">
        <v>153</v>
      </c>
      <c r="B75" s="17" t="s">
        <v>162</v>
      </c>
      <c r="C75" s="17" t="s">
        <v>136</v>
      </c>
      <c r="D75" s="17" t="s">
        <v>156</v>
      </c>
    </row>
    <row r="76" spans="1:4" x14ac:dyDescent="0.2">
      <c r="A76" s="17" t="s">
        <v>153</v>
      </c>
      <c r="B76" s="17" t="s">
        <v>162</v>
      </c>
      <c r="C76" s="17" t="s">
        <v>136</v>
      </c>
      <c r="D76" s="17" t="s">
        <v>130</v>
      </c>
    </row>
    <row r="77" spans="1:4" x14ac:dyDescent="0.2">
      <c r="A77" s="17" t="s">
        <v>163</v>
      </c>
      <c r="B77" s="17" t="s">
        <v>124</v>
      </c>
      <c r="C77" s="17" t="s">
        <v>164</v>
      </c>
      <c r="D77" s="17" t="s">
        <v>133</v>
      </c>
    </row>
    <row r="78" spans="1:4" x14ac:dyDescent="0.2">
      <c r="A78" s="17" t="s">
        <v>163</v>
      </c>
      <c r="B78" s="17" t="s">
        <v>124</v>
      </c>
      <c r="C78" s="17" t="s">
        <v>131</v>
      </c>
      <c r="D78" s="17" t="s">
        <v>133</v>
      </c>
    </row>
    <row r="79" spans="1:4" x14ac:dyDescent="0.2">
      <c r="A79" s="17" t="s">
        <v>163</v>
      </c>
      <c r="B79" s="17" t="s">
        <v>124</v>
      </c>
      <c r="C79" s="17" t="s">
        <v>134</v>
      </c>
      <c r="D79" s="17" t="s">
        <v>133</v>
      </c>
    </row>
    <row r="80" spans="1:4" x14ac:dyDescent="0.2">
      <c r="A80" s="17" t="s">
        <v>163</v>
      </c>
      <c r="B80" s="17" t="s">
        <v>124</v>
      </c>
      <c r="C80" s="17" t="s">
        <v>122</v>
      </c>
      <c r="D80" s="17" t="s">
        <v>133</v>
      </c>
    </row>
    <row r="81" spans="1:4" x14ac:dyDescent="0.2">
      <c r="A81" s="17" t="s">
        <v>163</v>
      </c>
      <c r="B81" s="17" t="s">
        <v>124</v>
      </c>
      <c r="C81" s="17" t="s">
        <v>135</v>
      </c>
      <c r="D81" s="17" t="s">
        <v>133</v>
      </c>
    </row>
    <row r="82" spans="1:4" x14ac:dyDescent="0.2">
      <c r="A82" s="17" t="s">
        <v>163</v>
      </c>
      <c r="B82" s="17" t="s">
        <v>124</v>
      </c>
      <c r="C82" s="17" t="s">
        <v>136</v>
      </c>
      <c r="D82" s="17" t="s">
        <v>133</v>
      </c>
    </row>
    <row r="83" spans="1:4" x14ac:dyDescent="0.2">
      <c r="A83" s="17" t="s">
        <v>163</v>
      </c>
      <c r="B83" s="17" t="s">
        <v>165</v>
      </c>
      <c r="C83" s="17" t="s">
        <v>129</v>
      </c>
      <c r="D83" s="17" t="s">
        <v>133</v>
      </c>
    </row>
    <row r="84" spans="1:4" x14ac:dyDescent="0.2">
      <c r="A84" s="17" t="s">
        <v>163</v>
      </c>
      <c r="B84" s="17" t="s">
        <v>165</v>
      </c>
      <c r="C84" s="17" t="s">
        <v>135</v>
      </c>
      <c r="D84" s="17" t="s">
        <v>133</v>
      </c>
    </row>
    <row r="85" spans="1:4" x14ac:dyDescent="0.2">
      <c r="A85" s="17" t="s">
        <v>163</v>
      </c>
      <c r="B85" s="17" t="s">
        <v>165</v>
      </c>
      <c r="C85" s="17" t="s">
        <v>136</v>
      </c>
      <c r="D85" s="17" t="s">
        <v>133</v>
      </c>
    </row>
    <row r="86" spans="1:4" x14ac:dyDescent="0.2">
      <c r="A86" s="17" t="s">
        <v>163</v>
      </c>
      <c r="B86" s="17" t="s">
        <v>166</v>
      </c>
      <c r="C86" s="17" t="s">
        <v>129</v>
      </c>
      <c r="D86" s="17" t="s">
        <v>133</v>
      </c>
    </row>
    <row r="87" spans="1:4" x14ac:dyDescent="0.2">
      <c r="A87" s="17" t="s">
        <v>163</v>
      </c>
      <c r="B87" s="17" t="s">
        <v>166</v>
      </c>
      <c r="C87" s="17" t="s">
        <v>131</v>
      </c>
      <c r="D87" s="17" t="s">
        <v>130</v>
      </c>
    </row>
    <row r="88" spans="1:4" x14ac:dyDescent="0.2">
      <c r="A88" s="17" t="s">
        <v>163</v>
      </c>
      <c r="B88" s="17" t="s">
        <v>166</v>
      </c>
      <c r="C88" s="17" t="s">
        <v>131</v>
      </c>
      <c r="D88" s="17" t="s">
        <v>133</v>
      </c>
    </row>
    <row r="89" spans="1:4" x14ac:dyDescent="0.2">
      <c r="A89" s="17" t="s">
        <v>163</v>
      </c>
      <c r="B89" s="17" t="s">
        <v>166</v>
      </c>
      <c r="C89" s="17" t="s">
        <v>134</v>
      </c>
      <c r="D89" s="17" t="s">
        <v>133</v>
      </c>
    </row>
    <row r="90" spans="1:4" x14ac:dyDescent="0.2">
      <c r="A90" s="17" t="s">
        <v>163</v>
      </c>
      <c r="B90" s="17" t="s">
        <v>166</v>
      </c>
      <c r="C90" s="17" t="s">
        <v>167</v>
      </c>
      <c r="D90" s="17" t="s">
        <v>130</v>
      </c>
    </row>
    <row r="91" spans="1:4" x14ac:dyDescent="0.2">
      <c r="A91" s="17" t="s">
        <v>163</v>
      </c>
      <c r="B91" s="17" t="s">
        <v>166</v>
      </c>
      <c r="C91" s="17" t="s">
        <v>168</v>
      </c>
      <c r="D91" s="17" t="s">
        <v>133</v>
      </c>
    </row>
    <row r="92" spans="1:4" x14ac:dyDescent="0.2">
      <c r="A92" s="17" t="s">
        <v>163</v>
      </c>
      <c r="B92" s="17" t="s">
        <v>166</v>
      </c>
      <c r="C92" s="17" t="s">
        <v>135</v>
      </c>
      <c r="D92" s="17" t="s">
        <v>133</v>
      </c>
    </row>
    <row r="93" spans="1:4" x14ac:dyDescent="0.2">
      <c r="A93" s="17" t="s">
        <v>163</v>
      </c>
      <c r="B93" s="17" t="s">
        <v>166</v>
      </c>
      <c r="C93" s="17" t="s">
        <v>136</v>
      </c>
      <c r="D93" s="17" t="s">
        <v>133</v>
      </c>
    </row>
    <row r="94" spans="1:4" x14ac:dyDescent="0.2">
      <c r="A94" s="17" t="s">
        <v>169</v>
      </c>
      <c r="B94" s="17" t="s">
        <v>124</v>
      </c>
      <c r="C94" s="17" t="s">
        <v>122</v>
      </c>
      <c r="D94" s="17" t="s">
        <v>122</v>
      </c>
    </row>
    <row r="95" spans="1:4" x14ac:dyDescent="0.2">
      <c r="A95" s="17" t="s">
        <v>169</v>
      </c>
      <c r="B95" s="17" t="s">
        <v>129</v>
      </c>
      <c r="C95" s="17" t="s">
        <v>124</v>
      </c>
      <c r="D95" s="17" t="s">
        <v>122</v>
      </c>
    </row>
    <row r="96" spans="1:4" x14ac:dyDescent="0.2">
      <c r="A96" s="17" t="s">
        <v>169</v>
      </c>
      <c r="B96" s="17" t="s">
        <v>129</v>
      </c>
      <c r="C96" s="17" t="s">
        <v>164</v>
      </c>
      <c r="D96" s="17" t="s">
        <v>122</v>
      </c>
    </row>
    <row r="97" spans="1:4" x14ac:dyDescent="0.2">
      <c r="A97" s="17" t="s">
        <v>169</v>
      </c>
      <c r="B97" s="17" t="s">
        <v>129</v>
      </c>
      <c r="C97" s="17" t="s">
        <v>132</v>
      </c>
      <c r="D97" s="17" t="s">
        <v>122</v>
      </c>
    </row>
    <row r="98" spans="1:4" x14ac:dyDescent="0.2">
      <c r="A98" s="17" t="s">
        <v>169</v>
      </c>
      <c r="B98" s="17" t="s">
        <v>129</v>
      </c>
      <c r="C98" s="17" t="s">
        <v>170</v>
      </c>
      <c r="D98" s="17" t="s">
        <v>122</v>
      </c>
    </row>
    <row r="99" spans="1:4" x14ac:dyDescent="0.2">
      <c r="A99" s="17" t="s">
        <v>169</v>
      </c>
      <c r="B99" s="17" t="s">
        <v>129</v>
      </c>
      <c r="C99" s="17" t="s">
        <v>171</v>
      </c>
      <c r="D99" s="17" t="s">
        <v>122</v>
      </c>
    </row>
    <row r="100" spans="1:4" x14ac:dyDescent="0.2">
      <c r="A100" s="17" t="s">
        <v>169</v>
      </c>
      <c r="B100" s="17" t="s">
        <v>129</v>
      </c>
      <c r="C100" s="17" t="s">
        <v>155</v>
      </c>
      <c r="D100" s="17" t="s">
        <v>122</v>
      </c>
    </row>
    <row r="101" spans="1:4" x14ac:dyDescent="0.2">
      <c r="A101" s="17" t="s">
        <v>169</v>
      </c>
      <c r="B101" s="17" t="s">
        <v>129</v>
      </c>
      <c r="C101" s="17" t="s">
        <v>172</v>
      </c>
      <c r="D101" s="17" t="s">
        <v>122</v>
      </c>
    </row>
    <row r="102" spans="1:4" x14ac:dyDescent="0.2">
      <c r="A102" s="17" t="s">
        <v>169</v>
      </c>
      <c r="B102" s="17" t="s">
        <v>129</v>
      </c>
      <c r="C102" s="17" t="s">
        <v>173</v>
      </c>
      <c r="D102" s="17" t="s">
        <v>122</v>
      </c>
    </row>
    <row r="103" spans="1:4" x14ac:dyDescent="0.2">
      <c r="A103" s="17" t="s">
        <v>169</v>
      </c>
      <c r="B103" s="17" t="s">
        <v>129</v>
      </c>
      <c r="C103" s="17" t="s">
        <v>174</v>
      </c>
      <c r="D103" s="17" t="s">
        <v>122</v>
      </c>
    </row>
    <row r="104" spans="1:4" x14ac:dyDescent="0.2">
      <c r="A104" s="17" t="s">
        <v>169</v>
      </c>
      <c r="B104" s="17" t="s">
        <v>129</v>
      </c>
      <c r="C104" s="17" t="s">
        <v>138</v>
      </c>
      <c r="D104" s="17" t="s">
        <v>122</v>
      </c>
    </row>
    <row r="105" spans="1:4" x14ac:dyDescent="0.2">
      <c r="A105" s="17" t="s">
        <v>169</v>
      </c>
      <c r="B105" s="17" t="s">
        <v>131</v>
      </c>
      <c r="C105" s="17" t="s">
        <v>122</v>
      </c>
      <c r="D105" s="17" t="s">
        <v>122</v>
      </c>
    </row>
    <row r="106" spans="1:4" x14ac:dyDescent="0.2">
      <c r="A106" s="17" t="s">
        <v>169</v>
      </c>
      <c r="B106" s="17" t="s">
        <v>175</v>
      </c>
      <c r="C106" s="17" t="s">
        <v>122</v>
      </c>
      <c r="D106" s="17" t="s">
        <v>122</v>
      </c>
    </row>
    <row r="107" spans="1:4" x14ac:dyDescent="0.2">
      <c r="A107" s="17" t="s">
        <v>169</v>
      </c>
      <c r="B107" s="17" t="s">
        <v>176</v>
      </c>
      <c r="C107" s="17" t="s">
        <v>122</v>
      </c>
      <c r="D107" s="17" t="s">
        <v>122</v>
      </c>
    </row>
    <row r="108" spans="1:4" x14ac:dyDescent="0.2">
      <c r="A108" s="17" t="s">
        <v>169</v>
      </c>
      <c r="B108" s="17" t="s">
        <v>177</v>
      </c>
      <c r="C108" s="17" t="s">
        <v>122</v>
      </c>
      <c r="D108" s="17" t="s">
        <v>122</v>
      </c>
    </row>
    <row r="109" spans="1:4" x14ac:dyDescent="0.2">
      <c r="A109" s="17" t="s">
        <v>169</v>
      </c>
      <c r="B109" s="17" t="s">
        <v>178</v>
      </c>
      <c r="C109" s="17" t="s">
        <v>122</v>
      </c>
      <c r="D109" s="17" t="s">
        <v>122</v>
      </c>
    </row>
    <row r="110" spans="1:4" x14ac:dyDescent="0.2">
      <c r="A110" s="17" t="s">
        <v>169</v>
      </c>
      <c r="B110" s="17" t="s">
        <v>179</v>
      </c>
      <c r="C110" s="17" t="s">
        <v>180</v>
      </c>
      <c r="D110" s="17" t="s">
        <v>181</v>
      </c>
    </row>
    <row r="111" spans="1:4" x14ac:dyDescent="0.2">
      <c r="A111" s="17" t="s">
        <v>169</v>
      </c>
      <c r="B111" s="17" t="s">
        <v>179</v>
      </c>
      <c r="C111" s="17" t="s">
        <v>180</v>
      </c>
      <c r="D111" s="17" t="s">
        <v>182</v>
      </c>
    </row>
    <row r="112" spans="1:4" x14ac:dyDescent="0.2">
      <c r="A112" s="17" t="s">
        <v>169</v>
      </c>
      <c r="B112" s="17" t="s">
        <v>179</v>
      </c>
      <c r="C112" s="17" t="s">
        <v>135</v>
      </c>
      <c r="D112" s="17" t="s">
        <v>122</v>
      </c>
    </row>
    <row r="113" spans="1:4" x14ac:dyDescent="0.2">
      <c r="A113" s="17" t="s">
        <v>177</v>
      </c>
      <c r="B113" s="17" t="s">
        <v>177</v>
      </c>
      <c r="C113" s="17" t="s">
        <v>183</v>
      </c>
      <c r="D113" s="17" t="s">
        <v>122</v>
      </c>
    </row>
    <row r="114" spans="1:4" x14ac:dyDescent="0.2">
      <c r="A114" s="17" t="s">
        <v>177</v>
      </c>
      <c r="B114" s="17" t="s">
        <v>177</v>
      </c>
      <c r="C114" s="17" t="s">
        <v>184</v>
      </c>
      <c r="D114" s="17" t="s">
        <v>122</v>
      </c>
    </row>
    <row r="115" spans="1:4" x14ac:dyDescent="0.2">
      <c r="A115" s="17" t="s">
        <v>177</v>
      </c>
      <c r="B115" s="17" t="s">
        <v>177</v>
      </c>
      <c r="C115" s="17" t="s">
        <v>185</v>
      </c>
      <c r="D115" s="17" t="s">
        <v>122</v>
      </c>
    </row>
    <row r="116" spans="1:4" x14ac:dyDescent="0.2">
      <c r="A116" s="17" t="s">
        <v>177</v>
      </c>
      <c r="B116" s="17" t="s">
        <v>177</v>
      </c>
      <c r="C116" s="17" t="s">
        <v>186</v>
      </c>
      <c r="D116" s="17" t="s">
        <v>122</v>
      </c>
    </row>
    <row r="117" spans="1:4" x14ac:dyDescent="0.2">
      <c r="A117" s="17" t="s">
        <v>177</v>
      </c>
      <c r="B117" s="17" t="s">
        <v>177</v>
      </c>
      <c r="C117" s="17" t="s">
        <v>187</v>
      </c>
      <c r="D117" s="17" t="s">
        <v>122</v>
      </c>
    </row>
    <row r="118" spans="1:4" x14ac:dyDescent="0.2">
      <c r="A118" s="17" t="s">
        <v>177</v>
      </c>
      <c r="B118" s="17" t="s">
        <v>177</v>
      </c>
      <c r="C118" s="17" t="s">
        <v>188</v>
      </c>
      <c r="D118" s="17" t="s">
        <v>122</v>
      </c>
    </row>
    <row r="119" spans="1:4" x14ac:dyDescent="0.2">
      <c r="A119" s="17" t="s">
        <v>189</v>
      </c>
      <c r="B119" s="17" t="s">
        <v>190</v>
      </c>
      <c r="C119" s="17" t="s">
        <v>122</v>
      </c>
      <c r="D119" s="17" t="s">
        <v>122</v>
      </c>
    </row>
    <row r="120" spans="1:4" x14ac:dyDescent="0.2">
      <c r="A120" s="17" t="s">
        <v>189</v>
      </c>
      <c r="B120" s="17" t="s">
        <v>191</v>
      </c>
      <c r="C120" s="17" t="s">
        <v>122</v>
      </c>
      <c r="D120" s="17" t="s">
        <v>122</v>
      </c>
    </row>
    <row r="121" spans="1:4" x14ac:dyDescent="0.2">
      <c r="A121" s="17" t="s">
        <v>189</v>
      </c>
      <c r="B121" s="17" t="s">
        <v>192</v>
      </c>
      <c r="C121" s="17" t="s">
        <v>122</v>
      </c>
      <c r="D121" s="17" t="s">
        <v>122</v>
      </c>
    </row>
    <row r="122" spans="1:4" x14ac:dyDescent="0.2">
      <c r="A122" s="17" t="s">
        <v>193</v>
      </c>
      <c r="B122" s="17" t="s">
        <v>158</v>
      </c>
      <c r="C122" s="17" t="s">
        <v>131</v>
      </c>
      <c r="D122" s="17" t="s">
        <v>130</v>
      </c>
    </row>
    <row r="123" spans="1:4" x14ac:dyDescent="0.2">
      <c r="A123" s="17" t="s">
        <v>193</v>
      </c>
      <c r="B123" s="17" t="s">
        <v>194</v>
      </c>
      <c r="C123" s="17" t="s">
        <v>129</v>
      </c>
      <c r="D123" s="17" t="s">
        <v>130</v>
      </c>
    </row>
    <row r="124" spans="1:4" x14ac:dyDescent="0.2">
      <c r="A124" s="17" t="s">
        <v>193</v>
      </c>
      <c r="B124" s="17" t="s">
        <v>194</v>
      </c>
      <c r="C124" s="17" t="s">
        <v>131</v>
      </c>
      <c r="D124" s="17" t="s">
        <v>130</v>
      </c>
    </row>
    <row r="125" spans="1:4" x14ac:dyDescent="0.2">
      <c r="A125" s="17" t="s">
        <v>193</v>
      </c>
      <c r="B125" s="17" t="s">
        <v>194</v>
      </c>
      <c r="C125" s="17" t="s">
        <v>195</v>
      </c>
      <c r="D125" s="17" t="s">
        <v>196</v>
      </c>
    </row>
    <row r="126" spans="1:4" x14ac:dyDescent="0.2">
      <c r="A126" s="17" t="s">
        <v>193</v>
      </c>
      <c r="B126" s="17" t="s">
        <v>194</v>
      </c>
      <c r="C126" s="17" t="s">
        <v>134</v>
      </c>
      <c r="D126" s="17" t="s">
        <v>197</v>
      </c>
    </row>
    <row r="127" spans="1:4" x14ac:dyDescent="0.2">
      <c r="A127" s="17" t="s">
        <v>193</v>
      </c>
      <c r="B127" s="17" t="s">
        <v>194</v>
      </c>
      <c r="C127" s="17" t="s">
        <v>134</v>
      </c>
      <c r="D127" s="17" t="s">
        <v>130</v>
      </c>
    </row>
    <row r="128" spans="1:4" x14ac:dyDescent="0.2">
      <c r="A128" s="17" t="s">
        <v>193</v>
      </c>
      <c r="B128" s="17" t="s">
        <v>146</v>
      </c>
      <c r="C128" s="17" t="s">
        <v>129</v>
      </c>
      <c r="D128" s="17" t="s">
        <v>130</v>
      </c>
    </row>
    <row r="129" spans="1:13" x14ac:dyDescent="0.2">
      <c r="A129" s="17" t="s">
        <v>193</v>
      </c>
      <c r="B129" s="17" t="s">
        <v>146</v>
      </c>
      <c r="C129" s="17" t="s">
        <v>131</v>
      </c>
      <c r="D129" s="17" t="s">
        <v>130</v>
      </c>
    </row>
    <row r="130" spans="1:13" x14ac:dyDescent="0.2">
      <c r="A130" s="17" t="s">
        <v>193</v>
      </c>
      <c r="B130" s="17" t="s">
        <v>146</v>
      </c>
      <c r="C130" s="17" t="s">
        <v>195</v>
      </c>
      <c r="D130" s="17" t="s">
        <v>198</v>
      </c>
    </row>
    <row r="131" spans="1:13" x14ac:dyDescent="0.2">
      <c r="A131" s="17" t="s">
        <v>193</v>
      </c>
      <c r="B131" s="17" t="s">
        <v>146</v>
      </c>
      <c r="C131" s="17" t="s">
        <v>195</v>
      </c>
      <c r="D131" s="17" t="s">
        <v>196</v>
      </c>
    </row>
    <row r="132" spans="1:13" x14ac:dyDescent="0.2">
      <c r="A132" s="17" t="s">
        <v>193</v>
      </c>
      <c r="B132" s="17" t="s">
        <v>146</v>
      </c>
      <c r="C132" s="17" t="s">
        <v>134</v>
      </c>
      <c r="D132" s="17" t="s">
        <v>197</v>
      </c>
    </row>
    <row r="133" spans="1:13" x14ac:dyDescent="0.2">
      <c r="A133" s="17" t="s">
        <v>193</v>
      </c>
      <c r="B133" s="17" t="s">
        <v>146</v>
      </c>
      <c r="C133" s="17" t="s">
        <v>134</v>
      </c>
      <c r="D133" s="17" t="s">
        <v>130</v>
      </c>
    </row>
    <row r="134" spans="1:13" x14ac:dyDescent="0.2">
      <c r="A134" s="17" t="s">
        <v>193</v>
      </c>
      <c r="B134" s="17" t="s">
        <v>146</v>
      </c>
      <c r="C134" s="17" t="s">
        <v>135</v>
      </c>
      <c r="D134" s="17" t="s">
        <v>130</v>
      </c>
    </row>
    <row r="135" spans="1:13" x14ac:dyDescent="0.2">
      <c r="A135" s="17" t="s">
        <v>199</v>
      </c>
      <c r="B135" s="17" t="s">
        <v>200</v>
      </c>
      <c r="C135" s="17" t="s">
        <v>188</v>
      </c>
      <c r="D135" s="17" t="s">
        <v>122</v>
      </c>
    </row>
    <row r="136" spans="1:13" x14ac:dyDescent="0.2">
      <c r="A136" s="17" t="s">
        <v>199</v>
      </c>
      <c r="B136" s="17" t="s">
        <v>200</v>
      </c>
      <c r="C136" s="17" t="s">
        <v>201</v>
      </c>
      <c r="D136" s="17" t="s">
        <v>122</v>
      </c>
    </row>
    <row r="137" spans="1:13" x14ac:dyDescent="0.2">
      <c r="A137" s="17" t="s">
        <v>199</v>
      </c>
      <c r="B137" s="17" t="s">
        <v>202</v>
      </c>
      <c r="C137" s="17" t="s">
        <v>188</v>
      </c>
      <c r="D137" s="17" t="s">
        <v>122</v>
      </c>
    </row>
    <row r="138" spans="1:13" x14ac:dyDescent="0.2">
      <c r="A138" s="17" t="s">
        <v>199</v>
      </c>
      <c r="B138" s="17" t="s">
        <v>202</v>
      </c>
      <c r="C138" s="17" t="s">
        <v>201</v>
      </c>
      <c r="D138" s="17" t="s">
        <v>122</v>
      </c>
      <c r="M138">
        <f>0.235*18</f>
        <v>4.2299999999999995</v>
      </c>
    </row>
    <row r="139" spans="1:13" x14ac:dyDescent="0.2">
      <c r="A139" s="17" t="s">
        <v>199</v>
      </c>
      <c r="B139" s="17" t="s">
        <v>203</v>
      </c>
      <c r="C139" s="17" t="s">
        <v>201</v>
      </c>
      <c r="D139" s="17" t="s">
        <v>122</v>
      </c>
    </row>
    <row r="140" spans="1:13" x14ac:dyDescent="0.2">
      <c r="A140" s="17" t="s">
        <v>199</v>
      </c>
      <c r="B140" s="17" t="s">
        <v>203</v>
      </c>
      <c r="C140" s="17" t="s">
        <v>136</v>
      </c>
      <c r="D140" s="17" t="s">
        <v>122</v>
      </c>
    </row>
    <row r="141" spans="1:13" x14ac:dyDescent="0.2">
      <c r="A141" s="17" t="s">
        <v>204</v>
      </c>
      <c r="B141" s="17" t="s">
        <v>124</v>
      </c>
      <c r="C141" s="17" t="s">
        <v>135</v>
      </c>
      <c r="D141" s="17" t="s">
        <v>133</v>
      </c>
    </row>
    <row r="142" spans="1:13" x14ac:dyDescent="0.2">
      <c r="A142" s="17" t="s">
        <v>205</v>
      </c>
      <c r="B142" s="17" t="s">
        <v>206</v>
      </c>
      <c r="C142" s="17" t="s">
        <v>132</v>
      </c>
      <c r="D142" s="17" t="s">
        <v>122</v>
      </c>
    </row>
    <row r="143" spans="1:13" x14ac:dyDescent="0.2">
      <c r="A143" s="17" t="s">
        <v>205</v>
      </c>
      <c r="B143" s="17" t="s">
        <v>206</v>
      </c>
      <c r="C143" s="17" t="s">
        <v>188</v>
      </c>
      <c r="D143" s="17" t="s">
        <v>122</v>
      </c>
    </row>
    <row r="144" spans="1:13" x14ac:dyDescent="0.2">
      <c r="A144" s="17" t="s">
        <v>205</v>
      </c>
      <c r="B144" s="17" t="s">
        <v>200</v>
      </c>
      <c r="C144" s="17" t="s">
        <v>188</v>
      </c>
      <c r="D144" s="17" t="s">
        <v>122</v>
      </c>
    </row>
    <row r="145" spans="1:4" x14ac:dyDescent="0.2">
      <c r="A145" s="17" t="s">
        <v>205</v>
      </c>
      <c r="B145" s="17" t="s">
        <v>207</v>
      </c>
      <c r="C145" s="17" t="s">
        <v>188</v>
      </c>
      <c r="D145" s="17" t="s">
        <v>122</v>
      </c>
    </row>
  </sheetData>
  <autoFilter ref="A1:D145" xr:uid="{00000000-0009-0000-0000-00000C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16</vt:i4>
      </vt:variant>
    </vt:vector>
  </HeadingPairs>
  <TitlesOfParts>
    <vt:vector size="25" baseType="lpstr">
      <vt:lpstr>Process</vt:lpstr>
      <vt:lpstr>Règle Créa X3</vt:lpstr>
      <vt:lpstr>Liste</vt:lpstr>
      <vt:lpstr>Identité produit</vt:lpstr>
      <vt:lpstr>Elaboration Produit</vt:lpstr>
      <vt:lpstr>Famille statistique </vt:lpstr>
      <vt:lpstr>Liste atelier-ligne</vt:lpstr>
      <vt:lpstr>Selection</vt:lpstr>
      <vt:lpstr>Famille statistique</vt:lpstr>
      <vt:lpstr>ACCESSOIRE</vt:lpstr>
      <vt:lpstr>AUTRES_CONFISERIES</vt:lpstr>
      <vt:lpstr>BISCUIT</vt:lpstr>
      <vt:lpstr>BOISSON</vt:lpstr>
      <vt:lpstr>BONBONNIERE</vt:lpstr>
      <vt:lpstr>BOX</vt:lpstr>
      <vt:lpstr>CALISSON</vt:lpstr>
      <vt:lpstr>CHOCOLAT</vt:lpstr>
      <vt:lpstr>EMBALLAGE</vt:lpstr>
      <vt:lpstr>GLACE</vt:lpstr>
      <vt:lpstr>IMPRIMER</vt:lpstr>
      <vt:lpstr>NOUGAT</vt:lpstr>
      <vt:lpstr>PAI</vt:lpstr>
      <vt:lpstr>PATISSERIE</vt:lpstr>
      <vt:lpstr>STAT1</vt:lpstr>
      <vt:lpstr>TARTINABLE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2021-07-31T10:21:35Z</dcterms:modified>
</cp:coreProperties>
</file>