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alExcelSheet\"/>
    </mc:Choice>
  </mc:AlternateContent>
  <xr:revisionPtr revIDLastSave="0" documentId="13_ncr:1_{FA28A35C-CD2E-46E5-823F-194EC41206C3}" xr6:coauthVersionLast="47" xr6:coauthVersionMax="47" xr10:uidLastSave="{00000000-0000-0000-0000-000000000000}"/>
  <bookViews>
    <workbookView xWindow="-120" yWindow="-120" windowWidth="29040" windowHeight="15840" tabRatio="858" xr2:uid="{509D6E15-11FD-47BB-9E7C-F8775653EE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B22" i="1"/>
  <c r="F58" i="1"/>
  <c r="C42" i="1"/>
  <c r="B42" i="1"/>
  <c r="D41" i="1"/>
  <c r="A41" i="1"/>
  <c r="A40" i="1"/>
  <c r="A39" i="1"/>
  <c r="D38" i="1"/>
  <c r="A38" i="1"/>
  <c r="F37" i="1"/>
  <c r="A37" i="1"/>
  <c r="A36" i="1"/>
  <c r="A35" i="1"/>
  <c r="A33" i="1"/>
  <c r="A32" i="1"/>
  <c r="A31" i="1"/>
  <c r="A30" i="1"/>
  <c r="A29" i="1"/>
  <c r="A28" i="1"/>
  <c r="A27" i="1"/>
  <c r="A26" i="1"/>
  <c r="A25" i="1"/>
  <c r="AE24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20" i="1"/>
  <c r="D19" i="1"/>
  <c r="E41" i="1" s="1"/>
  <c r="B19" i="1"/>
  <c r="F41" i="1" s="1"/>
  <c r="D18" i="1"/>
  <c r="E40" i="1" s="1"/>
  <c r="B18" i="1"/>
  <c r="F40" i="1" s="1"/>
  <c r="B17" i="1"/>
  <c r="D17" i="1" s="1"/>
  <c r="E39" i="1" s="1"/>
  <c r="B16" i="1"/>
  <c r="D16" i="1" s="1"/>
  <c r="E38" i="1" s="1"/>
  <c r="B15" i="1"/>
  <c r="D37" i="1" s="1"/>
  <c r="B14" i="1"/>
  <c r="F36" i="1" s="1"/>
  <c r="B13" i="1"/>
  <c r="F35" i="1" s="1"/>
  <c r="B12" i="1"/>
  <c r="F34" i="1" s="1"/>
  <c r="B11" i="1"/>
  <c r="D11" i="1" s="1"/>
  <c r="B10" i="1"/>
  <c r="D10" i="1" s="1"/>
  <c r="B9" i="1"/>
  <c r="F31" i="1" s="1"/>
  <c r="B8" i="1"/>
  <c r="F30" i="1" s="1"/>
  <c r="B7" i="1"/>
  <c r="F29" i="1" s="1"/>
  <c r="B6" i="1"/>
  <c r="F28" i="1" s="1"/>
  <c r="B5" i="1"/>
  <c r="D5" i="1" s="1"/>
  <c r="B4" i="1"/>
  <c r="D4" i="1" s="1"/>
  <c r="B3" i="1"/>
  <c r="F25" i="1" s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3" i="1" l="1"/>
  <c r="E35" i="1" s="1"/>
  <c r="D35" i="1"/>
  <c r="D12" i="1"/>
  <c r="D7" i="1"/>
  <c r="D6" i="1"/>
  <c r="F26" i="1"/>
  <c r="F32" i="1"/>
  <c r="F38" i="1"/>
  <c r="B20" i="1"/>
  <c r="D36" i="1"/>
  <c r="D39" i="1"/>
  <c r="D8" i="1"/>
  <c r="D14" i="1"/>
  <c r="E36" i="1" s="1"/>
  <c r="F27" i="1"/>
  <c r="F33" i="1"/>
  <c r="F39" i="1"/>
  <c r="D3" i="1"/>
  <c r="D9" i="1"/>
  <c r="D15" i="1"/>
  <c r="E37" i="1" s="1"/>
  <c r="D40" i="1"/>
  <c r="F42" i="1" l="1"/>
  <c r="D58" i="1" s="1"/>
  <c r="M24" i="1"/>
  <c r="D20" i="1"/>
  <c r="V24" i="1" l="1"/>
  <c r="E27" i="1" s="1"/>
  <c r="D32" i="1"/>
  <c r="D29" i="1"/>
  <c r="D26" i="1"/>
  <c r="D27" i="1"/>
  <c r="D30" i="1"/>
  <c r="D28" i="1"/>
  <c r="D33" i="1"/>
  <c r="D34" i="1"/>
  <c r="D31" i="1"/>
  <c r="D25" i="1"/>
  <c r="G24" i="1"/>
  <c r="B58" i="1"/>
  <c r="E29" i="1" l="1"/>
  <c r="E34" i="1"/>
  <c r="E32" i="1"/>
  <c r="E31" i="1"/>
  <c r="E30" i="1"/>
  <c r="E33" i="1"/>
  <c r="E26" i="1"/>
  <c r="E28" i="1"/>
  <c r="E25" i="1"/>
  <c r="D42" i="1"/>
  <c r="E42" i="1" l="1"/>
</calcChain>
</file>

<file path=xl/sharedStrings.xml><?xml version="1.0" encoding="utf-8"?>
<sst xmlns="http://schemas.openxmlformats.org/spreadsheetml/2006/main" count="57" uniqueCount="37">
  <si>
    <t>TOTAL MEAL</t>
  </si>
  <si>
    <t>BAZAR-&gt;</t>
  </si>
  <si>
    <t>BALANCE</t>
  </si>
  <si>
    <t>MEAL BALANCE</t>
  </si>
  <si>
    <t>Khala Bill</t>
  </si>
  <si>
    <t>MEAL RATE WITH FIXED MEAL</t>
  </si>
  <si>
    <t xml:space="preserve"> </t>
  </si>
  <si>
    <t xml:space="preserve">  </t>
  </si>
  <si>
    <t>TOTAL</t>
  </si>
  <si>
    <t>-</t>
  </si>
  <si>
    <t>NAME</t>
  </si>
  <si>
    <t>Fixed Balance</t>
  </si>
  <si>
    <t xml:space="preserve">khala bill :        </t>
  </si>
  <si>
    <t>SATURDAY</t>
  </si>
  <si>
    <t>SUNDAY</t>
  </si>
  <si>
    <t>MONDAY</t>
  </si>
  <si>
    <t>TUESDAY</t>
  </si>
  <si>
    <t>WEDNESSDAY</t>
  </si>
  <si>
    <t>FRIDAY</t>
  </si>
  <si>
    <t>TOTAL-&gt;</t>
  </si>
  <si>
    <t>MEAL WITH FIXED</t>
  </si>
  <si>
    <t>BAZAR FREQUENCY</t>
  </si>
  <si>
    <t xml:space="preserve">                     DAY
    NAME</t>
  </si>
  <si>
    <t>PAYMENT</t>
  </si>
  <si>
    <t>original MEAL RATE</t>
  </si>
  <si>
    <t>only for manager</t>
  </si>
  <si>
    <t>FINE</t>
  </si>
  <si>
    <t>DAYS LEFT</t>
  </si>
  <si>
    <r>
      <t xml:space="preserve">"If balance cell is </t>
    </r>
    <r>
      <rPr>
        <b/>
        <sz val="24"/>
        <color rgb="FFFF0000"/>
        <rFont val="Algerian"/>
        <family val="5"/>
      </rPr>
      <t>Red</t>
    </r>
    <r>
      <rPr>
        <b/>
        <sz val="24"/>
        <color theme="0"/>
        <rFont val="Algerian"/>
        <family val="5"/>
      </rPr>
      <t xml:space="preserve"> then add your Balance"</t>
    </r>
  </si>
  <si>
    <t>©All rights reserved</t>
  </si>
  <si>
    <t xml:space="preserve">MINIMUM MEAL   : </t>
  </si>
  <si>
    <t>KHALA BILL</t>
  </si>
  <si>
    <t xml:space="preserve">Frize Bill :        </t>
  </si>
  <si>
    <t>Version:2.4</t>
  </si>
  <si>
    <t>Any Problem feel free to  contact  :  
https://t.me/mdbappy21             https://wa.link/c79zkw</t>
  </si>
  <si>
    <t>Member</t>
  </si>
  <si>
    <t>THRUSDAY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</si>
</sst>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7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b/>
      <sz val="72"/>
      <color theme="1"/>
      <name val="Times New Roman"/>
      <family val="1"/>
    </font>
    <font>
      <b/>
      <sz val="24"/>
      <color theme="1"/>
      <name val="Algerian"/>
      <family val="5"/>
    </font>
    <font>
      <sz val="72"/>
      <color theme="0"/>
      <name val="Algerian"/>
      <family val="5"/>
    </font>
    <font>
      <sz val="24"/>
      <color theme="1"/>
      <name val="Algerian"/>
      <family val="5"/>
    </font>
    <font>
      <sz val="24"/>
      <color theme="0"/>
      <name val="Algerian"/>
      <family val="5"/>
    </font>
    <font>
      <sz val="20"/>
      <color theme="1"/>
      <name val="Algerian"/>
      <family val="5"/>
    </font>
    <font>
      <sz val="16"/>
      <color theme="0"/>
      <name val="Algerian"/>
      <family val="5"/>
    </font>
    <font>
      <sz val="18"/>
      <color theme="0"/>
      <name val="Algerian"/>
      <family val="5"/>
    </font>
    <font>
      <sz val="18"/>
      <color theme="1"/>
      <name val="Algerian"/>
      <family val="5"/>
    </font>
    <font>
      <sz val="16"/>
      <color theme="0" tint="-0.14999847407452621"/>
      <name val="Algerian"/>
      <family val="5"/>
    </font>
    <font>
      <b/>
      <sz val="14"/>
      <color theme="0"/>
      <name val="Algerian"/>
      <family val="5"/>
    </font>
    <font>
      <b/>
      <sz val="14"/>
      <color theme="1"/>
      <name val="Algerian"/>
      <family val="5"/>
    </font>
    <font>
      <b/>
      <sz val="20"/>
      <color theme="1"/>
      <name val="Algerian"/>
      <family val="5"/>
    </font>
    <font>
      <b/>
      <sz val="16"/>
      <color theme="1"/>
      <name val="Algerian"/>
      <family val="5"/>
    </font>
    <font>
      <b/>
      <sz val="14"/>
      <color theme="0" tint="-0.34998626667073579"/>
      <name val="Times New Roman"/>
      <family val="1"/>
    </font>
    <font>
      <b/>
      <sz val="48"/>
      <color theme="1"/>
      <name val="Algerian"/>
      <family val="5"/>
    </font>
    <font>
      <b/>
      <sz val="24"/>
      <color theme="0"/>
      <name val="Algerian"/>
      <family val="5"/>
    </font>
    <font>
      <b/>
      <sz val="24"/>
      <color rgb="FFFF0000"/>
      <name val="Algerian"/>
      <family val="5"/>
    </font>
    <font>
      <b/>
      <sz val="36"/>
      <color theme="0"/>
      <name val="Algerian"/>
      <family val="5"/>
    </font>
    <font>
      <b/>
      <sz val="36"/>
      <color theme="1"/>
      <name val="Algerian"/>
      <family val="5"/>
    </font>
    <font>
      <b/>
      <sz val="48"/>
      <color theme="0" tint="-0.34998626667073579"/>
      <name val="Algerian"/>
      <family val="5"/>
    </font>
    <font>
      <b/>
      <sz val="26"/>
      <color theme="1"/>
      <name val="Algerian"/>
      <family val="5"/>
    </font>
    <font>
      <b/>
      <sz val="36"/>
      <color theme="1"/>
      <name val="Times New Roman"/>
      <family val="1"/>
    </font>
    <font>
      <b/>
      <sz val="26"/>
      <color theme="0" tint="-0.249977111117893"/>
      <name val="Algerian"/>
      <family val="5"/>
    </font>
    <font>
      <i/>
      <sz val="24"/>
      <color theme="0"/>
      <name val="Algerian"/>
      <family val="5"/>
    </font>
    <font>
      <b/>
      <sz val="28"/>
      <color theme="1"/>
      <name val="Algerian"/>
      <family val="5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1A71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6B8D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/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thick">
        <color theme="1"/>
      </left>
      <right style="thick">
        <color theme="1"/>
      </right>
      <top style="thick">
        <color theme="1"/>
      </top>
      <bottom/>
      <diagonal style="thick">
        <color theme="1"/>
      </diagonal>
    </border>
    <border diagonalDown="1">
      <left style="thick">
        <color theme="1"/>
      </left>
      <right style="thick">
        <color theme="1"/>
      </right>
      <top/>
      <bottom style="thick">
        <color theme="1"/>
      </bottom>
      <diagonal style="thick">
        <color theme="1"/>
      </diagonal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6" fillId="2" borderId="20" xfId="0" quotePrefix="1" applyFont="1" applyFill="1" applyBorder="1" applyAlignment="1" applyProtection="1">
      <alignment horizontal="center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2" fillId="20" borderId="10" xfId="0" applyFont="1" applyFill="1" applyBorder="1" applyAlignment="1" applyProtection="1">
      <alignment horizontal="center" vertical="center"/>
      <protection locked="0"/>
    </xf>
    <xf numFmtId="0" fontId="2" fillId="20" borderId="12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vertical="center"/>
    </xf>
    <xf numFmtId="0" fontId="2" fillId="21" borderId="10" xfId="0" applyFont="1" applyFill="1" applyBorder="1" applyAlignment="1" applyProtection="1">
      <alignment horizontal="center" vertical="center"/>
      <protection locked="0"/>
    </xf>
    <xf numFmtId="0" fontId="2" fillId="21" borderId="12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 vertical="center"/>
    </xf>
    <xf numFmtId="0" fontId="2" fillId="21" borderId="37" xfId="0" applyFont="1" applyFill="1" applyBorder="1" applyAlignment="1" applyProtection="1">
      <alignment horizontal="center" vertical="center"/>
      <protection locked="0"/>
    </xf>
    <xf numFmtId="0" fontId="2" fillId="21" borderId="4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 vertical="center"/>
    </xf>
    <xf numFmtId="0" fontId="2" fillId="20" borderId="38" xfId="0" applyFont="1" applyFill="1" applyBorder="1" applyAlignment="1" applyProtection="1">
      <alignment horizontal="center" vertical="center"/>
      <protection locked="0"/>
    </xf>
    <xf numFmtId="0" fontId="2" fillId="20" borderId="4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 vertical="center"/>
    </xf>
    <xf numFmtId="0" fontId="2" fillId="20" borderId="16" xfId="0" applyFont="1" applyFill="1" applyBorder="1" applyAlignment="1" applyProtection="1">
      <alignment horizontal="center" vertical="center"/>
      <protection locked="0"/>
    </xf>
    <xf numFmtId="0" fontId="2" fillId="21" borderId="16" xfId="0" applyFont="1" applyFill="1" applyBorder="1" applyAlignment="1" applyProtection="1">
      <alignment horizontal="center" vertical="center"/>
      <protection locked="0"/>
    </xf>
    <xf numFmtId="0" fontId="2" fillId="20" borderId="41" xfId="0" applyFont="1" applyFill="1" applyBorder="1" applyAlignment="1" applyProtection="1">
      <alignment horizontal="center" vertical="center"/>
      <protection locked="0"/>
    </xf>
    <xf numFmtId="0" fontId="19" fillId="22" borderId="14" xfId="0" applyFont="1" applyFill="1" applyBorder="1" applyAlignment="1">
      <alignment horizontal="center" vertical="center"/>
    </xf>
    <xf numFmtId="0" fontId="19" fillId="22" borderId="10" xfId="0" applyFont="1" applyFill="1" applyBorder="1" applyAlignment="1">
      <alignment horizontal="center" vertical="center"/>
    </xf>
    <xf numFmtId="0" fontId="19" fillId="22" borderId="16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13" fillId="2" borderId="20" xfId="0" quotePrefix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28" fillId="1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18" fillId="11" borderId="35" xfId="0" applyFont="1" applyFill="1" applyBorder="1" applyAlignment="1">
      <alignment horizontal="left" vertical="center" wrapText="1"/>
    </xf>
    <xf numFmtId="0" fontId="18" fillId="11" borderId="36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31" fillId="23" borderId="2" xfId="0" applyFont="1" applyFill="1" applyBorder="1" applyAlignment="1" applyProtection="1">
      <alignment horizontal="left" vertical="center"/>
      <protection locked="0"/>
    </xf>
    <xf numFmtId="0" fontId="31" fillId="23" borderId="4" xfId="0" applyFont="1" applyFill="1" applyBorder="1" applyAlignment="1" applyProtection="1">
      <alignment horizontal="left" vertical="center"/>
      <protection locked="0"/>
    </xf>
    <xf numFmtId="0" fontId="31" fillId="23" borderId="0" xfId="0" applyFont="1" applyFill="1" applyAlignment="1" applyProtection="1">
      <alignment horizontal="left" vertical="center"/>
      <protection locked="0"/>
    </xf>
    <xf numFmtId="0" fontId="31" fillId="23" borderId="9" xfId="0" applyFont="1" applyFill="1" applyBorder="1" applyAlignment="1" applyProtection="1">
      <alignment horizontal="left" vertical="center"/>
      <protection locked="0"/>
    </xf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left" vertical="center"/>
    </xf>
    <xf numFmtId="0" fontId="11" fillId="8" borderId="9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22" fillId="16" borderId="0" xfId="0" applyFont="1" applyFill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2" xfId="0" applyFont="1" applyFill="1" applyBorder="1" applyAlignment="1">
      <alignment horizontal="center" vertical="center"/>
    </xf>
    <xf numFmtId="0" fontId="25" fillId="18" borderId="8" xfId="0" applyFont="1" applyFill="1" applyBorder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25" fillId="18" borderId="6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right" vertical="center"/>
    </xf>
    <xf numFmtId="0" fontId="26" fillId="15" borderId="6" xfId="0" applyFont="1" applyFill="1" applyBorder="1" applyAlignment="1">
      <alignment horizontal="right" vertical="center"/>
    </xf>
    <xf numFmtId="0" fontId="29" fillId="15" borderId="4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1" fillId="17" borderId="13" xfId="0" applyFont="1" applyFill="1" applyBorder="1" applyAlignment="1" applyProtection="1">
      <alignment horizontal="center" vertical="center"/>
      <protection locked="0"/>
    </xf>
    <xf numFmtId="0" fontId="1" fillId="14" borderId="1" xfId="0" applyFont="1" applyFill="1" applyBorder="1" applyAlignment="1" applyProtection="1">
      <alignment horizontal="center" vertical="center"/>
      <protection locked="0"/>
    </xf>
    <xf numFmtId="0" fontId="1" fillId="17" borderId="1" xfId="0" applyFont="1" applyFill="1" applyBorder="1" applyAlignment="1" applyProtection="1">
      <alignment horizontal="center" vertical="center"/>
      <protection locked="0"/>
    </xf>
    <xf numFmtId="0" fontId="1" fillId="17" borderId="14" xfId="0" applyFont="1" applyFill="1" applyBorder="1" applyAlignment="1" applyProtection="1">
      <alignment horizontal="center" vertical="center"/>
      <protection locked="0"/>
    </xf>
    <xf numFmtId="0" fontId="1" fillId="14" borderId="16" xfId="0" applyFont="1" applyFill="1" applyBorder="1" applyAlignment="1" applyProtection="1">
      <alignment horizontal="center" vertical="center"/>
      <protection locked="0"/>
    </xf>
    <xf numFmtId="0" fontId="15" fillId="15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4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1"/>
      </font>
      <fill>
        <patternFill>
          <bgColor rgb="FF007E39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351BF9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E76719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7E39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351BF9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E76719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0000"/>
      <color rgb="FFFFFF00"/>
      <color rgb="FF339933"/>
      <color rgb="FF00CC00"/>
      <color rgb="FFE76719"/>
      <color rgb="FF007E39"/>
      <color rgb="FF351BF9"/>
      <color rgb="FF333399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73F9-168D-42E9-86CE-FBB75548956D}">
  <sheetPr codeName="Sheet1"/>
  <dimension ref="A1:AO78"/>
  <sheetViews>
    <sheetView tabSelected="1" zoomScale="55" zoomScaleNormal="55" workbookViewId="0">
      <selection activeCell="AI41" sqref="AI41:AI42"/>
    </sheetView>
  </sheetViews>
  <sheetFormatPr defaultColWidth="8.85546875" defaultRowHeight="18.75" x14ac:dyDescent="0.25"/>
  <cols>
    <col min="1" max="1" width="26.85546875" style="1" customWidth="1"/>
    <col min="2" max="2" width="21.5703125" style="1" customWidth="1"/>
    <col min="3" max="3" width="22.140625" style="1" customWidth="1"/>
    <col min="4" max="4" width="21.42578125" style="1" customWidth="1"/>
    <col min="5" max="5" width="28.140625" style="1" customWidth="1"/>
    <col min="6" max="6" width="24.42578125" style="1" customWidth="1"/>
    <col min="7" max="7" width="19.7109375" style="1" customWidth="1"/>
    <col min="8" max="9" width="19.85546875" style="1" customWidth="1"/>
    <col min="10" max="10" width="20.28515625" style="1" customWidth="1"/>
    <col min="11" max="12" width="20" style="1" customWidth="1"/>
    <col min="13" max="14" width="20.140625" style="1" customWidth="1"/>
    <col min="15" max="15" width="19.85546875" style="1" customWidth="1"/>
    <col min="16" max="16" width="19.7109375" style="1" customWidth="1"/>
    <col min="17" max="19" width="20" style="1" customWidth="1"/>
    <col min="20" max="21" width="20.28515625" style="1" customWidth="1"/>
    <col min="22" max="22" width="19.7109375" style="1" customWidth="1"/>
    <col min="23" max="23" width="20.140625" style="1" customWidth="1"/>
    <col min="24" max="24" width="19.85546875" style="1" customWidth="1"/>
    <col min="25" max="25" width="20.140625" style="1" customWidth="1"/>
    <col min="26" max="27" width="20" style="1" customWidth="1"/>
    <col min="28" max="28" width="20.42578125" style="1" customWidth="1"/>
    <col min="29" max="29" width="19.85546875" style="1" customWidth="1"/>
    <col min="30" max="31" width="20" style="1" customWidth="1"/>
    <col min="32" max="32" width="20.140625" style="1" customWidth="1"/>
    <col min="33" max="33" width="20.28515625" style="1" customWidth="1"/>
    <col min="34" max="34" width="19.7109375" style="1" customWidth="1"/>
    <col min="35" max="35" width="20.7109375" style="1" customWidth="1"/>
    <col min="36" max="36" width="21.140625" style="1" customWidth="1"/>
    <col min="37" max="37" width="20.5703125" style="1" customWidth="1"/>
    <col min="38" max="41" width="8.85546875" style="1"/>
    <col min="42" max="42" width="8.7109375" style="1" customWidth="1"/>
    <col min="43" max="43" width="8.85546875" style="1"/>
    <col min="44" max="44" width="10.28515625" style="1" customWidth="1"/>
    <col min="45" max="16384" width="8.85546875" style="1"/>
  </cols>
  <sheetData>
    <row r="1" spans="1:41" ht="20.25" thickTop="1" x14ac:dyDescent="0.25">
      <c r="A1" s="97" t="s">
        <v>22</v>
      </c>
      <c r="B1" s="149" t="s">
        <v>0</v>
      </c>
      <c r="C1" s="150" t="s">
        <v>21</v>
      </c>
      <c r="D1" s="150" t="s">
        <v>20</v>
      </c>
      <c r="E1" s="14" t="str">
        <f>TEXT(B65,"dddd")</f>
        <v>Wednesday</v>
      </c>
      <c r="F1" s="11" t="str">
        <f>TEXT(B66,"dddd")</f>
        <v>Thursday</v>
      </c>
      <c r="G1" s="11" t="str">
        <f>TEXT(B67,"dddd")</f>
        <v>Friday</v>
      </c>
      <c r="H1" s="11" t="str">
        <f>TEXT(B68,"dddd")</f>
        <v>Saturday</v>
      </c>
      <c r="I1" s="11" t="str">
        <f>TEXT(B62,"dddd")</f>
        <v>Sunday</v>
      </c>
      <c r="J1" s="11" t="str">
        <f>TEXT(B63,"dddd")</f>
        <v>Monday</v>
      </c>
      <c r="K1" s="11" t="str">
        <f>TEXT(B64,"dddd")</f>
        <v>Tuesday</v>
      </c>
      <c r="L1" s="11" t="str">
        <f>TEXT(B65,"dddd")</f>
        <v>Wednesday</v>
      </c>
      <c r="M1" s="11" t="str">
        <f>TEXT(B66,"dddd")</f>
        <v>Thursday</v>
      </c>
      <c r="N1" s="11" t="str">
        <f>TEXT(B67,"dddd")</f>
        <v>Friday</v>
      </c>
      <c r="O1" s="11" t="str">
        <f>TEXT(B68,"dddd")</f>
        <v>Saturday</v>
      </c>
      <c r="P1" s="11" t="str">
        <f>TEXT(B62,"dddd")</f>
        <v>Sunday</v>
      </c>
      <c r="Q1" s="11" t="str">
        <f>TEXT(B63,"dddd")</f>
        <v>Monday</v>
      </c>
      <c r="R1" s="11" t="str">
        <f>TEXT(B64,"dddd")</f>
        <v>Tuesday</v>
      </c>
      <c r="S1" s="11" t="str">
        <f>TEXT(B65,"dddd")</f>
        <v>Wednesday</v>
      </c>
      <c r="T1" s="11" t="str">
        <f>TEXT(B66,"dddd")</f>
        <v>Thursday</v>
      </c>
      <c r="U1" s="11" t="str">
        <f>TEXT(B67,"dddd")</f>
        <v>Friday</v>
      </c>
      <c r="V1" s="11" t="str">
        <f>TEXT(B68,"dddd")</f>
        <v>Saturday</v>
      </c>
      <c r="W1" s="11" t="str">
        <f>TEXT(B62,"dddd")</f>
        <v>Sunday</v>
      </c>
      <c r="X1" s="11" t="str">
        <f>TEXT(B63,"dddd")</f>
        <v>Monday</v>
      </c>
      <c r="Y1" s="11" t="str">
        <f>TEXT(B64,"dddd")</f>
        <v>Tuesday</v>
      </c>
      <c r="Z1" s="11" t="str">
        <f>TEXT(B65,"dddd")</f>
        <v>Wednesday</v>
      </c>
      <c r="AA1" s="11" t="str">
        <f>TEXT(B66,"dddd")</f>
        <v>Thursday</v>
      </c>
      <c r="AB1" s="11" t="str">
        <f>TEXT(B67,"dddd")</f>
        <v>Friday</v>
      </c>
      <c r="AC1" s="11" t="str">
        <f>TEXT(B68,"dddd")</f>
        <v>Saturday</v>
      </c>
      <c r="AD1" s="11" t="str">
        <f>TEXT(B62,"dddd")</f>
        <v>Sunday</v>
      </c>
      <c r="AE1" s="11" t="str">
        <f>TEXT(B63,"dddd")</f>
        <v>Monday</v>
      </c>
      <c r="AF1" s="12" t="str">
        <f>TEXT(B64,"dddd")</f>
        <v>Tuesday</v>
      </c>
      <c r="AG1" s="20" t="str">
        <f>TEXT(B65,"dddd")</f>
        <v>Wednesday</v>
      </c>
      <c r="AH1" s="20" t="str">
        <f>TEXT(B66,"dddd")</f>
        <v>Thursday</v>
      </c>
      <c r="AI1" s="20" t="str">
        <f>TEXT(B67,"dddd")</f>
        <v>Friday</v>
      </c>
      <c r="AJ1" s="122" t="s">
        <v>33</v>
      </c>
      <c r="AK1"/>
      <c r="AL1"/>
      <c r="AM1"/>
    </row>
    <row r="2" spans="1:41" ht="21.75" customHeight="1" thickBot="1" x14ac:dyDescent="0.3">
      <c r="A2" s="98"/>
      <c r="B2" s="149"/>
      <c r="C2" s="150"/>
      <c r="D2" s="150"/>
      <c r="E2" s="15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10">
        <v>15</v>
      </c>
      <c r="T2" s="10">
        <v>16</v>
      </c>
      <c r="U2" s="10">
        <v>17</v>
      </c>
      <c r="V2" s="10">
        <v>18</v>
      </c>
      <c r="W2" s="10">
        <v>19</v>
      </c>
      <c r="X2" s="10">
        <v>20</v>
      </c>
      <c r="Y2" s="10">
        <v>21</v>
      </c>
      <c r="Z2" s="10">
        <v>22</v>
      </c>
      <c r="AA2" s="10">
        <v>23</v>
      </c>
      <c r="AB2" s="10">
        <v>24</v>
      </c>
      <c r="AC2" s="10">
        <v>25</v>
      </c>
      <c r="AD2" s="10">
        <v>26</v>
      </c>
      <c r="AE2" s="13">
        <v>27</v>
      </c>
      <c r="AF2" s="18">
        <v>28</v>
      </c>
      <c r="AG2" s="19">
        <v>29</v>
      </c>
      <c r="AH2" s="19">
        <v>30</v>
      </c>
      <c r="AI2" s="160">
        <v>31</v>
      </c>
      <c r="AJ2" s="123"/>
      <c r="AK2"/>
      <c r="AL2"/>
      <c r="AM2"/>
      <c r="AN2" s="2"/>
      <c r="AO2" s="2"/>
    </row>
    <row r="3" spans="1:41" ht="22.5" thickTop="1" x14ac:dyDescent="0.25">
      <c r="A3" s="57" t="s">
        <v>9</v>
      </c>
      <c r="B3" s="30">
        <f t="shared" ref="B3:B19" si="0">SUM(E3:AI3)</f>
        <v>0</v>
      </c>
      <c r="C3" s="161"/>
      <c r="D3" s="31">
        <f>IF(AND(B3&lt;AI41, B3&gt;0),AI41,B3)</f>
        <v>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6"/>
      <c r="AI3" s="82"/>
      <c r="AJ3" s="42"/>
      <c r="AK3"/>
      <c r="AL3"/>
      <c r="AM3"/>
      <c r="AN3" s="2"/>
      <c r="AO3" s="2"/>
    </row>
    <row r="4" spans="1:41" ht="21.75" x14ac:dyDescent="0.25">
      <c r="A4" s="58" t="s">
        <v>9</v>
      </c>
      <c r="B4" s="32">
        <f t="shared" si="0"/>
        <v>0</v>
      </c>
      <c r="C4" s="162"/>
      <c r="D4" s="33">
        <f>IF(AND(B4&lt;AI41, B4&gt;0),AI41,B4)</f>
        <v>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8"/>
      <c r="AH4" s="47"/>
      <c r="AI4" s="172"/>
      <c r="AJ4" s="42"/>
      <c r="AK4"/>
      <c r="AL4"/>
      <c r="AM4"/>
      <c r="AN4" s="2"/>
      <c r="AO4" s="2"/>
    </row>
    <row r="5" spans="1:41" ht="23.25" customHeight="1" x14ac:dyDescent="0.25">
      <c r="A5" s="58" t="s">
        <v>9</v>
      </c>
      <c r="B5" s="34">
        <f t="shared" si="0"/>
        <v>0</v>
      </c>
      <c r="C5" s="163" t="s">
        <v>6</v>
      </c>
      <c r="D5" s="35">
        <f>IF(AND(B5&lt;AI41, B5&gt;0),AI41,B5)</f>
        <v>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174"/>
      <c r="AJ5" s="42"/>
      <c r="AN5" s="2"/>
      <c r="AO5" s="2"/>
    </row>
    <row r="6" spans="1:41" ht="21.75" x14ac:dyDescent="0.25">
      <c r="A6" s="58" t="s">
        <v>9</v>
      </c>
      <c r="B6" s="32">
        <f t="shared" si="0"/>
        <v>0</v>
      </c>
      <c r="C6" s="162"/>
      <c r="D6" s="33">
        <f>IF(AND(B6&lt;AI41, B6&gt;0),AI41,B6)</f>
        <v>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8"/>
      <c r="AH6" s="47"/>
      <c r="AI6" s="172"/>
      <c r="AJ6" s="42"/>
      <c r="AN6" s="2"/>
      <c r="AO6" s="2"/>
    </row>
    <row r="7" spans="1:41" ht="21.75" x14ac:dyDescent="0.25">
      <c r="A7" s="81" t="s">
        <v>9</v>
      </c>
      <c r="B7" s="34">
        <f t="shared" si="0"/>
        <v>0</v>
      </c>
      <c r="C7" s="163"/>
      <c r="D7" s="35">
        <f>IF(AND(B7&lt;AI41, B7&gt;0),AI41,B7)</f>
        <v>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83"/>
      <c r="AJ7" s="42"/>
      <c r="AN7" s="2"/>
      <c r="AO7" s="2"/>
    </row>
    <row r="8" spans="1:41" ht="21.75" x14ac:dyDescent="0.25">
      <c r="A8" s="58" t="s">
        <v>9</v>
      </c>
      <c r="B8" s="32">
        <f t="shared" si="0"/>
        <v>0</v>
      </c>
      <c r="C8" s="162"/>
      <c r="D8" s="33">
        <f>IF(AND(B8&lt;AI41, B8&gt;0),AI41,B8)</f>
        <v>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8"/>
      <c r="AH8" s="47"/>
      <c r="AI8" s="172"/>
      <c r="AJ8" s="42"/>
    </row>
    <row r="9" spans="1:41" ht="21.75" x14ac:dyDescent="0.25">
      <c r="A9" s="58" t="s">
        <v>9</v>
      </c>
      <c r="B9" s="34">
        <f t="shared" si="0"/>
        <v>0</v>
      </c>
      <c r="C9" s="163"/>
      <c r="D9" s="35">
        <f>IF(AND(B9&lt;AI41, B9&gt;0),AI41,B9)</f>
        <v>0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83"/>
      <c r="AJ9" s="42"/>
    </row>
    <row r="10" spans="1:41" ht="21.75" x14ac:dyDescent="0.25">
      <c r="A10" s="81" t="s">
        <v>9</v>
      </c>
      <c r="B10" s="32">
        <f t="shared" si="0"/>
        <v>0</v>
      </c>
      <c r="C10" s="162"/>
      <c r="D10" s="33">
        <f>IF(AND(B10&lt;AI41, B10&gt;0),AI41,B10)</f>
        <v>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8"/>
      <c r="AH10" s="47"/>
      <c r="AI10" s="172"/>
      <c r="AJ10" s="42"/>
    </row>
    <row r="11" spans="1:41" ht="21.75" x14ac:dyDescent="0.25">
      <c r="A11" s="58" t="s">
        <v>9</v>
      </c>
      <c r="B11" s="34">
        <f t="shared" si="0"/>
        <v>0</v>
      </c>
      <c r="C11" s="163"/>
      <c r="D11" s="35">
        <f>IF(AND(B11&lt;AI41, B11&gt;0),AI41,B11)</f>
        <v>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2"/>
      <c r="AH11" s="51"/>
      <c r="AI11" s="84"/>
      <c r="AJ11" s="42"/>
    </row>
    <row r="12" spans="1:41" ht="21.75" x14ac:dyDescent="0.25">
      <c r="A12" s="58" t="s">
        <v>9</v>
      </c>
      <c r="B12" s="32">
        <f t="shared" si="0"/>
        <v>0</v>
      </c>
      <c r="C12" s="162"/>
      <c r="D12" s="36">
        <f>IF(AND(B12&lt;AI41, B12&gt;0),AI41,B12)</f>
        <v>0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173"/>
      <c r="AJ12" s="42"/>
    </row>
    <row r="13" spans="1:41" ht="21.75" x14ac:dyDescent="0.25">
      <c r="A13" s="58" t="s">
        <v>9</v>
      </c>
      <c r="B13" s="34">
        <f>SUM(E13:AI13)</f>
        <v>0</v>
      </c>
      <c r="C13" s="163"/>
      <c r="D13" s="37">
        <f>IF(AND(B13&lt;AI41, B13&gt;0),AI41,B13)</f>
        <v>0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85"/>
      <c r="AJ13" s="42"/>
    </row>
    <row r="14" spans="1:41" ht="21.75" x14ac:dyDescent="0.25">
      <c r="A14" s="58" t="s">
        <v>9</v>
      </c>
      <c r="B14" s="32">
        <f t="shared" si="0"/>
        <v>0</v>
      </c>
      <c r="C14" s="162"/>
      <c r="D14" s="36">
        <f>IF(AND(B14&lt;AI41, B14&gt;0),AI41,B14)</f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173"/>
      <c r="AJ14" s="42"/>
    </row>
    <row r="15" spans="1:41" ht="21.75" x14ac:dyDescent="0.25">
      <c r="A15" s="58" t="s">
        <v>9</v>
      </c>
      <c r="B15" s="34">
        <f t="shared" si="0"/>
        <v>0</v>
      </c>
      <c r="C15" s="163"/>
      <c r="D15" s="37">
        <f>IF(AND(B15&lt;AI41, B15&gt;0),AI41,B15)</f>
        <v>0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85"/>
      <c r="AJ15" s="42"/>
    </row>
    <row r="16" spans="1:41" ht="21.75" x14ac:dyDescent="0.25">
      <c r="A16" s="58" t="s">
        <v>9</v>
      </c>
      <c r="B16" s="32">
        <f t="shared" si="0"/>
        <v>0</v>
      </c>
      <c r="C16" s="162"/>
      <c r="D16" s="36">
        <f>IF(AND(B16&lt;AI41, B16&gt;0),AI41,B16)</f>
        <v>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173"/>
      <c r="AJ16" s="42"/>
    </row>
    <row r="17" spans="1:38" ht="21.75" x14ac:dyDescent="0.25">
      <c r="A17" s="58" t="s">
        <v>9</v>
      </c>
      <c r="B17" s="38">
        <f t="shared" si="0"/>
        <v>0</v>
      </c>
      <c r="C17" s="164"/>
      <c r="D17" s="37">
        <f>IF(AND(B17&lt;AI41, B17&gt;0),AI41,B17)</f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85"/>
      <c r="AJ17" s="42"/>
    </row>
    <row r="18" spans="1:38" ht="21.75" x14ac:dyDescent="0.25">
      <c r="A18" s="59" t="s">
        <v>9</v>
      </c>
      <c r="B18" s="39">
        <f t="shared" si="0"/>
        <v>0</v>
      </c>
      <c r="C18" s="165"/>
      <c r="D18" s="36">
        <f>IF(AND(B18&lt;AI41, B18&gt;0),AI41,B18)</f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173"/>
      <c r="AJ18" s="42"/>
    </row>
    <row r="19" spans="1:38" ht="21.75" x14ac:dyDescent="0.25">
      <c r="A19" s="60" t="s">
        <v>9</v>
      </c>
      <c r="B19" s="30">
        <f t="shared" si="0"/>
        <v>0</v>
      </c>
      <c r="C19" s="161"/>
      <c r="D19" s="37">
        <f>IF(AND(B19&lt;AI41, B19&gt;0),AI41,B19)</f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85"/>
      <c r="AJ19" s="42"/>
    </row>
    <row r="20" spans="1:38" ht="21.75" customHeight="1" x14ac:dyDescent="0.25">
      <c r="A20" s="16" t="s">
        <v>19</v>
      </c>
      <c r="B20" s="3">
        <f>SUM(B3:B19)</f>
        <v>0</v>
      </c>
      <c r="C20" s="3">
        <f>SUM(C3:C19)</f>
        <v>0</v>
      </c>
      <c r="D20" s="3">
        <f t="shared" ref="D20:AF20" si="1">SUM(D3:D19)</f>
        <v>0</v>
      </c>
      <c r="E20" s="27">
        <f t="shared" si="1"/>
        <v>0</v>
      </c>
      <c r="F20" s="27">
        <f t="shared" si="1"/>
        <v>0</v>
      </c>
      <c r="G20" s="27">
        <f t="shared" si="1"/>
        <v>0</v>
      </c>
      <c r="H20" s="27">
        <f t="shared" si="1"/>
        <v>0</v>
      </c>
      <c r="I20" s="27">
        <f t="shared" si="1"/>
        <v>0</v>
      </c>
      <c r="J20" s="27">
        <f t="shared" si="1"/>
        <v>0</v>
      </c>
      <c r="K20" s="27">
        <f t="shared" si="1"/>
        <v>0</v>
      </c>
      <c r="L20" s="27">
        <f t="shared" si="1"/>
        <v>0</v>
      </c>
      <c r="M20" s="27">
        <f t="shared" si="1"/>
        <v>0</v>
      </c>
      <c r="N20" s="27">
        <f t="shared" si="1"/>
        <v>0</v>
      </c>
      <c r="O20" s="27">
        <f t="shared" si="1"/>
        <v>0</v>
      </c>
      <c r="P20" s="27">
        <f t="shared" si="1"/>
        <v>0</v>
      </c>
      <c r="Q20" s="27">
        <f t="shared" si="1"/>
        <v>0</v>
      </c>
      <c r="R20" s="27">
        <f t="shared" si="1"/>
        <v>0</v>
      </c>
      <c r="S20" s="27">
        <f t="shared" si="1"/>
        <v>0</v>
      </c>
      <c r="T20" s="27">
        <f t="shared" si="1"/>
        <v>0</v>
      </c>
      <c r="U20" s="27">
        <f t="shared" si="1"/>
        <v>0</v>
      </c>
      <c r="V20" s="27">
        <f t="shared" si="1"/>
        <v>0</v>
      </c>
      <c r="W20" s="27">
        <f t="shared" si="1"/>
        <v>0</v>
      </c>
      <c r="X20" s="27">
        <f t="shared" si="1"/>
        <v>0</v>
      </c>
      <c r="Y20" s="27">
        <f t="shared" si="1"/>
        <v>0</v>
      </c>
      <c r="Z20" s="27">
        <f t="shared" si="1"/>
        <v>0</v>
      </c>
      <c r="AA20" s="27">
        <f t="shared" si="1"/>
        <v>0</v>
      </c>
      <c r="AB20" s="27">
        <f t="shared" si="1"/>
        <v>0</v>
      </c>
      <c r="AC20" s="27">
        <f t="shared" si="1"/>
        <v>0</v>
      </c>
      <c r="AD20" s="27">
        <f t="shared" si="1"/>
        <v>0</v>
      </c>
      <c r="AE20" s="27">
        <f t="shared" si="1"/>
        <v>0</v>
      </c>
      <c r="AF20" s="27">
        <f t="shared" si="1"/>
        <v>0</v>
      </c>
      <c r="AG20" s="28">
        <f>SUM(AG3:AG19)</f>
        <v>0</v>
      </c>
      <c r="AH20" s="28">
        <f>SUM(AH3:AH19)</f>
        <v>0</v>
      </c>
      <c r="AI20" s="28">
        <f>SUM(AI3:AI19)</f>
        <v>0</v>
      </c>
      <c r="AJ20" s="43"/>
    </row>
    <row r="21" spans="1:38" ht="18.75" customHeight="1" x14ac:dyDescent="0.25">
      <c r="A21" s="147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41"/>
    </row>
    <row r="22" spans="1:38" ht="21.75" customHeight="1" x14ac:dyDescent="0.25">
      <c r="A22" s="17" t="s">
        <v>1</v>
      </c>
      <c r="B22" s="157">
        <f>IF(B20&gt;0,SUM(E22:AI22)+K45-C42,0)</f>
        <v>0</v>
      </c>
      <c r="C22" s="158"/>
      <c r="D22" s="159"/>
      <c r="E22" s="55" t="s">
        <v>6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6"/>
      <c r="AH22" s="170"/>
      <c r="AI22" s="171"/>
      <c r="AJ22" s="41"/>
    </row>
    <row r="23" spans="1:38" ht="18.75" customHeight="1" x14ac:dyDescent="0.25">
      <c r="A23" s="147"/>
      <c r="B23" s="148"/>
      <c r="C23" s="95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41"/>
    </row>
    <row r="24" spans="1:38" ht="29.25" customHeight="1" x14ac:dyDescent="0.25">
      <c r="A24" s="76" t="s">
        <v>10</v>
      </c>
      <c r="B24" s="77" t="s">
        <v>23</v>
      </c>
      <c r="C24" s="78" t="s">
        <v>26</v>
      </c>
      <c r="D24" s="79" t="s">
        <v>2</v>
      </c>
      <c r="E24" s="80" t="s">
        <v>11</v>
      </c>
      <c r="F24" s="80" t="s">
        <v>4</v>
      </c>
      <c r="G24" s="151">
        <f>IF(B20&gt;0,(B42-B22)-F42+300,IF((B42&gt;0),(B42-B22)-(F42),0))</f>
        <v>0</v>
      </c>
      <c r="H24" s="151"/>
      <c r="I24" s="151"/>
      <c r="J24" s="151"/>
      <c r="K24" s="151"/>
      <c r="L24" s="152"/>
      <c r="M24" s="111">
        <f>IF(B20&gt;0,B22/B20,0)</f>
        <v>0</v>
      </c>
      <c r="N24" s="112"/>
      <c r="O24" s="112"/>
      <c r="P24" s="112"/>
      <c r="Q24" s="112"/>
      <c r="R24" s="112"/>
      <c r="S24" s="112"/>
      <c r="T24" s="112"/>
      <c r="U24" s="112"/>
      <c r="V24" s="117">
        <f>IF(D20&gt;0,B22/D20,0)</f>
        <v>0</v>
      </c>
      <c r="W24" s="117"/>
      <c r="X24" s="117"/>
      <c r="Y24" s="117"/>
      <c r="Z24" s="117"/>
      <c r="AA24" s="117"/>
      <c r="AB24" s="117"/>
      <c r="AC24" s="117"/>
      <c r="AD24" s="117"/>
      <c r="AE24" s="134">
        <f ca="1">IF(_xlfn.DAYS(AK25,TODAY())&lt;0,0,_xlfn.DAYS(AK25,TODAY()))</f>
        <v>31</v>
      </c>
      <c r="AF24" s="134"/>
      <c r="AG24" s="137" t="s">
        <v>27</v>
      </c>
      <c r="AH24" s="137"/>
      <c r="AI24" s="138"/>
      <c r="AJ24" s="41"/>
      <c r="AK24" s="25"/>
    </row>
    <row r="25" spans="1:38" ht="18" customHeight="1" x14ac:dyDescent="0.3">
      <c r="A25" s="4" t="str">
        <f t="shared" ref="A25:A41" si="2">A3</f>
        <v>-</v>
      </c>
      <c r="B25" s="61"/>
      <c r="C25" s="73"/>
      <c r="D25" s="62">
        <f>FLOOR(IF(B3&gt;0,(B25-(M24*B3)-C25-K43),0),1)</f>
        <v>0</v>
      </c>
      <c r="E25" s="63">
        <f>FLOOR(IF(D3&gt;0,(B25-(V24*D3)-K43-C25),0),1)</f>
        <v>0</v>
      </c>
      <c r="F25" s="7" t="str">
        <f t="shared" ref="F25:F41" si="3">IF(B3=0,"MEAL OFF",IF(B25&gt;0,"Paid","Not given"))</f>
        <v>MEAL OFF</v>
      </c>
      <c r="G25" s="153"/>
      <c r="H25" s="153"/>
      <c r="I25" s="153"/>
      <c r="J25" s="153"/>
      <c r="K25" s="153"/>
      <c r="L25" s="154"/>
      <c r="M25" s="113"/>
      <c r="N25" s="114"/>
      <c r="O25" s="114"/>
      <c r="P25" s="114"/>
      <c r="Q25" s="114"/>
      <c r="R25" s="114"/>
      <c r="S25" s="114"/>
      <c r="T25" s="114"/>
      <c r="U25" s="114"/>
      <c r="V25" s="118"/>
      <c r="W25" s="118"/>
      <c r="X25" s="118"/>
      <c r="Y25" s="118"/>
      <c r="Z25" s="118"/>
      <c r="AA25" s="118"/>
      <c r="AB25" s="118"/>
      <c r="AC25" s="118"/>
      <c r="AD25" s="118"/>
      <c r="AE25" s="135"/>
      <c r="AF25" s="135"/>
      <c r="AG25" s="139"/>
      <c r="AH25" s="139"/>
      <c r="AI25" s="140"/>
      <c r="AJ25" s="41"/>
      <c r="AK25" s="26">
        <v>45443</v>
      </c>
      <c r="AL25" s="1" t="s">
        <v>7</v>
      </c>
    </row>
    <row r="26" spans="1:38" ht="18" customHeight="1" x14ac:dyDescent="0.3">
      <c r="A26" s="4" t="str">
        <f t="shared" si="2"/>
        <v>-</v>
      </c>
      <c r="B26" s="64"/>
      <c r="C26" s="74"/>
      <c r="D26" s="65">
        <f>FLOOR(IF(B4&gt;0,(B26-(M24*B4)-K43-C26),0),1)</f>
        <v>0</v>
      </c>
      <c r="E26" s="66">
        <f>FLOOR(IF(D4&gt;0,(B26-(V24*D4)-K43-C26),0),1)</f>
        <v>0</v>
      </c>
      <c r="F26" s="7" t="str">
        <f t="shared" si="3"/>
        <v>MEAL OFF</v>
      </c>
      <c r="G26" s="153"/>
      <c r="H26" s="153"/>
      <c r="I26" s="153"/>
      <c r="J26" s="153"/>
      <c r="K26" s="153"/>
      <c r="L26" s="154"/>
      <c r="M26" s="113"/>
      <c r="N26" s="114"/>
      <c r="O26" s="114"/>
      <c r="P26" s="114"/>
      <c r="Q26" s="114"/>
      <c r="R26" s="114"/>
      <c r="S26" s="114"/>
      <c r="T26" s="114"/>
      <c r="U26" s="114"/>
      <c r="V26" s="118"/>
      <c r="W26" s="118"/>
      <c r="X26" s="118"/>
      <c r="Y26" s="118"/>
      <c r="Z26" s="118"/>
      <c r="AA26" s="118"/>
      <c r="AB26" s="118"/>
      <c r="AC26" s="118"/>
      <c r="AD26" s="118"/>
      <c r="AE26" s="135"/>
      <c r="AF26" s="135"/>
      <c r="AG26" s="139"/>
      <c r="AH26" s="139"/>
      <c r="AI26" s="140"/>
      <c r="AJ26" s="41"/>
    </row>
    <row r="27" spans="1:38" ht="18" customHeight="1" x14ac:dyDescent="0.3">
      <c r="A27" s="4" t="str">
        <f t="shared" si="2"/>
        <v>-</v>
      </c>
      <c r="B27" s="61"/>
      <c r="C27" s="73"/>
      <c r="D27" s="62">
        <f>FLOOR(IF(B5&gt;0,(B27-(M24*B5)-K43-C27),0),1)</f>
        <v>0</v>
      </c>
      <c r="E27" s="63">
        <f>FLOOR(IF(D5&gt;0,(B27-(V24*D5)-K43-C27),0),1)</f>
        <v>0</v>
      </c>
      <c r="F27" s="7" t="str">
        <f t="shared" si="3"/>
        <v>MEAL OFF</v>
      </c>
      <c r="G27" s="153"/>
      <c r="H27" s="153"/>
      <c r="I27" s="153"/>
      <c r="J27" s="153"/>
      <c r="K27" s="153"/>
      <c r="L27" s="154"/>
      <c r="M27" s="113"/>
      <c r="N27" s="114"/>
      <c r="O27" s="114"/>
      <c r="P27" s="114"/>
      <c r="Q27" s="114"/>
      <c r="R27" s="114"/>
      <c r="S27" s="114"/>
      <c r="T27" s="114"/>
      <c r="U27" s="114"/>
      <c r="V27" s="118"/>
      <c r="W27" s="118"/>
      <c r="X27" s="118"/>
      <c r="Y27" s="118"/>
      <c r="Z27" s="118"/>
      <c r="AA27" s="118"/>
      <c r="AB27" s="118"/>
      <c r="AC27" s="118"/>
      <c r="AD27" s="118"/>
      <c r="AE27" s="135"/>
      <c r="AF27" s="135"/>
      <c r="AG27" s="139"/>
      <c r="AH27" s="139"/>
      <c r="AI27" s="140"/>
      <c r="AJ27" s="41"/>
    </row>
    <row r="28" spans="1:38" ht="18" customHeight="1" x14ac:dyDescent="0.3">
      <c r="A28" s="4" t="str">
        <f t="shared" si="2"/>
        <v>-</v>
      </c>
      <c r="B28" s="64"/>
      <c r="C28" s="74"/>
      <c r="D28" s="65">
        <f>FLOOR(IF(B6&gt;0,(B28-(M24*B6)-K43-C28),0),1)</f>
        <v>0</v>
      </c>
      <c r="E28" s="66">
        <f>FLOOR(IF(D6&gt;0,(B28-(V24*D6)-K43-C28),0),1)</f>
        <v>0</v>
      </c>
      <c r="F28" s="7" t="str">
        <f t="shared" si="3"/>
        <v>MEAL OFF</v>
      </c>
      <c r="G28" s="153"/>
      <c r="H28" s="153"/>
      <c r="I28" s="153"/>
      <c r="J28" s="153"/>
      <c r="K28" s="153"/>
      <c r="L28" s="154"/>
      <c r="M28" s="113"/>
      <c r="N28" s="114"/>
      <c r="O28" s="114"/>
      <c r="P28" s="114"/>
      <c r="Q28" s="114"/>
      <c r="R28" s="114"/>
      <c r="S28" s="114"/>
      <c r="T28" s="114"/>
      <c r="U28" s="114"/>
      <c r="V28" s="118"/>
      <c r="W28" s="118"/>
      <c r="X28" s="118"/>
      <c r="Y28" s="118"/>
      <c r="Z28" s="118"/>
      <c r="AA28" s="118"/>
      <c r="AB28" s="118"/>
      <c r="AC28" s="118"/>
      <c r="AD28" s="118"/>
      <c r="AE28" s="135"/>
      <c r="AF28" s="135"/>
      <c r="AG28" s="139"/>
      <c r="AH28" s="139"/>
      <c r="AI28" s="140"/>
      <c r="AJ28" s="41"/>
    </row>
    <row r="29" spans="1:38" ht="18" customHeight="1" x14ac:dyDescent="0.3">
      <c r="A29" s="4" t="str">
        <f t="shared" si="2"/>
        <v>-</v>
      </c>
      <c r="B29" s="61"/>
      <c r="C29" s="73"/>
      <c r="D29" s="62">
        <f>FLOOR(IF(B7&gt;0,(B29-(M24*B7)-K43-C29),0),1)</f>
        <v>0</v>
      </c>
      <c r="E29" s="63">
        <f>FLOOR(IF(D7&gt;0,(B29-(V24*D7)-K43-C29),0),1)</f>
        <v>0</v>
      </c>
      <c r="F29" s="7" t="str">
        <f t="shared" si="3"/>
        <v>MEAL OFF</v>
      </c>
      <c r="G29" s="153"/>
      <c r="H29" s="153"/>
      <c r="I29" s="153"/>
      <c r="J29" s="153"/>
      <c r="K29" s="153"/>
      <c r="L29" s="154"/>
      <c r="M29" s="113"/>
      <c r="N29" s="114"/>
      <c r="O29" s="114"/>
      <c r="P29" s="114"/>
      <c r="Q29" s="114"/>
      <c r="R29" s="114"/>
      <c r="S29" s="114"/>
      <c r="T29" s="114"/>
      <c r="U29" s="114"/>
      <c r="V29" s="118"/>
      <c r="W29" s="118"/>
      <c r="X29" s="118"/>
      <c r="Y29" s="118"/>
      <c r="Z29" s="118"/>
      <c r="AA29" s="118"/>
      <c r="AB29" s="118"/>
      <c r="AC29" s="118"/>
      <c r="AD29" s="118"/>
      <c r="AE29" s="135"/>
      <c r="AF29" s="135"/>
      <c r="AG29" s="139"/>
      <c r="AH29" s="139"/>
      <c r="AI29" s="140"/>
      <c r="AJ29" s="41"/>
    </row>
    <row r="30" spans="1:38" ht="18" customHeight="1" x14ac:dyDescent="0.3">
      <c r="A30" s="4" t="str">
        <f t="shared" si="2"/>
        <v>-</v>
      </c>
      <c r="B30" s="64"/>
      <c r="C30" s="74"/>
      <c r="D30" s="65">
        <f>FLOOR(IF(B8&gt;0,(B30-(M24*B8)-K43-C30),0),1)</f>
        <v>0</v>
      </c>
      <c r="E30" s="66">
        <f>FLOOR(IF(D8&gt;0,(B30-(V24*D8)-K43-C30),0),1)</f>
        <v>0</v>
      </c>
      <c r="F30" s="7" t="str">
        <f t="shared" si="3"/>
        <v>MEAL OFF</v>
      </c>
      <c r="G30" s="153"/>
      <c r="H30" s="153"/>
      <c r="I30" s="153"/>
      <c r="J30" s="153"/>
      <c r="K30" s="153"/>
      <c r="L30" s="154"/>
      <c r="M30" s="113"/>
      <c r="N30" s="114"/>
      <c r="O30" s="114"/>
      <c r="P30" s="114"/>
      <c r="Q30" s="114"/>
      <c r="R30" s="114"/>
      <c r="S30" s="114"/>
      <c r="T30" s="114"/>
      <c r="U30" s="114"/>
      <c r="V30" s="118"/>
      <c r="W30" s="118"/>
      <c r="X30" s="118"/>
      <c r="Y30" s="118"/>
      <c r="Z30" s="118"/>
      <c r="AA30" s="118"/>
      <c r="AB30" s="118"/>
      <c r="AC30" s="118"/>
      <c r="AD30" s="118"/>
      <c r="AE30" s="135"/>
      <c r="AF30" s="135"/>
      <c r="AG30" s="139"/>
      <c r="AH30" s="139"/>
      <c r="AI30" s="140"/>
      <c r="AJ30" s="41"/>
    </row>
    <row r="31" spans="1:38" ht="18" customHeight="1" x14ac:dyDescent="0.3">
      <c r="A31" s="4" t="str">
        <f t="shared" si="2"/>
        <v>-</v>
      </c>
      <c r="B31" s="61"/>
      <c r="C31" s="73"/>
      <c r="D31" s="62">
        <f>FLOOR(IF(B9&gt;0,(B31-(M24*B9)-K43-C31),0),1)</f>
        <v>0</v>
      </c>
      <c r="E31" s="63">
        <f>FLOOR(IF(D9&gt;0,(B31-(V24*D9)-K43-C31),0),1)</f>
        <v>0</v>
      </c>
      <c r="F31" s="7" t="str">
        <f t="shared" si="3"/>
        <v>MEAL OFF</v>
      </c>
      <c r="G31" s="153"/>
      <c r="H31" s="153"/>
      <c r="I31" s="153"/>
      <c r="J31" s="153"/>
      <c r="K31" s="153"/>
      <c r="L31" s="154"/>
      <c r="M31" s="113"/>
      <c r="N31" s="114"/>
      <c r="O31" s="114"/>
      <c r="P31" s="114"/>
      <c r="Q31" s="114"/>
      <c r="R31" s="114"/>
      <c r="S31" s="114"/>
      <c r="T31" s="114"/>
      <c r="U31" s="114"/>
      <c r="V31" s="118"/>
      <c r="W31" s="118"/>
      <c r="X31" s="118"/>
      <c r="Y31" s="118"/>
      <c r="Z31" s="118"/>
      <c r="AA31" s="118"/>
      <c r="AB31" s="118"/>
      <c r="AC31" s="118"/>
      <c r="AD31" s="118"/>
      <c r="AE31" s="135"/>
      <c r="AF31" s="135"/>
      <c r="AG31" s="139"/>
      <c r="AH31" s="139"/>
      <c r="AI31" s="140"/>
      <c r="AJ31" s="41"/>
    </row>
    <row r="32" spans="1:38" ht="18" customHeight="1" x14ac:dyDescent="0.3">
      <c r="A32" s="4" t="str">
        <f t="shared" si="2"/>
        <v>-</v>
      </c>
      <c r="B32" s="64"/>
      <c r="C32" s="74"/>
      <c r="D32" s="65">
        <f>FLOOR(IF(B10&gt;0,(B32-(M24*B10)-K43-C32),0),1)</f>
        <v>0</v>
      </c>
      <c r="E32" s="66">
        <f>FLOOR(IF(D10&gt;0,(B32-(V24*D10)-K43-C32),0),1)</f>
        <v>0</v>
      </c>
      <c r="F32" s="7" t="str">
        <f t="shared" si="3"/>
        <v>MEAL OFF</v>
      </c>
      <c r="G32" s="153"/>
      <c r="H32" s="153"/>
      <c r="I32" s="153"/>
      <c r="J32" s="153"/>
      <c r="K32" s="153"/>
      <c r="L32" s="154"/>
      <c r="M32" s="113"/>
      <c r="N32" s="114"/>
      <c r="O32" s="114"/>
      <c r="P32" s="114"/>
      <c r="Q32" s="114"/>
      <c r="R32" s="114"/>
      <c r="S32" s="114"/>
      <c r="T32" s="114"/>
      <c r="U32" s="114"/>
      <c r="V32" s="118"/>
      <c r="W32" s="118"/>
      <c r="X32" s="118"/>
      <c r="Y32" s="118"/>
      <c r="Z32" s="118"/>
      <c r="AA32" s="118"/>
      <c r="AB32" s="118"/>
      <c r="AC32" s="118"/>
      <c r="AD32" s="118"/>
      <c r="AE32" s="135"/>
      <c r="AF32" s="135"/>
      <c r="AG32" s="139"/>
      <c r="AH32" s="139"/>
      <c r="AI32" s="140"/>
      <c r="AJ32" s="41"/>
    </row>
    <row r="33" spans="1:36" ht="18" customHeight="1" x14ac:dyDescent="0.3">
      <c r="A33" s="4" t="str">
        <f t="shared" si="2"/>
        <v>-</v>
      </c>
      <c r="B33" s="61"/>
      <c r="C33" s="73"/>
      <c r="D33" s="62">
        <f>FLOOR(IF(B11&gt;0,(B33-(M24*B11)-K43-C33),0),1)</f>
        <v>0</v>
      </c>
      <c r="E33" s="63">
        <f>FLOOR(IF(D11&gt;0,(B33-(V24*D11)-K43-C33),0),1)</f>
        <v>0</v>
      </c>
      <c r="F33" s="7" t="str">
        <f t="shared" si="3"/>
        <v>MEAL OFF</v>
      </c>
      <c r="G33" s="153"/>
      <c r="H33" s="153"/>
      <c r="I33" s="153"/>
      <c r="J33" s="153"/>
      <c r="K33" s="153"/>
      <c r="L33" s="154"/>
      <c r="M33" s="113"/>
      <c r="N33" s="114"/>
      <c r="O33" s="114"/>
      <c r="P33" s="114"/>
      <c r="Q33" s="114"/>
      <c r="R33" s="114"/>
      <c r="S33" s="114"/>
      <c r="T33" s="114"/>
      <c r="U33" s="114"/>
      <c r="V33" s="118"/>
      <c r="W33" s="118"/>
      <c r="X33" s="118"/>
      <c r="Y33" s="118"/>
      <c r="Z33" s="118"/>
      <c r="AA33" s="118"/>
      <c r="AB33" s="118"/>
      <c r="AC33" s="118"/>
      <c r="AD33" s="118"/>
      <c r="AE33" s="135"/>
      <c r="AF33" s="135"/>
      <c r="AG33" s="139"/>
      <c r="AH33" s="139"/>
      <c r="AI33" s="140"/>
      <c r="AJ33" s="41"/>
    </row>
    <row r="34" spans="1:36" ht="18" customHeight="1" x14ac:dyDescent="0.3">
      <c r="A34" s="4" t="str">
        <f t="shared" si="2"/>
        <v>-</v>
      </c>
      <c r="B34" s="64"/>
      <c r="C34" s="74"/>
      <c r="D34" s="65">
        <f>FLOOR(IF(B12&gt;0,(B34-(M24*B12)-K43-C34),0),1)</f>
        <v>0</v>
      </c>
      <c r="E34" s="66">
        <f>FLOOR(IF(D12&gt;0,(B34-(V24*D12)-K43-C34),0),1)</f>
        <v>0</v>
      </c>
      <c r="F34" s="7" t="str">
        <f t="shared" si="3"/>
        <v>MEAL OFF</v>
      </c>
      <c r="G34" s="153"/>
      <c r="H34" s="153"/>
      <c r="I34" s="153"/>
      <c r="J34" s="153"/>
      <c r="K34" s="153"/>
      <c r="L34" s="154"/>
      <c r="M34" s="113"/>
      <c r="N34" s="114"/>
      <c r="O34" s="114"/>
      <c r="P34" s="114"/>
      <c r="Q34" s="114"/>
      <c r="R34" s="114"/>
      <c r="S34" s="114"/>
      <c r="T34" s="114"/>
      <c r="U34" s="114"/>
      <c r="V34" s="118"/>
      <c r="W34" s="118"/>
      <c r="X34" s="118"/>
      <c r="Y34" s="118"/>
      <c r="Z34" s="118"/>
      <c r="AA34" s="118"/>
      <c r="AB34" s="118"/>
      <c r="AC34" s="118"/>
      <c r="AD34" s="118"/>
      <c r="AE34" s="135"/>
      <c r="AF34" s="135"/>
      <c r="AG34" s="139"/>
      <c r="AH34" s="139"/>
      <c r="AI34" s="140"/>
      <c r="AJ34" s="41"/>
    </row>
    <row r="35" spans="1:36" ht="18" customHeight="1" x14ac:dyDescent="0.3">
      <c r="A35" s="4" t="str">
        <f t="shared" si="2"/>
        <v>-</v>
      </c>
      <c r="B35" s="61"/>
      <c r="C35" s="73"/>
      <c r="D35" s="62">
        <f>FLOOR(IF(B13&gt;0,(B35-(M24*B13)-K43-C35),0),1)</f>
        <v>0</v>
      </c>
      <c r="E35" s="63">
        <f>FLOOR(IF(D13&gt;0,(B35-(V24*D13)-K43-C35),0),1)</f>
        <v>0</v>
      </c>
      <c r="F35" s="7" t="str">
        <f t="shared" si="3"/>
        <v>MEAL OFF</v>
      </c>
      <c r="G35" s="153"/>
      <c r="H35" s="153"/>
      <c r="I35" s="153"/>
      <c r="J35" s="153"/>
      <c r="K35" s="153"/>
      <c r="L35" s="154"/>
      <c r="M35" s="113"/>
      <c r="N35" s="114"/>
      <c r="O35" s="114"/>
      <c r="P35" s="114"/>
      <c r="Q35" s="114"/>
      <c r="R35" s="114"/>
      <c r="S35" s="114"/>
      <c r="T35" s="114"/>
      <c r="U35" s="114"/>
      <c r="V35" s="118"/>
      <c r="W35" s="118"/>
      <c r="X35" s="118"/>
      <c r="Y35" s="118"/>
      <c r="Z35" s="118"/>
      <c r="AA35" s="118"/>
      <c r="AB35" s="118"/>
      <c r="AC35" s="118"/>
      <c r="AD35" s="118"/>
      <c r="AE35" s="135"/>
      <c r="AF35" s="135"/>
      <c r="AG35" s="139"/>
      <c r="AH35" s="139"/>
      <c r="AI35" s="140"/>
      <c r="AJ35" s="41"/>
    </row>
    <row r="36" spans="1:36" ht="18" customHeight="1" x14ac:dyDescent="0.3">
      <c r="A36" s="4" t="str">
        <f t="shared" si="2"/>
        <v>-</v>
      </c>
      <c r="B36" s="64"/>
      <c r="C36" s="74"/>
      <c r="D36" s="65">
        <f>FLOOR(IF(B14&gt;0,(B36-(M24*B14)-K43-C36),0),1)</f>
        <v>0</v>
      </c>
      <c r="E36" s="66">
        <f>FLOOR(IF(D14&gt;0,(B36-(V24*D14)-K43-C36),0),1)</f>
        <v>0</v>
      </c>
      <c r="F36" s="7" t="str">
        <f t="shared" si="3"/>
        <v>MEAL OFF</v>
      </c>
      <c r="G36" s="153"/>
      <c r="H36" s="153"/>
      <c r="I36" s="153"/>
      <c r="J36" s="153"/>
      <c r="K36" s="153"/>
      <c r="L36" s="154"/>
      <c r="M36" s="113"/>
      <c r="N36" s="114"/>
      <c r="O36" s="114"/>
      <c r="P36" s="114"/>
      <c r="Q36" s="114"/>
      <c r="R36" s="114"/>
      <c r="S36" s="114"/>
      <c r="T36" s="114"/>
      <c r="U36" s="114"/>
      <c r="V36" s="118"/>
      <c r="W36" s="118"/>
      <c r="X36" s="118"/>
      <c r="Y36" s="118"/>
      <c r="Z36" s="118"/>
      <c r="AA36" s="118"/>
      <c r="AB36" s="118"/>
      <c r="AC36" s="118"/>
      <c r="AD36" s="118"/>
      <c r="AE36" s="135"/>
      <c r="AF36" s="135"/>
      <c r="AG36" s="139"/>
      <c r="AH36" s="139"/>
      <c r="AI36" s="140"/>
      <c r="AJ36" s="41"/>
    </row>
    <row r="37" spans="1:36" ht="18" customHeight="1" x14ac:dyDescent="0.3">
      <c r="A37" s="4" t="str">
        <f t="shared" si="2"/>
        <v>-</v>
      </c>
      <c r="B37" s="61"/>
      <c r="C37" s="73"/>
      <c r="D37" s="62">
        <f>FLOOR(IF(B15&gt;0,(B37-(M24*B15)-K43-C37),0),1)</f>
        <v>0</v>
      </c>
      <c r="E37" s="63">
        <f>FLOOR(IF(D15&gt;0,(B37-(V24*D15)-K43-C37),0),1)</f>
        <v>0</v>
      </c>
      <c r="F37" s="7" t="str">
        <f t="shared" si="3"/>
        <v>MEAL OFF</v>
      </c>
      <c r="G37" s="153"/>
      <c r="H37" s="153"/>
      <c r="I37" s="153"/>
      <c r="J37" s="153"/>
      <c r="K37" s="153"/>
      <c r="L37" s="154"/>
      <c r="M37" s="113"/>
      <c r="N37" s="114"/>
      <c r="O37" s="114"/>
      <c r="P37" s="114"/>
      <c r="Q37" s="114"/>
      <c r="R37" s="114"/>
      <c r="S37" s="114"/>
      <c r="T37" s="114"/>
      <c r="U37" s="114"/>
      <c r="V37" s="118"/>
      <c r="W37" s="118"/>
      <c r="X37" s="118"/>
      <c r="Y37" s="118"/>
      <c r="Z37" s="118"/>
      <c r="AA37" s="118"/>
      <c r="AB37" s="118"/>
      <c r="AC37" s="118"/>
      <c r="AD37" s="118"/>
      <c r="AE37" s="135"/>
      <c r="AF37" s="135"/>
      <c r="AG37" s="139"/>
      <c r="AH37" s="139"/>
      <c r="AI37" s="140"/>
      <c r="AJ37" s="41"/>
    </row>
    <row r="38" spans="1:36" ht="18" customHeight="1" x14ac:dyDescent="0.3">
      <c r="A38" s="4" t="str">
        <f t="shared" si="2"/>
        <v>-</v>
      </c>
      <c r="B38" s="64"/>
      <c r="C38" s="74"/>
      <c r="D38" s="65">
        <f>FLOOR(IF(B16&gt;0,(B38-(M24*B16)-K43-C38),0),1)</f>
        <v>0</v>
      </c>
      <c r="E38" s="66">
        <f>FLOOR(IF(D16&gt;0,(B38-(V24*D16)-K43-C38),0),1)</f>
        <v>0</v>
      </c>
      <c r="F38" s="7" t="str">
        <f t="shared" si="3"/>
        <v>MEAL OFF</v>
      </c>
      <c r="G38" s="153"/>
      <c r="H38" s="153"/>
      <c r="I38" s="153"/>
      <c r="J38" s="153"/>
      <c r="K38" s="153"/>
      <c r="L38" s="154"/>
      <c r="M38" s="113"/>
      <c r="N38" s="114"/>
      <c r="O38" s="114"/>
      <c r="P38" s="114"/>
      <c r="Q38" s="114"/>
      <c r="R38" s="114"/>
      <c r="S38" s="114"/>
      <c r="T38" s="114"/>
      <c r="U38" s="114"/>
      <c r="V38" s="118"/>
      <c r="W38" s="118"/>
      <c r="X38" s="118"/>
      <c r="Y38" s="118"/>
      <c r="Z38" s="118"/>
      <c r="AA38" s="118"/>
      <c r="AB38" s="118"/>
      <c r="AC38" s="118"/>
      <c r="AD38" s="118"/>
      <c r="AE38" s="135"/>
      <c r="AF38" s="135"/>
      <c r="AG38" s="139"/>
      <c r="AH38" s="139"/>
      <c r="AI38" s="140"/>
      <c r="AJ38" s="41"/>
    </row>
    <row r="39" spans="1:36" ht="18" customHeight="1" x14ac:dyDescent="0.3">
      <c r="A39" s="4" t="str">
        <f>A17</f>
        <v>-</v>
      </c>
      <c r="B39" s="61"/>
      <c r="C39" s="73"/>
      <c r="D39" s="62">
        <f>FLOOR(IF(B17&gt;0,(B39-(M24*B17)-K43-C39),0),1)</f>
        <v>0</v>
      </c>
      <c r="E39" s="63">
        <f>FLOOR(IF(D17&gt;0,(B39-(V24*D17)-K43-C39),0),1)</f>
        <v>0</v>
      </c>
      <c r="F39" s="7" t="str">
        <f t="shared" si="3"/>
        <v>MEAL OFF</v>
      </c>
      <c r="G39" s="153"/>
      <c r="H39" s="153"/>
      <c r="I39" s="153"/>
      <c r="J39" s="153"/>
      <c r="K39" s="153"/>
      <c r="L39" s="154"/>
      <c r="M39" s="113"/>
      <c r="N39" s="114"/>
      <c r="O39" s="114"/>
      <c r="P39" s="114"/>
      <c r="Q39" s="114"/>
      <c r="R39" s="114"/>
      <c r="S39" s="114"/>
      <c r="T39" s="114"/>
      <c r="U39" s="114"/>
      <c r="V39" s="118"/>
      <c r="W39" s="118"/>
      <c r="X39" s="118"/>
      <c r="Y39" s="118"/>
      <c r="Z39" s="118"/>
      <c r="AA39" s="118"/>
      <c r="AB39" s="118"/>
      <c r="AC39" s="118"/>
      <c r="AD39" s="118"/>
      <c r="AE39" s="135"/>
      <c r="AF39" s="135"/>
      <c r="AG39" s="139"/>
      <c r="AH39" s="139"/>
      <c r="AI39" s="140"/>
      <c r="AJ39" s="41"/>
    </row>
    <row r="40" spans="1:36" ht="18" customHeight="1" x14ac:dyDescent="0.3">
      <c r="A40" s="9" t="str">
        <f t="shared" si="2"/>
        <v>-</v>
      </c>
      <c r="B40" s="67"/>
      <c r="C40" s="74"/>
      <c r="D40" s="68">
        <f>FLOOR(IF(B18&gt;0,(B40-(M24*B18)-K43-C40),0),1)</f>
        <v>0</v>
      </c>
      <c r="E40" s="69">
        <f>FLOOR(IF(D18&gt;0,(B40-(V24*D18)-K43-C40),0),1)</f>
        <v>0</v>
      </c>
      <c r="F40" s="8" t="str">
        <f t="shared" si="3"/>
        <v>MEAL OFF</v>
      </c>
      <c r="G40" s="155"/>
      <c r="H40" s="155"/>
      <c r="I40" s="155"/>
      <c r="J40" s="155"/>
      <c r="K40" s="155"/>
      <c r="L40" s="156"/>
      <c r="M40" s="115"/>
      <c r="N40" s="116"/>
      <c r="O40" s="116"/>
      <c r="P40" s="116"/>
      <c r="Q40" s="116"/>
      <c r="R40" s="116"/>
      <c r="S40" s="116"/>
      <c r="T40" s="116"/>
      <c r="U40" s="116"/>
      <c r="V40" s="119"/>
      <c r="W40" s="119"/>
      <c r="X40" s="119"/>
      <c r="Y40" s="119"/>
      <c r="Z40" s="119"/>
      <c r="AA40" s="119"/>
      <c r="AB40" s="119"/>
      <c r="AC40" s="119"/>
      <c r="AD40" s="119"/>
      <c r="AE40" s="136"/>
      <c r="AF40" s="136"/>
      <c r="AG40" s="141"/>
      <c r="AH40" s="141"/>
      <c r="AI40" s="142"/>
      <c r="AJ40" s="41"/>
    </row>
    <row r="41" spans="1:36" ht="18" customHeight="1" x14ac:dyDescent="0.3">
      <c r="A41" s="9" t="str">
        <f t="shared" si="2"/>
        <v>-</v>
      </c>
      <c r="B41" s="70"/>
      <c r="C41" s="75"/>
      <c r="D41" s="71">
        <f>FLOOR(IF(B19&gt;0,(B41-(M24*B19)-K43-C41),0),1)</f>
        <v>0</v>
      </c>
      <c r="E41" s="72">
        <f>FLOOR(IF(D19&gt;0,(B41-(V24*D19)-K43-C41),0),1)</f>
        <v>0</v>
      </c>
      <c r="F41" s="8" t="str">
        <f t="shared" si="3"/>
        <v>MEAL OFF</v>
      </c>
      <c r="G41" s="91" t="s">
        <v>3</v>
      </c>
      <c r="H41" s="91"/>
      <c r="I41" s="91"/>
      <c r="J41" s="91"/>
      <c r="K41" s="91"/>
      <c r="L41" s="92"/>
      <c r="M41" s="125" t="s">
        <v>24</v>
      </c>
      <c r="N41" s="126"/>
      <c r="O41" s="126"/>
      <c r="P41" s="126"/>
      <c r="Q41" s="126"/>
      <c r="R41" s="126"/>
      <c r="S41" s="126"/>
      <c r="T41" s="126"/>
      <c r="U41" s="126"/>
      <c r="V41" s="131" t="s">
        <v>5</v>
      </c>
      <c r="W41" s="131"/>
      <c r="X41" s="131"/>
      <c r="Y41" s="131"/>
      <c r="Z41" s="131"/>
      <c r="AA41" s="131"/>
      <c r="AB41" s="131"/>
      <c r="AC41" s="131"/>
      <c r="AD41" s="131"/>
      <c r="AE41" s="143" t="s">
        <v>30</v>
      </c>
      <c r="AF41" s="143"/>
      <c r="AG41" s="143"/>
      <c r="AH41" s="143"/>
      <c r="AI41" s="145">
        <v>0</v>
      </c>
      <c r="AJ41" s="41"/>
    </row>
    <row r="42" spans="1:36" ht="18" customHeight="1" x14ac:dyDescent="0.25">
      <c r="A42" s="21" t="s">
        <v>8</v>
      </c>
      <c r="B42" s="22">
        <f>SUM(B25:B41)</f>
        <v>0</v>
      </c>
      <c r="C42" s="24">
        <f>SUM(C25:C41)</f>
        <v>0</v>
      </c>
      <c r="D42" s="23">
        <f>SUM(D25:D41)</f>
        <v>0</v>
      </c>
      <c r="E42" s="5">
        <f>SUM(E25:E41)</f>
        <v>0</v>
      </c>
      <c r="F42" s="6">
        <f>IF(B20&gt;0,COUNTIF(F25:F41, "Paid")*K43+K45,0)</f>
        <v>0</v>
      </c>
      <c r="G42" s="93"/>
      <c r="H42" s="93"/>
      <c r="I42" s="93"/>
      <c r="J42" s="93"/>
      <c r="K42" s="93"/>
      <c r="L42" s="94"/>
      <c r="M42" s="127"/>
      <c r="N42" s="128"/>
      <c r="O42" s="128"/>
      <c r="P42" s="128"/>
      <c r="Q42" s="128"/>
      <c r="R42" s="128"/>
      <c r="S42" s="128"/>
      <c r="T42" s="128"/>
      <c r="U42" s="128"/>
      <c r="V42" s="132"/>
      <c r="W42" s="132"/>
      <c r="X42" s="132"/>
      <c r="Y42" s="132"/>
      <c r="Z42" s="132"/>
      <c r="AA42" s="132"/>
      <c r="AB42" s="132"/>
      <c r="AC42" s="132"/>
      <c r="AD42" s="132"/>
      <c r="AE42" s="144"/>
      <c r="AF42" s="144"/>
      <c r="AG42" s="144"/>
      <c r="AH42" s="144"/>
      <c r="AI42" s="146"/>
      <c r="AJ42" s="41"/>
    </row>
    <row r="43" spans="1:36" ht="18.75" customHeight="1" x14ac:dyDescent="0.25">
      <c r="A43" s="96" t="s">
        <v>28</v>
      </c>
      <c r="B43" s="96"/>
      <c r="C43" s="96"/>
      <c r="D43" s="96"/>
      <c r="E43" s="96"/>
      <c r="F43" s="96"/>
      <c r="G43" s="99" t="s">
        <v>12</v>
      </c>
      <c r="H43" s="99"/>
      <c r="I43" s="99"/>
      <c r="J43" s="99"/>
      <c r="K43" s="101" t="s">
        <v>6</v>
      </c>
      <c r="L43" s="102"/>
      <c r="M43" s="127"/>
      <c r="N43" s="128"/>
      <c r="O43" s="128"/>
      <c r="P43" s="128"/>
      <c r="Q43" s="128"/>
      <c r="R43" s="128"/>
      <c r="S43" s="128"/>
      <c r="T43" s="128"/>
      <c r="U43" s="128"/>
      <c r="V43" s="132"/>
      <c r="W43" s="132"/>
      <c r="X43" s="132"/>
      <c r="Y43" s="132"/>
      <c r="Z43" s="132"/>
      <c r="AA43" s="132"/>
      <c r="AB43" s="132"/>
      <c r="AC43" s="132"/>
      <c r="AD43" s="132"/>
      <c r="AE43" s="120" t="s">
        <v>29</v>
      </c>
      <c r="AF43" s="120"/>
      <c r="AG43" s="120"/>
      <c r="AH43" s="120"/>
      <c r="AI43" s="120"/>
      <c r="AJ43" s="41"/>
    </row>
    <row r="44" spans="1:36" ht="18.75" customHeight="1" x14ac:dyDescent="0.25">
      <c r="A44" s="96"/>
      <c r="B44" s="96"/>
      <c r="C44" s="96"/>
      <c r="D44" s="96"/>
      <c r="E44" s="96"/>
      <c r="F44" s="96"/>
      <c r="G44" s="100"/>
      <c r="H44" s="100"/>
      <c r="I44" s="100"/>
      <c r="J44" s="100"/>
      <c r="K44" s="103"/>
      <c r="L44" s="104"/>
      <c r="M44" s="127"/>
      <c r="N44" s="128"/>
      <c r="O44" s="128"/>
      <c r="P44" s="128"/>
      <c r="Q44" s="128"/>
      <c r="R44" s="128"/>
      <c r="S44" s="128"/>
      <c r="T44" s="128"/>
      <c r="U44" s="128"/>
      <c r="V44" s="132"/>
      <c r="W44" s="132"/>
      <c r="X44" s="132"/>
      <c r="Y44" s="132"/>
      <c r="Z44" s="132"/>
      <c r="AA44" s="132"/>
      <c r="AB44" s="132"/>
      <c r="AC44" s="132"/>
      <c r="AD44" s="132"/>
      <c r="AE44" s="121"/>
      <c r="AF44" s="121"/>
      <c r="AG44" s="121"/>
      <c r="AH44" s="121"/>
      <c r="AI44" s="121"/>
      <c r="AJ44" s="41"/>
    </row>
    <row r="45" spans="1:36" ht="18.75" customHeight="1" x14ac:dyDescent="0.25">
      <c r="A45" s="96"/>
      <c r="B45" s="96"/>
      <c r="C45" s="96"/>
      <c r="D45" s="96"/>
      <c r="E45" s="96"/>
      <c r="F45" s="96"/>
      <c r="G45" s="105" t="s">
        <v>32</v>
      </c>
      <c r="H45" s="105"/>
      <c r="I45" s="105"/>
      <c r="J45" s="105"/>
      <c r="K45" s="107">
        <v>300</v>
      </c>
      <c r="L45" s="108"/>
      <c r="M45" s="127"/>
      <c r="N45" s="128"/>
      <c r="O45" s="128"/>
      <c r="P45" s="128"/>
      <c r="Q45" s="128"/>
      <c r="R45" s="128"/>
      <c r="S45" s="128"/>
      <c r="T45" s="128"/>
      <c r="U45" s="128"/>
      <c r="V45" s="132"/>
      <c r="W45" s="132"/>
      <c r="X45" s="132"/>
      <c r="Y45" s="132"/>
      <c r="Z45" s="132"/>
      <c r="AA45" s="132"/>
      <c r="AB45" s="132"/>
      <c r="AC45" s="132"/>
      <c r="AD45" s="132"/>
      <c r="AE45" s="166" t="s">
        <v>34</v>
      </c>
      <c r="AF45" s="167"/>
      <c r="AG45" s="167"/>
      <c r="AH45" s="167"/>
      <c r="AI45" s="167"/>
      <c r="AJ45" s="41"/>
    </row>
    <row r="46" spans="1:36" ht="18.75" customHeight="1" x14ac:dyDescent="0.25">
      <c r="A46" s="96"/>
      <c r="B46" s="96"/>
      <c r="C46" s="96"/>
      <c r="D46" s="96"/>
      <c r="E46" s="96"/>
      <c r="F46" s="96"/>
      <c r="G46" s="106"/>
      <c r="H46" s="106"/>
      <c r="I46" s="106"/>
      <c r="J46" s="106"/>
      <c r="K46" s="109"/>
      <c r="L46" s="110"/>
      <c r="M46" s="129"/>
      <c r="N46" s="130"/>
      <c r="O46" s="130"/>
      <c r="P46" s="130"/>
      <c r="Q46" s="130"/>
      <c r="R46" s="130"/>
      <c r="S46" s="130"/>
      <c r="T46" s="130"/>
      <c r="U46" s="130"/>
      <c r="V46" s="133"/>
      <c r="W46" s="133"/>
      <c r="X46" s="133"/>
      <c r="Y46" s="133"/>
      <c r="Z46" s="133"/>
      <c r="AA46" s="133"/>
      <c r="AB46" s="133"/>
      <c r="AC46" s="133"/>
      <c r="AD46" s="133"/>
      <c r="AE46" s="167"/>
      <c r="AF46" s="167"/>
      <c r="AG46" s="167"/>
      <c r="AH46" s="167"/>
      <c r="AI46" s="167"/>
      <c r="AJ46" s="41"/>
    </row>
    <row r="47" spans="1:36" ht="21.75" customHeight="1" x14ac:dyDescent="0.25">
      <c r="A47" s="96"/>
      <c r="B47" s="96"/>
      <c r="C47" s="96"/>
      <c r="D47" s="96"/>
      <c r="E47" s="96"/>
      <c r="F47" s="96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167"/>
      <c r="AF47" s="167"/>
      <c r="AG47" s="167"/>
      <c r="AH47" s="167"/>
      <c r="AI47" s="167"/>
      <c r="AJ47" s="41"/>
    </row>
    <row r="48" spans="1:36" ht="18.75" customHeight="1" x14ac:dyDescent="0.2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</row>
    <row r="49" spans="1:36" ht="18.75" customHeight="1" x14ac:dyDescent="0.2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</row>
    <row r="50" spans="1:36" ht="18.75" customHeight="1" x14ac:dyDescent="0.2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</row>
    <row r="51" spans="1:36" ht="18.75" customHeight="1" x14ac:dyDescent="0.2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</row>
    <row r="53" spans="1:36" x14ac:dyDescent="0.25">
      <c r="I53"/>
      <c r="J53"/>
    </row>
    <row r="54" spans="1:36" ht="18.75" customHeight="1" x14ac:dyDescent="0.25">
      <c r="B54" s="86" t="s">
        <v>25</v>
      </c>
      <c r="C54" s="86"/>
      <c r="D54" s="86"/>
      <c r="E54" s="86"/>
      <c r="F54" s="86"/>
      <c r="G54" s="86"/>
      <c r="I54"/>
      <c r="J54"/>
      <c r="U54" s="1" t="s">
        <v>6</v>
      </c>
    </row>
    <row r="55" spans="1:36" ht="18.75" customHeight="1" x14ac:dyDescent="0.25">
      <c r="B55" s="86"/>
      <c r="C55" s="86"/>
      <c r="D55" s="86"/>
      <c r="E55" s="86"/>
      <c r="F55" s="86"/>
      <c r="G55" s="86"/>
      <c r="H55" s="2"/>
      <c r="I55"/>
      <c r="J55"/>
    </row>
    <row r="56" spans="1:36" ht="18.75" customHeight="1" x14ac:dyDescent="0.25">
      <c r="B56" s="90" t="s">
        <v>2</v>
      </c>
      <c r="C56" s="90"/>
      <c r="D56" s="87" t="s">
        <v>31</v>
      </c>
      <c r="E56" s="87"/>
      <c r="F56" s="168" t="s">
        <v>35</v>
      </c>
      <c r="G56" s="168"/>
      <c r="H56" s="2"/>
      <c r="I56"/>
      <c r="J56"/>
    </row>
    <row r="57" spans="1:36" ht="18.75" customHeight="1" x14ac:dyDescent="0.25">
      <c r="B57" s="90"/>
      <c r="C57" s="90"/>
      <c r="D57" s="87"/>
      <c r="E57" s="87"/>
      <c r="F57" s="168"/>
      <c r="G57" s="168"/>
      <c r="H57" s="29"/>
      <c r="I57"/>
      <c r="J57"/>
    </row>
    <row r="58" spans="1:36" ht="18.75" customHeight="1" x14ac:dyDescent="0.25">
      <c r="B58" s="89">
        <f>IF(B20&gt;0,(B42-B22+300-C42),0)</f>
        <v>0</v>
      </c>
      <c r="C58" s="89"/>
      <c r="D58" s="88">
        <f>IF(B20&gt;0,F42,0)</f>
        <v>0</v>
      </c>
      <c r="E58" s="88"/>
      <c r="F58" s="169">
        <f>17-COUNTIF(A3:A19,"-")</f>
        <v>0</v>
      </c>
      <c r="G58" s="169"/>
      <c r="H58" s="29"/>
      <c r="I58"/>
      <c r="J58"/>
    </row>
    <row r="59" spans="1:36" ht="18.75" customHeight="1" x14ac:dyDescent="0.25">
      <c r="B59" s="89"/>
      <c r="C59" s="89"/>
      <c r="D59" s="88"/>
      <c r="E59" s="88"/>
      <c r="F59" s="169"/>
      <c r="G59" s="169"/>
      <c r="H59" s="29"/>
      <c r="I59"/>
      <c r="J59"/>
    </row>
    <row r="60" spans="1:36" ht="18.75" customHeight="1" x14ac:dyDescent="0.25">
      <c r="B60" s="89"/>
      <c r="C60" s="89"/>
      <c r="D60" s="88"/>
      <c r="E60" s="88"/>
      <c r="F60" s="169"/>
      <c r="G60" s="169"/>
      <c r="H60" s="29"/>
      <c r="I60"/>
      <c r="J60"/>
    </row>
    <row r="61" spans="1:36" ht="18.75" customHeight="1" x14ac:dyDescent="0.25">
      <c r="A61" s="40"/>
      <c r="B61" s="89"/>
      <c r="C61" s="89"/>
      <c r="D61" s="88"/>
      <c r="E61" s="88"/>
      <c r="F61" s="169"/>
      <c r="G61" s="169"/>
      <c r="H61" s="29"/>
      <c r="I61"/>
      <c r="J61"/>
    </row>
    <row r="62" spans="1:36" x14ac:dyDescent="0.25">
      <c r="A62" s="175" t="s">
        <v>14</v>
      </c>
      <c r="B62" s="175">
        <v>1</v>
      </c>
      <c r="C62" s="176"/>
      <c r="H62" s="29"/>
      <c r="I62"/>
      <c r="J62"/>
    </row>
    <row r="63" spans="1:36" x14ac:dyDescent="0.25">
      <c r="A63" s="175" t="s">
        <v>15</v>
      </c>
      <c r="B63" s="175">
        <v>2</v>
      </c>
      <c r="C63" s="176"/>
      <c r="H63" s="29"/>
      <c r="I63"/>
      <c r="J63"/>
    </row>
    <row r="64" spans="1:36" x14ac:dyDescent="0.25">
      <c r="A64" s="175" t="s">
        <v>16</v>
      </c>
      <c r="B64" s="175">
        <v>3</v>
      </c>
      <c r="C64" s="176"/>
      <c r="H64" s="29"/>
      <c r="I64"/>
      <c r="J64"/>
    </row>
    <row r="65" spans="1:8" x14ac:dyDescent="0.25">
      <c r="A65" s="175" t="s">
        <v>17</v>
      </c>
      <c r="B65" s="175">
        <v>4</v>
      </c>
      <c r="C65" s="176"/>
      <c r="H65" s="29"/>
    </row>
    <row r="66" spans="1:8" x14ac:dyDescent="0.25">
      <c r="A66" s="175" t="s">
        <v>36</v>
      </c>
      <c r="B66" s="175">
        <v>5</v>
      </c>
      <c r="C66" s="176"/>
      <c r="H66" s="29"/>
    </row>
    <row r="67" spans="1:8" x14ac:dyDescent="0.25">
      <c r="A67" s="175" t="s">
        <v>18</v>
      </c>
      <c r="B67" s="175">
        <v>6</v>
      </c>
      <c r="C67" s="176"/>
      <c r="H67" s="29"/>
    </row>
    <row r="68" spans="1:8" x14ac:dyDescent="0.25">
      <c r="A68" s="175" t="s">
        <v>13</v>
      </c>
      <c r="B68" s="175">
        <v>7</v>
      </c>
      <c r="C68" s="176"/>
      <c r="H68" s="29"/>
    </row>
    <row r="69" spans="1:8" x14ac:dyDescent="0.25">
      <c r="A69" s="176"/>
      <c r="B69" s="176"/>
      <c r="C69" s="176"/>
      <c r="H69" s="29"/>
    </row>
    <row r="70" spans="1:8" x14ac:dyDescent="0.25">
      <c r="A70" s="176"/>
      <c r="B70" s="176"/>
      <c r="C70" s="176"/>
      <c r="H70" s="29"/>
    </row>
    <row r="71" spans="1:8" x14ac:dyDescent="0.25">
      <c r="A71" s="176"/>
      <c r="B71" s="176"/>
      <c r="C71" s="176"/>
      <c r="H71" s="29"/>
    </row>
    <row r="72" spans="1:8" x14ac:dyDescent="0.25">
      <c r="A72" s="176"/>
      <c r="B72" s="176"/>
      <c r="C72" s="176"/>
      <c r="H72" s="29"/>
    </row>
    <row r="73" spans="1:8" x14ac:dyDescent="0.25">
      <c r="A73" s="176"/>
      <c r="B73" s="176"/>
      <c r="C73" s="176"/>
      <c r="H73" s="29"/>
    </row>
    <row r="74" spans="1:8" x14ac:dyDescent="0.25">
      <c r="A74" s="176"/>
      <c r="B74" s="176"/>
      <c r="C74" s="176"/>
    </row>
    <row r="75" spans="1:8" x14ac:dyDescent="0.25">
      <c r="A75" s="176"/>
      <c r="B75" s="176"/>
      <c r="C75" s="176"/>
    </row>
    <row r="76" spans="1:8" x14ac:dyDescent="0.25">
      <c r="A76" s="176"/>
      <c r="B76" s="176"/>
      <c r="C76" s="176"/>
    </row>
    <row r="77" spans="1:8" x14ac:dyDescent="0.25">
      <c r="A77" s="176"/>
      <c r="B77" s="176"/>
      <c r="C77" s="176"/>
    </row>
    <row r="78" spans="1:8" x14ac:dyDescent="0.25">
      <c r="A78" s="176"/>
      <c r="B78" s="176"/>
      <c r="C78" s="176"/>
    </row>
  </sheetData>
  <sheetProtection algorithmName="SHA-512" hashValue="uTXAVumej7xPtYYEES3x4wD+cqGFQ0hp0xJ+b5Xe7y3iO/r5SX3Ezz7mrSJD9o2SF1w1xDXsI8uF7PAwtcTBjQ==" saltValue="bqbPbShG0WU8yjurbnsIFg==" spinCount="100000" sheet="1" objects="1" scenarios="1"/>
  <mergeCells count="36">
    <mergeCell ref="F56:G57"/>
    <mergeCell ref="F58:G61"/>
    <mergeCell ref="AJ1:AJ2"/>
    <mergeCell ref="A48:AJ51"/>
    <mergeCell ref="M41:U46"/>
    <mergeCell ref="V41:AD46"/>
    <mergeCell ref="AE24:AF40"/>
    <mergeCell ref="AG24:AI40"/>
    <mergeCell ref="AE41:AH42"/>
    <mergeCell ref="AI41:AI42"/>
    <mergeCell ref="A21:AI21"/>
    <mergeCell ref="A23:AI23"/>
    <mergeCell ref="B1:B2"/>
    <mergeCell ref="C1:C2"/>
    <mergeCell ref="G24:L40"/>
    <mergeCell ref="D1:D2"/>
    <mergeCell ref="B22:D22"/>
    <mergeCell ref="M47:U47"/>
    <mergeCell ref="V47:AD47"/>
    <mergeCell ref="M24:U40"/>
    <mergeCell ref="V24:AD40"/>
    <mergeCell ref="AE43:AI44"/>
    <mergeCell ref="AE45:AI47"/>
    <mergeCell ref="G41:L42"/>
    <mergeCell ref="G47:L47"/>
    <mergeCell ref="A43:F47"/>
    <mergeCell ref="A1:A2"/>
    <mergeCell ref="G43:J44"/>
    <mergeCell ref="K43:L44"/>
    <mergeCell ref="G45:J46"/>
    <mergeCell ref="K45:L46"/>
    <mergeCell ref="D56:E57"/>
    <mergeCell ref="D58:E61"/>
    <mergeCell ref="B58:C61"/>
    <mergeCell ref="B56:C57"/>
    <mergeCell ref="B54:G55"/>
  </mergeCells>
  <conditionalFormatting sqref="A25">
    <cfRule type="cellIs" dxfId="20" priority="18" operator="lessThan">
      <formula>$D$25</formula>
    </cfRule>
    <cfRule type="cellIs" dxfId="19" priority="19" operator="lessThan">
      <formula>$D$25</formula>
    </cfRule>
  </conditionalFormatting>
  <conditionalFormatting sqref="B3:B19">
    <cfRule type="expression" dxfId="18" priority="4">
      <formula>AND(B3&gt;0,B3&lt;AI41)</formula>
    </cfRule>
  </conditionalFormatting>
  <conditionalFormatting sqref="C25:C41">
    <cfRule type="cellIs" dxfId="17" priority="14" operator="greaterThan">
      <formula>0</formula>
    </cfRule>
  </conditionalFormatting>
  <conditionalFormatting sqref="D3:D5">
    <cfRule type="expression" dxfId="16" priority="3" stopIfTrue="1">
      <formula>AND(D3&gt;0,D3&lt;AI41)</formula>
    </cfRule>
    <cfRule type="cellIs" dxfId="15" priority="13" operator="greaterThanOrEqual">
      <formula>"AI41"</formula>
    </cfRule>
  </conditionalFormatting>
  <conditionalFormatting sqref="D6:D19">
    <cfRule type="expression" dxfId="14" priority="20" stopIfTrue="1">
      <formula>AND(D6&gt;0,D6&lt;AI46)</formula>
    </cfRule>
    <cfRule type="cellIs" dxfId="13" priority="21" operator="greaterThanOrEqual">
      <formula>"AI41"</formula>
    </cfRule>
  </conditionalFormatting>
  <conditionalFormatting sqref="D25:D41">
    <cfRule type="cellIs" dxfId="12" priority="17" operator="lessThan">
      <formula>0</formula>
    </cfRule>
  </conditionalFormatting>
  <conditionalFormatting sqref="D25:E41">
    <cfRule type="cellIs" dxfId="11" priority="15" operator="lessThan">
      <formula>0</formula>
    </cfRule>
  </conditionalFormatting>
  <conditionalFormatting sqref="E25:E41">
    <cfRule type="cellIs" dxfId="10" priority="16" operator="lessThan">
      <formula>0</formula>
    </cfRule>
  </conditionalFormatting>
  <conditionalFormatting sqref="E3:AI18">
    <cfRule type="expression" dxfId="9" priority="6">
      <formula>E3&gt;2.5</formula>
    </cfRule>
    <cfRule type="expression" dxfId="8" priority="7">
      <formula>E3=2.5</formula>
    </cfRule>
    <cfRule type="expression" dxfId="7" priority="8">
      <formula>E3=1.5</formula>
    </cfRule>
    <cfRule type="expression" dxfId="6" priority="9">
      <formula>E3=0.5</formula>
    </cfRule>
  </conditionalFormatting>
  <conditionalFormatting sqref="E3:AI19">
    <cfRule type="expression" dxfId="5" priority="10">
      <formula>E3=1</formula>
    </cfRule>
    <cfRule type="expression" dxfId="4" priority="11">
      <formula>E3=2</formula>
    </cfRule>
  </conditionalFormatting>
  <conditionalFormatting sqref="E22:AI22">
    <cfRule type="expression" dxfId="3" priority="1">
      <formula>E22&lt;0</formula>
    </cfRule>
    <cfRule type="expression" dxfId="2" priority="2">
      <formula>E22&gt;0</formula>
    </cfRule>
  </conditionalFormatting>
  <conditionalFormatting sqref="G24:L40">
    <cfRule type="expression" dxfId="1" priority="5">
      <formula>$G$24&lt;0</formula>
    </cfRule>
  </conditionalFormatting>
  <conditionalFormatting sqref="H57:H73">
    <cfRule type="cellIs" dxfId="0" priority="12" operator="greaterThanOrEqual">
      <formula>"AI41"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Md Bappy</cp:lastModifiedBy>
  <cp:revision/>
  <dcterms:created xsi:type="dcterms:W3CDTF">2023-02-26T13:24:28Z</dcterms:created>
  <dcterms:modified xsi:type="dcterms:W3CDTF">2024-04-30T16:01:18Z</dcterms:modified>
  <cp:category/>
  <cp:contentStatus/>
</cp:coreProperties>
</file>