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50" i="2" l="1"/>
  <c r="O350" i="2" s="1"/>
  <c r="P350" i="2" s="1"/>
  <c r="M350" i="2"/>
  <c r="N350" i="2"/>
  <c r="Q350" i="2"/>
  <c r="R350" i="2" s="1"/>
  <c r="T350" i="2"/>
  <c r="U350" i="2"/>
  <c r="V350" i="2"/>
  <c r="W350" i="2"/>
  <c r="X350" i="2"/>
  <c r="Y350" i="2"/>
  <c r="Z350" i="2"/>
  <c r="AA350" i="2"/>
  <c r="L351" i="2"/>
  <c r="O351" i="2" s="1"/>
  <c r="P351" i="2" s="1"/>
  <c r="M351" i="2"/>
  <c r="N351" i="2"/>
  <c r="Q351" i="2"/>
  <c r="R351" i="2"/>
  <c r="T351" i="2"/>
  <c r="U351" i="2"/>
  <c r="V351" i="2"/>
  <c r="W351" i="2"/>
  <c r="X351" i="2"/>
  <c r="Y351" i="2"/>
  <c r="Z351" i="2"/>
  <c r="AA351" i="2"/>
  <c r="L352" i="2"/>
  <c r="M352" i="2"/>
  <c r="N352" i="2"/>
  <c r="O352" i="2"/>
  <c r="P352" i="2" s="1"/>
  <c r="Q352" i="2"/>
  <c r="R352" i="2" s="1"/>
  <c r="T352" i="2"/>
  <c r="U352" i="2"/>
  <c r="V352" i="2"/>
  <c r="W352" i="2"/>
  <c r="X352" i="2"/>
  <c r="Y352" i="2"/>
  <c r="Z352" i="2"/>
  <c r="AA352" i="2"/>
  <c r="L353" i="2"/>
  <c r="O353" i="2" s="1"/>
  <c r="P353" i="2" s="1"/>
  <c r="M353" i="2"/>
  <c r="N353" i="2"/>
  <c r="Q353" i="2"/>
  <c r="R353" i="2"/>
  <c r="T353" i="2"/>
  <c r="U353" i="2"/>
  <c r="V353" i="2"/>
  <c r="W353" i="2"/>
  <c r="X353" i="2"/>
  <c r="Y353" i="2"/>
  <c r="Z353" i="2"/>
  <c r="AA353" i="2"/>
  <c r="L354" i="2"/>
  <c r="M354" i="2"/>
  <c r="N354" i="2"/>
  <c r="O354" i="2"/>
  <c r="P354" i="2" s="1"/>
  <c r="Q354" i="2"/>
  <c r="R354" i="2" s="1"/>
  <c r="T354" i="2"/>
  <c r="U354" i="2"/>
  <c r="V354" i="2"/>
  <c r="W354" i="2"/>
  <c r="X354" i="2"/>
  <c r="Y354" i="2"/>
  <c r="Z354" i="2"/>
  <c r="AA354" i="2"/>
  <c r="L355" i="2"/>
  <c r="O355" i="2" s="1"/>
  <c r="P355" i="2" s="1"/>
  <c r="M355" i="2"/>
  <c r="N355" i="2"/>
  <c r="Q355" i="2"/>
  <c r="R355" i="2"/>
  <c r="T355" i="2"/>
  <c r="U355" i="2"/>
  <c r="V355" i="2"/>
  <c r="W355" i="2"/>
  <c r="X355" i="2"/>
  <c r="Y355" i="2"/>
  <c r="Z355" i="2"/>
  <c r="AA355" i="2"/>
  <c r="L356" i="2"/>
  <c r="M356" i="2"/>
  <c r="N356" i="2"/>
  <c r="O356" i="2"/>
  <c r="P356" i="2" s="1"/>
  <c r="Q356" i="2"/>
  <c r="R356" i="2" s="1"/>
  <c r="T356" i="2"/>
  <c r="U356" i="2"/>
  <c r="V356" i="2"/>
  <c r="W356" i="2"/>
  <c r="X356" i="2"/>
  <c r="Y356" i="2"/>
  <c r="Z356" i="2"/>
  <c r="AA356" i="2"/>
  <c r="L357" i="2"/>
  <c r="O357" i="2" s="1"/>
  <c r="P357" i="2" s="1"/>
  <c r="M357" i="2"/>
  <c r="N357" i="2"/>
  <c r="Q357" i="2"/>
  <c r="R357" i="2"/>
  <c r="T357" i="2"/>
  <c r="U357" i="2"/>
  <c r="V357" i="2"/>
  <c r="W357" i="2"/>
  <c r="X357" i="2"/>
  <c r="Y357" i="2"/>
  <c r="Z357" i="2"/>
  <c r="AA357" i="2"/>
  <c r="L358" i="2"/>
  <c r="M358" i="2"/>
  <c r="N358" i="2"/>
  <c r="O358" i="2"/>
  <c r="P358" i="2" s="1"/>
  <c r="Q358" i="2"/>
  <c r="R358" i="2" s="1"/>
  <c r="T358" i="2"/>
  <c r="U358" i="2"/>
  <c r="V358" i="2"/>
  <c r="W358" i="2"/>
  <c r="X358" i="2"/>
  <c r="Y358" i="2"/>
  <c r="Z358" i="2"/>
  <c r="AA358" i="2"/>
  <c r="L359" i="2"/>
  <c r="O359" i="2" s="1"/>
  <c r="P359" i="2" s="1"/>
  <c r="M359" i="2"/>
  <c r="N359" i="2"/>
  <c r="Q359" i="2"/>
  <c r="R359" i="2"/>
  <c r="T359" i="2"/>
  <c r="U359" i="2"/>
  <c r="V359" i="2"/>
  <c r="W359" i="2"/>
  <c r="X359" i="2"/>
  <c r="Y359" i="2"/>
  <c r="Z359" i="2"/>
  <c r="AA359" i="2"/>
  <c r="L360" i="2"/>
  <c r="M360" i="2"/>
  <c r="N360" i="2"/>
  <c r="O360" i="2"/>
  <c r="P360" i="2" s="1"/>
  <c r="Q360" i="2"/>
  <c r="R360" i="2" s="1"/>
  <c r="T360" i="2"/>
  <c r="U360" i="2"/>
  <c r="V360" i="2"/>
  <c r="W360" i="2"/>
  <c r="X360" i="2"/>
  <c r="Y360" i="2"/>
  <c r="Z360" i="2"/>
  <c r="AA360" i="2"/>
  <c r="L346" i="2" l="1"/>
  <c r="O346" i="2" s="1"/>
  <c r="P346" i="2" s="1"/>
  <c r="M346" i="2"/>
  <c r="N346" i="2"/>
  <c r="Q346" i="2"/>
  <c r="R346" i="2"/>
  <c r="T346" i="2"/>
  <c r="U346" i="2"/>
  <c r="V346" i="2"/>
  <c r="W346" i="2"/>
  <c r="X346" i="2"/>
  <c r="Y346" i="2"/>
  <c r="Z346" i="2"/>
  <c r="AA346" i="2"/>
  <c r="L347" i="2"/>
  <c r="M347" i="2"/>
  <c r="N347" i="2"/>
  <c r="O347" i="2"/>
  <c r="P347" i="2" s="1"/>
  <c r="Q347" i="2"/>
  <c r="R347" i="2" s="1"/>
  <c r="T347" i="2"/>
  <c r="U347" i="2"/>
  <c r="V347" i="2"/>
  <c r="W347" i="2"/>
  <c r="X347" i="2"/>
  <c r="Y347" i="2"/>
  <c r="Z347" i="2"/>
  <c r="AA347" i="2"/>
  <c r="L348" i="2"/>
  <c r="O348" i="2" s="1"/>
  <c r="P348" i="2" s="1"/>
  <c r="M348" i="2"/>
  <c r="N348" i="2"/>
  <c r="Q348" i="2"/>
  <c r="R348" i="2"/>
  <c r="T348" i="2"/>
  <c r="U348" i="2"/>
  <c r="V348" i="2"/>
  <c r="W348" i="2"/>
  <c r="X348" i="2"/>
  <c r="Y348" i="2"/>
  <c r="Z348" i="2"/>
  <c r="AA348" i="2"/>
  <c r="L349" i="2"/>
  <c r="M349" i="2"/>
  <c r="N349" i="2"/>
  <c r="O349" i="2"/>
  <c r="P349" i="2" s="1"/>
  <c r="Q349" i="2"/>
  <c r="R349" i="2" s="1"/>
  <c r="T349" i="2"/>
  <c r="U349" i="2"/>
  <c r="V349" i="2"/>
  <c r="W349" i="2"/>
  <c r="X349" i="2"/>
  <c r="Y349" i="2"/>
  <c r="Z349" i="2"/>
  <c r="AA349" i="2"/>
  <c r="L339" i="2" l="1"/>
  <c r="M339" i="2"/>
  <c r="N339" i="2"/>
  <c r="O339" i="2"/>
  <c r="P339" i="2"/>
  <c r="Q339" i="2"/>
  <c r="R339" i="2"/>
  <c r="T339" i="2"/>
  <c r="U339" i="2"/>
  <c r="V339" i="2"/>
  <c r="W339" i="2"/>
  <c r="X339" i="2"/>
  <c r="Y339" i="2"/>
  <c r="Z339" i="2"/>
  <c r="AA339" i="2"/>
  <c r="L340" i="2"/>
  <c r="M340" i="2"/>
  <c r="N340" i="2"/>
  <c r="O340" i="2"/>
  <c r="P340" i="2" s="1"/>
  <c r="Q340" i="2"/>
  <c r="R340" i="2"/>
  <c r="T340" i="2"/>
  <c r="U340" i="2"/>
  <c r="V340" i="2"/>
  <c r="W340" i="2"/>
  <c r="X340" i="2"/>
  <c r="Y340" i="2"/>
  <c r="Z340" i="2"/>
  <c r="AA340" i="2"/>
  <c r="L341" i="2"/>
  <c r="M341" i="2"/>
  <c r="N341" i="2"/>
  <c r="O341" i="2"/>
  <c r="P341" i="2" s="1"/>
  <c r="Q341" i="2"/>
  <c r="R341" i="2"/>
  <c r="T341" i="2"/>
  <c r="U341" i="2"/>
  <c r="V341" i="2"/>
  <c r="W341" i="2"/>
  <c r="X341" i="2"/>
  <c r="Y341" i="2"/>
  <c r="Z341" i="2"/>
  <c r="AA341" i="2"/>
  <c r="L342" i="2"/>
  <c r="M342" i="2"/>
  <c r="N342" i="2"/>
  <c r="O342" i="2"/>
  <c r="P342" i="2" s="1"/>
  <c r="Q342" i="2"/>
  <c r="R342" i="2" s="1"/>
  <c r="T342" i="2"/>
  <c r="U342" i="2"/>
  <c r="V342" i="2"/>
  <c r="W342" i="2"/>
  <c r="X342" i="2"/>
  <c r="Y342" i="2"/>
  <c r="Z342" i="2"/>
  <c r="AA342" i="2"/>
  <c r="L343" i="2"/>
  <c r="O343" i="2" s="1"/>
  <c r="P343" i="2" s="1"/>
  <c r="M343" i="2"/>
  <c r="N343" i="2"/>
  <c r="Q343" i="2"/>
  <c r="R343" i="2"/>
  <c r="T343" i="2"/>
  <c r="U343" i="2"/>
  <c r="V343" i="2"/>
  <c r="W343" i="2"/>
  <c r="X343" i="2"/>
  <c r="Y343" i="2"/>
  <c r="Z343" i="2"/>
  <c r="AA343" i="2"/>
  <c r="L344" i="2"/>
  <c r="M344" i="2"/>
  <c r="N344" i="2"/>
  <c r="O344" i="2"/>
  <c r="P344" i="2" s="1"/>
  <c r="Q344" i="2"/>
  <c r="R344" i="2" s="1"/>
  <c r="T344" i="2"/>
  <c r="U344" i="2"/>
  <c r="V344" i="2"/>
  <c r="W344" i="2"/>
  <c r="X344" i="2"/>
  <c r="Y344" i="2"/>
  <c r="Z344" i="2"/>
  <c r="AA344" i="2"/>
  <c r="L345" i="2"/>
  <c r="O345" i="2" s="1"/>
  <c r="P345" i="2" s="1"/>
  <c r="M345" i="2"/>
  <c r="N345" i="2"/>
  <c r="Q345" i="2"/>
  <c r="R345" i="2"/>
  <c r="T345" i="2"/>
  <c r="U345" i="2"/>
  <c r="V345" i="2"/>
  <c r="W345" i="2"/>
  <c r="X345" i="2"/>
  <c r="Y345" i="2"/>
  <c r="Z345" i="2"/>
  <c r="AA345" i="2"/>
  <c r="L334" i="2" l="1"/>
  <c r="M334" i="2"/>
  <c r="N334" i="2"/>
  <c r="O334" i="2"/>
  <c r="P334" i="2"/>
  <c r="Q334" i="2"/>
  <c r="R334" i="2"/>
  <c r="T334" i="2"/>
  <c r="U334" i="2"/>
  <c r="V334" i="2"/>
  <c r="W334" i="2"/>
  <c r="X334" i="2"/>
  <c r="Y334" i="2"/>
  <c r="Z334" i="2"/>
  <c r="AA334" i="2"/>
  <c r="L335" i="2"/>
  <c r="M335" i="2"/>
  <c r="N335" i="2"/>
  <c r="O335" i="2"/>
  <c r="P335" i="2" s="1"/>
  <c r="Q335" i="2"/>
  <c r="R335" i="2"/>
  <c r="T335" i="2"/>
  <c r="U335" i="2"/>
  <c r="V335" i="2"/>
  <c r="W335" i="2"/>
  <c r="X335" i="2"/>
  <c r="Y335" i="2"/>
  <c r="Z335" i="2"/>
  <c r="AA335" i="2"/>
  <c r="L336" i="2"/>
  <c r="M336" i="2"/>
  <c r="N336" i="2"/>
  <c r="O336" i="2"/>
  <c r="P336" i="2" s="1"/>
  <c r="Q336" i="2"/>
  <c r="R336" i="2" s="1"/>
  <c r="T336" i="2"/>
  <c r="U336" i="2"/>
  <c r="V336" i="2"/>
  <c r="W336" i="2"/>
  <c r="X336" i="2"/>
  <c r="Y336" i="2"/>
  <c r="Z336" i="2"/>
  <c r="AA336" i="2"/>
  <c r="L337" i="2"/>
  <c r="M337" i="2"/>
  <c r="N337" i="2"/>
  <c r="O337" i="2"/>
  <c r="P337" i="2"/>
  <c r="Q337" i="2"/>
  <c r="R337" i="2"/>
  <c r="T337" i="2"/>
  <c r="U337" i="2"/>
  <c r="V337" i="2"/>
  <c r="W337" i="2"/>
  <c r="X337" i="2"/>
  <c r="Y337" i="2"/>
  <c r="Z337" i="2"/>
  <c r="AA337" i="2"/>
  <c r="L338" i="2"/>
  <c r="M338" i="2"/>
  <c r="N338" i="2"/>
  <c r="O338" i="2"/>
  <c r="P338" i="2" s="1"/>
  <c r="Q338" i="2"/>
  <c r="R338" i="2" s="1"/>
  <c r="T338" i="2"/>
  <c r="U338" i="2"/>
  <c r="V338" i="2"/>
  <c r="W338" i="2"/>
  <c r="X338" i="2"/>
  <c r="Y338" i="2"/>
  <c r="Z338" i="2"/>
  <c r="AA338" i="2"/>
  <c r="AA333" i="2"/>
  <c r="Z333" i="2"/>
  <c r="Y333" i="2"/>
  <c r="X333" i="2"/>
  <c r="W333" i="2"/>
  <c r="V333" i="2"/>
  <c r="U333" i="2"/>
  <c r="T333" i="2"/>
  <c r="R333" i="2"/>
  <c r="Q333" i="2"/>
  <c r="N333" i="2"/>
  <c r="M333" i="2"/>
  <c r="L333" i="2"/>
  <c r="O333" i="2" s="1"/>
  <c r="P333" i="2" s="1"/>
  <c r="L325" i="2" l="1"/>
  <c r="M325" i="2"/>
  <c r="N325" i="2"/>
  <c r="O325" i="2"/>
  <c r="P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P326" i="2" s="1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P327" i="2" s="1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<sst xmlns="http://schemas.openxmlformats.org/spreadsheetml/2006/main" count="38" uniqueCount="36">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</sst>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Summary!$E$2:$E$349</c:f>
              <c:numCache>
                <c:formatCode>_-* #,##0_-;\-* #,##0_-;_-* "-"??_-;_-@_-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  <c:pt idx="323">
                  <c:v>445828</c:v>
                </c:pt>
                <c:pt idx="324">
                  <c:v>452543</c:v>
                </c:pt>
                <c:pt idx="325">
                  <c:v>458527</c:v>
                </c:pt>
                <c:pt idx="326">
                  <c:v>464443</c:v>
                </c:pt>
                <c:pt idx="327">
                  <c:v>472820</c:v>
                </c:pt>
                <c:pt idx="328">
                  <c:v>479064</c:v>
                </c:pt>
                <c:pt idx="329">
                  <c:v>485576</c:v>
                </c:pt>
                <c:pt idx="330">
                  <c:v>492582</c:v>
                </c:pt>
                <c:pt idx="331">
                  <c:v>499282</c:v>
                </c:pt>
                <c:pt idx="332">
                  <c:v>505741</c:v>
                </c:pt>
                <c:pt idx="333">
                  <c:v>511748</c:v>
                </c:pt>
                <c:pt idx="334">
                  <c:v>519325</c:v>
                </c:pt>
                <c:pt idx="335">
                  <c:v>525585</c:v>
                </c:pt>
                <c:pt idx="336">
                  <c:v>532506</c:v>
                </c:pt>
                <c:pt idx="337">
                  <c:v>539190</c:v>
                </c:pt>
                <c:pt idx="338">
                  <c:v>540939</c:v>
                </c:pt>
                <c:pt idx="339">
                  <c:v>544053</c:v>
                </c:pt>
                <c:pt idx="340">
                  <c:v>554153</c:v>
                </c:pt>
                <c:pt idx="341">
                  <c:v>560618</c:v>
                </c:pt>
                <c:pt idx="342">
                  <c:v>577266</c:v>
                </c:pt>
                <c:pt idx="343">
                  <c:v>584409</c:v>
                </c:pt>
                <c:pt idx="344">
                  <c:v>585400</c:v>
                </c:pt>
                <c:pt idx="345">
                  <c:v>589935</c:v>
                </c:pt>
                <c:pt idx="346">
                  <c:v>606076</c:v>
                </c:pt>
                <c:pt idx="347">
                  <c:v>616134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Summary!$H$2:$H$349</c:f>
              <c:numCache>
                <c:formatCode>_-* #,##0_-;\-* #,##0_-;_-* "-"??_-;_-@_-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  <c:pt idx="323">
                  <c:v>138529</c:v>
                </c:pt>
                <c:pt idx="324">
                  <c:v>140320</c:v>
                </c:pt>
                <c:pt idx="325">
                  <c:v>142171</c:v>
                </c:pt>
                <c:pt idx="326">
                  <c:v>143873</c:v>
                </c:pt>
                <c:pt idx="327">
                  <c:v>146067</c:v>
                </c:pt>
                <c:pt idx="328">
                  <c:v>148233</c:v>
                </c:pt>
                <c:pt idx="329">
                  <c:v>150468</c:v>
                </c:pt>
                <c:pt idx="330">
                  <c:v>152898</c:v>
                </c:pt>
                <c:pt idx="331">
                  <c:v>155180</c:v>
                </c:pt>
                <c:pt idx="332">
                  <c:v>157749</c:v>
                </c:pt>
                <c:pt idx="333">
                  <c:v>159871</c:v>
                </c:pt>
                <c:pt idx="334">
                  <c:v>162052</c:v>
                </c:pt>
                <c:pt idx="335">
                  <c:v>164318</c:v>
                </c:pt>
                <c:pt idx="336">
                  <c:v>166802</c:v>
                </c:pt>
                <c:pt idx="337">
                  <c:v>169137</c:v>
                </c:pt>
                <c:pt idx="338">
                  <c:v>169694</c:v>
                </c:pt>
                <c:pt idx="339">
                  <c:v>171892</c:v>
                </c:pt>
                <c:pt idx="340">
                  <c:v>173655</c:v>
                </c:pt>
                <c:pt idx="341">
                  <c:v>176814</c:v>
                </c:pt>
                <c:pt idx="342">
                  <c:v>183104</c:v>
                </c:pt>
                <c:pt idx="343">
                  <c:v>186355</c:v>
                </c:pt>
                <c:pt idx="344">
                  <c:v>187344</c:v>
                </c:pt>
                <c:pt idx="345">
                  <c:v>191035</c:v>
                </c:pt>
                <c:pt idx="346">
                  <c:v>195368</c:v>
                </c:pt>
                <c:pt idx="347">
                  <c:v>198929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Summary!$T$2:$T$349</c:f>
              <c:numCache>
                <c:formatCode>_-* #,##0_-;\-* #,##0_-;_-* "-"??_-;_-@_-</c:formatCode>
                <c:ptCount val="348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  <c:pt idx="323">
                  <c:v>704662.11</c:v>
                </c:pt>
                <c:pt idx="324">
                  <c:v>711646.8</c:v>
                </c:pt>
                <c:pt idx="325">
                  <c:v>717876.29</c:v>
                </c:pt>
                <c:pt idx="326">
                  <c:v>723356.3</c:v>
                </c:pt>
                <c:pt idx="327">
                  <c:v>728592.87</c:v>
                </c:pt>
                <c:pt idx="328">
                  <c:v>734851.76</c:v>
                </c:pt>
                <c:pt idx="329">
                  <c:v>742195.46</c:v>
                </c:pt>
                <c:pt idx="330">
                  <c:v>749551.61</c:v>
                </c:pt>
                <c:pt idx="331">
                  <c:v>756728.14</c:v>
                </c:pt>
                <c:pt idx="332">
                  <c:v>762890.42</c:v>
                </c:pt>
                <c:pt idx="333">
                  <c:v>768234.86</c:v>
                </c:pt>
                <c:pt idx="334">
                  <c:v>773646.41</c:v>
                </c:pt>
                <c:pt idx="335">
                  <c:v>780114.32</c:v>
                </c:pt>
                <c:pt idx="336">
                  <c:v>787044.34</c:v>
                </c:pt>
                <c:pt idx="337">
                  <c:v>793840.38</c:v>
                </c:pt>
                <c:pt idx="338">
                  <c:v>798515.73</c:v>
                </c:pt>
                <c:pt idx="339">
                  <c:v>803642.02</c:v>
                </c:pt>
                <c:pt idx="340">
                  <c:v>807971.22</c:v>
                </c:pt>
                <c:pt idx="341">
                  <c:v>812858.53</c:v>
                </c:pt>
                <c:pt idx="342">
                  <c:v>827082.8</c:v>
                </c:pt>
                <c:pt idx="343">
                  <c:v>834244.46</c:v>
                </c:pt>
                <c:pt idx="344">
                  <c:v>839637.72</c:v>
                </c:pt>
                <c:pt idx="345">
                  <c:v>845869.04</c:v>
                </c:pt>
                <c:pt idx="346">
                  <c:v>851220.8</c:v>
                </c:pt>
                <c:pt idx="347">
                  <c:v>856720.34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Summary!$U$2:$U$349</c:f>
              <c:numCache>
                <c:formatCode>_-* #,##0_-;\-* #,##0_-;_-* "-"??_-;_-@_-</c:formatCode>
                <c:ptCount val="348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  <c:pt idx="323">
                  <c:v>153865.62</c:v>
                </c:pt>
                <c:pt idx="324">
                  <c:v>156899.23000000001</c:v>
                </c:pt>
                <c:pt idx="325">
                  <c:v>159240.26</c:v>
                </c:pt>
                <c:pt idx="326">
                  <c:v>161432.19</c:v>
                </c:pt>
                <c:pt idx="327">
                  <c:v>163343.60999999999</c:v>
                </c:pt>
                <c:pt idx="328">
                  <c:v>165272.07</c:v>
                </c:pt>
                <c:pt idx="329">
                  <c:v>167259.73000000001</c:v>
                </c:pt>
                <c:pt idx="330">
                  <c:v>169733.76000000001</c:v>
                </c:pt>
                <c:pt idx="331">
                  <c:v>172095.87</c:v>
                </c:pt>
                <c:pt idx="332">
                  <c:v>174592.96</c:v>
                </c:pt>
                <c:pt idx="333">
                  <c:v>176555.91</c:v>
                </c:pt>
                <c:pt idx="334">
                  <c:v>178446.9</c:v>
                </c:pt>
                <c:pt idx="335">
                  <c:v>180352.09</c:v>
                </c:pt>
                <c:pt idx="336">
                  <c:v>182302.42</c:v>
                </c:pt>
                <c:pt idx="337">
                  <c:v>184583.73</c:v>
                </c:pt>
                <c:pt idx="338">
                  <c:v>186653.43</c:v>
                </c:pt>
                <c:pt idx="339">
                  <c:v>187655.29</c:v>
                </c:pt>
                <c:pt idx="340">
                  <c:v>189921.26</c:v>
                </c:pt>
                <c:pt idx="341">
                  <c:v>191426.03</c:v>
                </c:pt>
                <c:pt idx="342">
                  <c:v>193092.81</c:v>
                </c:pt>
                <c:pt idx="343">
                  <c:v>197407.72</c:v>
                </c:pt>
                <c:pt idx="344">
                  <c:v>199680.87</c:v>
                </c:pt>
                <c:pt idx="345">
                  <c:v>201286.93</c:v>
                </c:pt>
                <c:pt idx="346">
                  <c:v>204261.84</c:v>
                </c:pt>
                <c:pt idx="347">
                  <c:v>206366.63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27264"/>
        <c:axId val="199228800"/>
      </c:lineChart>
      <c:dateAx>
        <c:axId val="19922726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9228800"/>
        <c:crosses val="autoZero"/>
        <c:auto val="1"/>
        <c:lblOffset val="100"/>
        <c:baseTimeUnit val="days"/>
      </c:dateAx>
      <c:valAx>
        <c:axId val="199228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22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Summary!$B$2:$B$349</c:f>
              <c:numCache>
                <c:formatCode>_-* #,##0_-;\-* #,##0_-;_-* "-"??_-;_-@_-</c:formatCode>
                <c:ptCount val="348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  <c:pt idx="337">
                  <c:v>79384038</c:v>
                </c:pt>
                <c:pt idx="338">
                  <c:v>79851573</c:v>
                </c:pt>
                <c:pt idx="339">
                  <c:v>80364202</c:v>
                </c:pt>
                <c:pt idx="340">
                  <c:v>80797122</c:v>
                </c:pt>
                <c:pt idx="341">
                  <c:v>81285853</c:v>
                </c:pt>
                <c:pt idx="342">
                  <c:v>82708280</c:v>
                </c:pt>
                <c:pt idx="343">
                  <c:v>83424446</c:v>
                </c:pt>
                <c:pt idx="344">
                  <c:v>83963772</c:v>
                </c:pt>
                <c:pt idx="345">
                  <c:v>84586904</c:v>
                </c:pt>
                <c:pt idx="346">
                  <c:v>85122080</c:v>
                </c:pt>
                <c:pt idx="347">
                  <c:v>85672034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Summary!$N$2:$N$349</c:f>
              <c:numCache>
                <c:formatCode>_-* #,##0_-;\-* #,##0_-;_-* "-"??_-;_-@_-</c:formatCode>
                <c:ptCount val="348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  <c:pt idx="331">
                  <c:v>31259293</c:v>
                </c:pt>
                <c:pt idx="332">
                  <c:v>31509774</c:v>
                </c:pt>
                <c:pt idx="333">
                  <c:v>31763109</c:v>
                </c:pt>
                <c:pt idx="334">
                  <c:v>31954072</c:v>
                </c:pt>
                <c:pt idx="335">
                  <c:v>32225174</c:v>
                </c:pt>
                <c:pt idx="336">
                  <c:v>32579980</c:v>
                </c:pt>
                <c:pt idx="337">
                  <c:v>32929970</c:v>
                </c:pt>
                <c:pt idx="338">
                  <c:v>33098386</c:v>
                </c:pt>
                <c:pt idx="339">
                  <c:v>33196189</c:v>
                </c:pt>
                <c:pt idx="340">
                  <c:v>33334093</c:v>
                </c:pt>
                <c:pt idx="341">
                  <c:v>33517266</c:v>
                </c:pt>
                <c:pt idx="342">
                  <c:v>34171732</c:v>
                </c:pt>
                <c:pt idx="343">
                  <c:v>34596281</c:v>
                </c:pt>
                <c:pt idx="344">
                  <c:v>34847154</c:v>
                </c:pt>
                <c:pt idx="345">
                  <c:v>35155904</c:v>
                </c:pt>
                <c:pt idx="346">
                  <c:v>35418639</c:v>
                </c:pt>
                <c:pt idx="347">
                  <c:v>35670474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</c:numCache>
            </c:numRef>
          </c:cat>
          <c:val>
            <c:numRef>
              <c:f>Summary!$O$2:$O$349</c:f>
              <c:numCache>
                <c:formatCode>_-* #,##0_-;\-* #,##0_-;_-* "-"??_-;_-@_-</c:formatCode>
                <c:ptCount val="348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  <c:pt idx="331">
                  <c:v>2853669.7327299947</c:v>
                </c:pt>
                <c:pt idx="332">
                  <c:v>2871578.0661285487</c:v>
                </c:pt>
                <c:pt idx="333">
                  <c:v>2886747.055237243</c:v>
                </c:pt>
                <c:pt idx="334">
                  <c:v>2900662.3613995234</c:v>
                </c:pt>
                <c:pt idx="335">
                  <c:v>2925548.5209723841</c:v>
                </c:pt>
                <c:pt idx="336">
                  <c:v>2953115.7563348501</c:v>
                </c:pt>
                <c:pt idx="337">
                  <c:v>2977368.7159419064</c:v>
                </c:pt>
                <c:pt idx="338">
                  <c:v>2989965.1447898946</c:v>
                </c:pt>
                <c:pt idx="339">
                  <c:v>2994782.2026729002</c:v>
                </c:pt>
                <c:pt idx="340">
                  <c:v>3004512.9327820609</c:v>
                </c:pt>
                <c:pt idx="341">
                  <c:v>3019406.973555027</c:v>
                </c:pt>
                <c:pt idx="342">
                  <c:v>3075808.0913838376</c:v>
                </c:pt>
                <c:pt idx="343">
                  <c:v>3106308.0102177914</c:v>
                </c:pt>
                <c:pt idx="344">
                  <c:v>3124139.2043906609</c:v>
                </c:pt>
                <c:pt idx="345">
                  <c:v>3141421.8470261977</c:v>
                </c:pt>
                <c:pt idx="346">
                  <c:v>3156551.775173876</c:v>
                </c:pt>
                <c:pt idx="347">
                  <c:v>3175478.7942887382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8768"/>
        <c:axId val="199170304"/>
      </c:lineChart>
      <c:dateAx>
        <c:axId val="199168768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9170304"/>
        <c:crosses val="autoZero"/>
        <c:auto val="1"/>
        <c:lblOffset val="100"/>
        <c:baseTimeUnit val="days"/>
        <c:majorUnit val="2"/>
        <c:majorTimeUnit val="days"/>
      </c:dateAx>
      <c:valAx>
        <c:axId val="199170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1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Summary!$X$2:$X$360</c:f>
              <c:numCache>
                <c:formatCode>0.0%</c:formatCode>
                <c:ptCount val="359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  <c:pt idx="331" formatCode="0.00%">
                  <c:v>1.0633479135998363</c:v>
                </c:pt>
                <c:pt idx="332" formatCode="0.00%">
                  <c:v>1.0627045782498263</c:v>
                </c:pt>
                <c:pt idx="333" formatCode="0.00%">
                  <c:v>1.0620421222570398</c:v>
                </c:pt>
                <c:pt idx="334" formatCode="0.00%">
                  <c:v>1.0618363723487989</c:v>
                </c:pt>
                <c:pt idx="335" formatCode="0.00%">
                  <c:v>1.0615941370270379</c:v>
                </c:pt>
                <c:pt idx="336" formatCode="0.00%">
                  <c:v>1.0604273165454285</c:v>
                </c:pt>
                <c:pt idx="337" formatCode="0.00%">
                  <c:v>1.0590870187044226</c:v>
                </c:pt>
                <c:pt idx="338" formatCode="0.00%">
                  <c:v>1.0552214035545182</c:v>
                </c:pt>
                <c:pt idx="339" formatCode="0.00%">
                  <c:v>1.053417370216813</c:v>
                </c:pt>
                <c:pt idx="340" formatCode="0.00%">
                  <c:v>1.0517242344352871</c:v>
                </c:pt>
                <c:pt idx="341" formatCode="0.00%">
                  <c:v>1.0506848083221894</c:v>
                </c:pt>
                <c:pt idx="342" formatCode="0.00%">
                  <c:v>1.0602071757893126</c:v>
                </c:pt>
                <c:pt idx="343" formatCode="0.00%">
                  <c:v>1.0599713606986869</c:v>
                </c:pt>
                <c:pt idx="344" formatCode="0.00%">
                  <c:v>1.0576908672748544</c:v>
                </c:pt>
                <c:pt idx="345" formatCode="0.00%">
                  <c:v>1.0593016620975018</c:v>
                </c:pt>
                <c:pt idx="346" formatCode="0.00%">
                  <c:v>1.0592039475486859</c:v>
                </c:pt>
                <c:pt idx="347" formatCode="0.00%">
                  <c:v>1.0603352183757238</c:v>
                </c:pt>
                <c:pt idx="348" formatCode="0.00%">
                  <c:v>1.0637154536595685</c:v>
                </c:pt>
                <c:pt idx="349" formatCode="0.00%">
                  <c:v>1.0548282348514562</c:v>
                </c:pt>
                <c:pt idx="350" formatCode="0.00%">
                  <c:v>1.0561078224001632</c:v>
                </c:pt>
                <c:pt idx="351" formatCode="0.00%">
                  <c:v>1.0591131970583694</c:v>
                </c:pt>
                <c:pt idx="352" formatCode="0.00%">
                  <c:v>1.0603548984367603</c:v>
                </c:pt>
                <c:pt idx="353" formatCode="0.00%">
                  <c:v>1.0606306612808334</c:v>
                </c:pt>
                <c:pt idx="354" formatCode="0.00%">
                  <c:v>1.0610343043798867</c:v>
                </c:pt>
                <c:pt idx="355" formatCode="0.00%">
                  <c:v>1.0594465729481488</c:v>
                </c:pt>
                <c:pt idx="356" formatCode="0.00%">
                  <c:v>1.0585976330555877</c:v>
                </c:pt>
                <c:pt idx="357" formatCode="0.00%">
                  <c:v>1.0568102385772646</c:v>
                </c:pt>
                <c:pt idx="358" formatCode="0.00%">
                  <c:v>1.0553647857714168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Summary!$Y$2:$Y$360</c:f>
              <c:numCache>
                <c:formatCode>_-* #,##0_-;\-* #,##0_-;_-* "-"??_-;_-@_-</c:formatCode>
                <c:ptCount val="359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  <c:pt idx="331" formatCode="0.00%">
                  <c:v>1.0964121761670069</c:v>
                </c:pt>
                <c:pt idx="332" formatCode="0.00%">
                  <c:v>1.0936846610332178</c:v>
                </c:pt>
                <c:pt idx="333" formatCode="0.00%">
                  <c:v>1.0924633048088015</c:v>
                </c:pt>
                <c:pt idx="334" formatCode="0.00%">
                  <c:v>1.0912436081910271</c:v>
                </c:pt>
                <c:pt idx="335" formatCode="0.00%">
                  <c:v>1.0899361131337471</c:v>
                </c:pt>
                <c:pt idx="336" formatCode="0.00%">
                  <c:v>1.0874897840005429</c:v>
                </c:pt>
                <c:pt idx="337" formatCode="0.00%">
                  <c:v>1.0845898277512411</c:v>
                </c:pt>
                <c:pt idx="338" formatCode="0.00%">
                  <c:v>1.0748159032300042</c:v>
                </c:pt>
                <c:pt idx="339" formatCode="0.00%">
                  <c:v>1.0757003829551783</c:v>
                </c:pt>
                <c:pt idx="340" formatCode="0.00%">
                  <c:v>1.072733849677411</c:v>
                </c:pt>
                <c:pt idx="341" formatCode="0.00%">
                  <c:v>1.0706435949813502</c:v>
                </c:pt>
                <c:pt idx="342" formatCode="0.00%">
                  <c:v>1.0828584722023986</c:v>
                </c:pt>
                <c:pt idx="343" formatCode="0.00%">
                  <c:v>1.0817901989519878</c:v>
                </c:pt>
                <c:pt idx="344" formatCode="0.00%">
                  <c:v>1.0783993093510256</c:v>
                </c:pt>
                <c:pt idx="345" formatCode="0.00%">
                  <c:v>1.0884949739493088</c:v>
                </c:pt>
                <c:pt idx="346" formatCode="0.00%">
                  <c:v>1.0865904638585486</c:v>
                </c:pt>
                <c:pt idx="347" formatCode="0.00%">
                  <c:v>1.0874769747875981</c:v>
                </c:pt>
                <c:pt idx="348" formatCode="0.00%">
                  <c:v>1.0930046540831841</c:v>
                </c:pt>
                <c:pt idx="349" formatCode="0.00%">
                  <c:v>1.0818004483309973</c:v>
                </c:pt>
                <c:pt idx="350" formatCode="0.00%">
                  <c:v>1.0835505173830622</c:v>
                </c:pt>
                <c:pt idx="351" formatCode="0.00%">
                  <c:v>1.0894372029023445</c:v>
                </c:pt>
                <c:pt idx="352" formatCode="0.00%">
                  <c:v>1.0865356446412116</c:v>
                </c:pt>
                <c:pt idx="353" formatCode="0.00%">
                  <c:v>1.085934630031997</c:v>
                </c:pt>
                <c:pt idx="354" formatCode="0.00%">
                  <c:v>1.0867665298883515</c:v>
                </c:pt>
                <c:pt idx="355" formatCode="0.00%">
                  <c:v>1.082617812329455</c:v>
                </c:pt>
                <c:pt idx="356" formatCode="0.00%">
                  <c:v>1.0806994856987233</c:v>
                </c:pt>
                <c:pt idx="357" formatCode="0.00%">
                  <c:v>1.077558540038327</c:v>
                </c:pt>
                <c:pt idx="358" formatCode="0.00%">
                  <c:v>1.0730320065071981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Summary!$Z$2:$Z$360</c:f>
              <c:numCache>
                <c:formatCode>_-* #,##0_-;\-* #,##0_-;_-* "-"??_-;_-@_-</c:formatCode>
                <c:ptCount val="359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  <c:pt idx="331" formatCode="0.00%">
                  <c:v>1.1032807932063915</c:v>
                </c:pt>
                <c:pt idx="332" formatCode="0.00%">
                  <c:v>1.1029688546148864</c:v>
                </c:pt>
                <c:pt idx="333" formatCode="0.00%">
                  <c:v>1.1018531875816839</c:v>
                </c:pt>
                <c:pt idx="334" formatCode="0.00%">
                  <c:v>1.0983566684996404</c:v>
                </c:pt>
                <c:pt idx="335" formatCode="0.00%">
                  <c:v>1.0971081108160914</c:v>
                </c:pt>
                <c:pt idx="336" formatCode="0.00%">
                  <c:v>1.0966481045191689</c:v>
                </c:pt>
                <c:pt idx="337" formatCode="0.00%">
                  <c:v>1.094619779041865</c:v>
                </c:pt>
                <c:pt idx="338" formatCode="0.00%">
                  <c:v>1.0834338109525279</c:v>
                </c:pt>
                <c:pt idx="339" formatCode="0.00%">
                  <c:v>1.0757541903859882</c:v>
                </c:pt>
                <c:pt idx="340" formatCode="0.00%">
                  <c:v>1.0828630497823146</c:v>
                </c:pt>
                <c:pt idx="341" formatCode="0.00%">
                  <c:v>1.0795128291532277</c:v>
                </c:pt>
                <c:pt idx="342" formatCode="0.00%">
                  <c:v>1.0983304318045606</c:v>
                </c:pt>
                <c:pt idx="343" formatCode="0.00%">
                  <c:v>1.0974693242893039</c:v>
                </c:pt>
                <c:pt idx="344" formatCode="0.00%">
                  <c:v>1.0857026280160982</c:v>
                </c:pt>
                <c:pt idx="345" formatCode="0.00%">
                  <c:v>1.0905758320254224</c:v>
                </c:pt>
                <c:pt idx="346" formatCode="0.00%">
                  <c:v>1.1140017608578576</c:v>
                </c:pt>
                <c:pt idx="347" formatCode="0.00%">
                  <c:v>1.1118481718947655</c:v>
                </c:pt>
                <c:pt idx="348" formatCode="0.00%">
                  <c:v>1.1119585885576275</c:v>
                </c:pt>
                <c:pt idx="349" formatCode="0.00%">
                  <c:v>1.0938908579407067</c:v>
                </c:pt>
                <c:pt idx="350" formatCode="0.00%">
                  <c:v>1.0945981324722924</c:v>
                </c:pt>
                <c:pt idx="351" formatCode="0.00%">
                  <c:v>1.1085240860949779</c:v>
                </c:pt>
                <c:pt idx="352" formatCode="0.00%">
                  <c:v>1.1142295337621941</c:v>
                </c:pt>
                <c:pt idx="353" formatCode="0.00%">
                  <c:v>1.0965720470700044</c:v>
                </c:pt>
                <c:pt idx="354" formatCode="0.00%">
                  <c:v>1.0921828693108966</c:v>
                </c:pt>
                <c:pt idx="355" formatCode="0.00%">
                  <c:v>1.0893317762406478</c:v>
                </c:pt>
                <c:pt idx="356" formatCode="0.00%">
                  <c:v>1.0866950873047796</c:v>
                </c:pt>
                <c:pt idx="357" formatCode="0.00%">
                  <c:v>1.0843607793113259</c:v>
                </c:pt>
                <c:pt idx="358" formatCode="0.00%">
                  <c:v>1.0795278381335429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Summary!$AA$2:$AA$360</c:f>
              <c:numCache>
                <c:formatCode>_-* #,##0_-;\-* #,##0_-;_-* "-"??_-;_-@_-</c:formatCode>
                <c:ptCount val="359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  <c:pt idx="331" formatCode="0.00%">
                  <c:v>1.1059007981755986</c:v>
                </c:pt>
                <c:pt idx="332" formatCode="0.00%">
                  <c:v>1.1095722756398985</c:v>
                </c:pt>
                <c:pt idx="333" formatCode="0.00%">
                  <c:v>1.1111952902907425</c:v>
                </c:pt>
                <c:pt idx="334" formatCode="0.00%">
                  <c:v>1.1094360807026913</c:v>
                </c:pt>
                <c:pt idx="335" formatCode="0.00%">
                  <c:v>1.1085115999811108</c:v>
                </c:pt>
                <c:pt idx="336" formatCode="0.00%">
                  <c:v>1.1085546428476487</c:v>
                </c:pt>
                <c:pt idx="337" formatCode="0.00%">
                  <c:v>1.1062080602754778</c:v>
                </c:pt>
                <c:pt idx="338" formatCode="0.00%">
                  <c:v>1.0935300940842891</c:v>
                </c:pt>
                <c:pt idx="339" formatCode="0.00%">
                  <c:v>1.089655084976767</c:v>
                </c:pt>
                <c:pt idx="340" formatCode="0.00%">
                  <c:v>1.0862195144835525</c:v>
                </c:pt>
                <c:pt idx="341" formatCode="0.00%">
                  <c:v>1.0910942166711919</c:v>
                </c:pt>
                <c:pt idx="342" formatCode="0.00%">
                  <c:v>1.1143270974573694</c:v>
                </c:pt>
                <c:pt idx="343" formatCode="0.00%">
                  <c:v>1.1172228150741599</c:v>
                </c:pt>
                <c:pt idx="344" formatCode="0.00%">
                  <c:v>1.1076464641089767</c:v>
                </c:pt>
                <c:pt idx="345" formatCode="0.00%">
                  <c:v>1.1257616651148539</c:v>
                </c:pt>
                <c:pt idx="346" formatCode="0.00%">
                  <c:v>1.1365741279407999</c:v>
                </c:pt>
                <c:pt idx="347" formatCode="0.00%">
                  <c:v>1.1455414471221674</c:v>
                </c:pt>
                <c:pt idx="348" formatCode="0.00%">
                  <c:v>1.1429242028346172</c:v>
                </c:pt>
                <c:pt idx="349" formatCode="0.00%">
                  <c:v>1.1211278836071303</c:v>
                </c:pt>
                <c:pt idx="350" formatCode="0.00%">
                  <c:v>1.1198572616779803</c:v>
                </c:pt>
                <c:pt idx="351" formatCode="0.00%">
                  <c:v>1.1367431035955249</c:v>
                </c:pt>
                <c:pt idx="352" formatCode="0.00%">
                  <c:v>1.1342110084539483</c:v>
                </c:pt>
                <c:pt idx="353" formatCode="0.00%">
                  <c:v>1.1280967200360346</c:v>
                </c:pt>
                <c:pt idx="354" formatCode="0.00%">
                  <c:v>1.1253110406225337</c:v>
                </c:pt>
                <c:pt idx="355" formatCode="0.00%">
                  <c:v>1.1213548754237079</c:v>
                </c:pt>
                <c:pt idx="356" formatCode="0.00%">
                  <c:v>1.1196933014423991</c:v>
                </c:pt>
                <c:pt idx="357" formatCode="0.00%">
                  <c:v>1.1167946868815617</c:v>
                </c:pt>
                <c:pt idx="358" formatCode="0.00%">
                  <c:v>1.1087752744621107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90272"/>
        <c:axId val="199591808"/>
      </c:lineChart>
      <c:dateAx>
        <c:axId val="19959027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9591808"/>
        <c:crosses val="autoZero"/>
        <c:auto val="1"/>
        <c:lblOffset val="100"/>
        <c:baseTimeUnit val="days"/>
        <c:majorUnit val="7"/>
        <c:majorTimeUnit val="days"/>
      </c:dateAx>
      <c:valAx>
        <c:axId val="199591808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99590272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Summary!$V$2:$V$360</c:f>
              <c:numCache>
                <c:formatCode>_-* #,##0_-;\-* #,##0_-;_-* "-"??_-;_-@_-</c:formatCode>
                <c:ptCount val="3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  <c:pt idx="331">
                  <c:v>2122.8571428571427</c:v>
                </c:pt>
                <c:pt idx="332">
                  <c:v>2225.4285714285716</c:v>
                </c:pt>
                <c:pt idx="333">
                  <c:v>2285.4285714285716</c:v>
                </c:pt>
                <c:pt idx="334">
                  <c:v>2283.5714285714284</c:v>
                </c:pt>
                <c:pt idx="335">
                  <c:v>2297.8571428571427</c:v>
                </c:pt>
                <c:pt idx="336">
                  <c:v>2333.4285714285716</c:v>
                </c:pt>
                <c:pt idx="337">
                  <c:v>2319.8571428571427</c:v>
                </c:pt>
                <c:pt idx="338">
                  <c:v>2073.4285714285716</c:v>
                </c:pt>
                <c:pt idx="339">
                  <c:v>2020.4285714285713</c:v>
                </c:pt>
                <c:pt idx="340">
                  <c:v>1969.1428571428571</c:v>
                </c:pt>
                <c:pt idx="341">
                  <c:v>2108.8571428571427</c:v>
                </c:pt>
                <c:pt idx="342">
                  <c:v>2683.7142857142858</c:v>
                </c:pt>
                <c:pt idx="343">
                  <c:v>2793.2857142857142</c:v>
                </c:pt>
                <c:pt idx="344">
                  <c:v>2601</c:v>
                </c:pt>
                <c:pt idx="345">
                  <c:v>3048.7142857142858</c:v>
                </c:pt>
                <c:pt idx="346">
                  <c:v>3353.7142857142858</c:v>
                </c:pt>
                <c:pt idx="347">
                  <c:v>3610.5714285714284</c:v>
                </c:pt>
                <c:pt idx="348">
                  <c:v>3610.1428571428573</c:v>
                </c:pt>
                <c:pt idx="349">
                  <c:v>3168.4285714285716</c:v>
                </c:pt>
                <c:pt idx="350">
                  <c:v>3190.8571428571427</c:v>
                </c:pt>
                <c:pt idx="351">
                  <c:v>3659.7142857142858</c:v>
                </c:pt>
                <c:pt idx="352">
                  <c:v>3662.7142857142858</c:v>
                </c:pt>
                <c:pt idx="353">
                  <c:v>3575.1428571428573</c:v>
                </c:pt>
                <c:pt idx="354">
                  <c:v>3561.1428571428573</c:v>
                </c:pt>
                <c:pt idx="355">
                  <c:v>3503.4285714285716</c:v>
                </c:pt>
                <c:pt idx="356">
                  <c:v>3510.1428571428573</c:v>
                </c:pt>
                <c:pt idx="357">
                  <c:v>3482</c:v>
                </c:pt>
                <c:pt idx="358">
                  <c:v>3309.2857142857142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Summary!$A$2:$A$360</c:f>
              <c:numCache>
                <c:formatCode>m/d/yyyy</c:formatCode>
                <c:ptCount val="3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</c:numCache>
            </c:numRef>
          </c:cat>
          <c:val>
            <c:numRef>
              <c:f>Summary!$W$2:$W$360</c:f>
              <c:numCache>
                <c:formatCode>_-* #,##0_-;\-* #,##0_-;_-* "-"??_-;_-@_-</c:formatCode>
                <c:ptCount val="3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  <c:pt idx="331">
                  <c:v>6677</c:v>
                </c:pt>
                <c:pt idx="332">
                  <c:v>6744.8571428571431</c:v>
                </c:pt>
                <c:pt idx="333">
                  <c:v>6757.8571428571431</c:v>
                </c:pt>
                <c:pt idx="334">
                  <c:v>6643.5714285714284</c:v>
                </c:pt>
                <c:pt idx="335">
                  <c:v>6645.8571428571431</c:v>
                </c:pt>
                <c:pt idx="336">
                  <c:v>6704.2857142857147</c:v>
                </c:pt>
                <c:pt idx="337">
                  <c:v>6658.2857142857147</c:v>
                </c:pt>
                <c:pt idx="338">
                  <c:v>5951</c:v>
                </c:pt>
                <c:pt idx="339">
                  <c:v>5473.1428571428569</c:v>
                </c:pt>
                <c:pt idx="340">
                  <c:v>6057.8571428571431</c:v>
                </c:pt>
                <c:pt idx="341">
                  <c:v>5899</c:v>
                </c:pt>
                <c:pt idx="342">
                  <c:v>7383</c:v>
                </c:pt>
                <c:pt idx="343">
                  <c:v>7414.7142857142853</c:v>
                </c:pt>
                <c:pt idx="344">
                  <c:v>6601.4285714285716</c:v>
                </c:pt>
                <c:pt idx="345">
                  <c:v>6999.4285714285716</c:v>
                </c:pt>
                <c:pt idx="346">
                  <c:v>8860.4285714285706</c:v>
                </c:pt>
                <c:pt idx="347">
                  <c:v>8854.4285714285706</c:v>
                </c:pt>
                <c:pt idx="348">
                  <c:v>8966.5714285714294</c:v>
                </c:pt>
                <c:pt idx="349">
                  <c:v>7742.8571428571431</c:v>
                </c:pt>
                <c:pt idx="350">
                  <c:v>7897.7142857142853</c:v>
                </c:pt>
                <c:pt idx="351">
                  <c:v>9075.7142857142862</c:v>
                </c:pt>
                <c:pt idx="352">
                  <c:v>9626.8571428571431</c:v>
                </c:pt>
                <c:pt idx="353">
                  <c:v>8361.4285714285706</c:v>
                </c:pt>
                <c:pt idx="354">
                  <c:v>8113.8571428571431</c:v>
                </c:pt>
                <c:pt idx="355">
                  <c:v>7955.4285714285716</c:v>
                </c:pt>
                <c:pt idx="356">
                  <c:v>7820.7142857142853</c:v>
                </c:pt>
                <c:pt idx="357">
                  <c:v>7709.2857142857147</c:v>
                </c:pt>
                <c:pt idx="358">
                  <c:v>7372.5714285714284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49888"/>
        <c:axId val="199623424"/>
      </c:lineChart>
      <c:dateAx>
        <c:axId val="198949888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9623424"/>
        <c:crosses val="autoZero"/>
        <c:auto val="1"/>
        <c:lblOffset val="100"/>
        <c:baseTimeUnit val="days"/>
        <c:majorUnit val="4"/>
        <c:majorTimeUnit val="days"/>
      </c:dateAx>
      <c:valAx>
        <c:axId val="1996234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8949888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0.7814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526" y="76192"/>
          <a:ext cx="5343473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January</a:t>
          </a:r>
          <a:r>
            <a:rPr lang="en-US" sz="1600" b="1" baseline="0"/>
            <a:t> 15, 2021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0.06046</cdr:x>
      <cdr:y>0.73864</cdr:y>
    </cdr:from>
    <cdr:to>
      <cdr:x>0.34232</cdr:x>
      <cdr:y>0.79773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19087" y="3095644"/>
          <a:ext cx="2886070" cy="2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0.52501</cdr:y>
    </cdr:from>
    <cdr:to>
      <cdr:x>1</cdr:x>
      <cdr:y>0.59546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2200305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105.54% World</a:t>
          </a:r>
        </a:p>
      </cdr:txBody>
    </cdr:sp>
  </cdr:relSizeAnchor>
  <cdr:relSizeAnchor xmlns:cdr="http://schemas.openxmlformats.org/drawingml/2006/chartDrawing">
    <cdr:from>
      <cdr:x>0.85023</cdr:x>
      <cdr:y>0.44091</cdr:y>
    </cdr:from>
    <cdr:to>
      <cdr:x>1</cdr:x>
      <cdr:y>0.49773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1847850"/>
          <a:ext cx="1533551" cy="238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107.30%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0.39545</cdr:y>
    </cdr:from>
    <cdr:to>
      <cdr:x>1</cdr:x>
      <cdr:y>0.46364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1657316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107.95%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0.27272</cdr:y>
    </cdr:from>
    <cdr:to>
      <cdr:x>1</cdr:x>
      <cdr:y>0.34318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1142950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110.88% Ontario  </a:t>
          </a:r>
          <a:endParaRPr lang="en-US" sz="12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0.78512</cdr:x>
      <cdr:y>0.05909</cdr:y>
    </cdr:from>
    <cdr:to>
      <cdr:x>0.92651</cdr:x>
      <cdr:y>0.11591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039100" y="247650"/>
          <a:ext cx="1447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v 114.5%Ontario Jan 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0"/>
  <sheetViews>
    <sheetView workbookViewId="0">
      <pane xSplit="1" ySplit="1" topLeftCell="K340" activePane="bottomRight" state="frozen"/>
      <selection pane="topRight" activeCell="B1" sqref="B1"/>
      <selection pane="bottomLeft" activeCell="A2" sqref="A2"/>
      <selection pane="bottomRight" activeCell="AA349" sqref="AA349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10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4">
        <f t="shared" ref="X317:X324" si="356">B317/B310</f>
        <v>1.0677872246494846</v>
      </c>
      <c r="Y317" s="18">
        <f t="shared" ref="Y317:Y324" si="357">K317/K310</f>
        <v>1.0899794271401564</v>
      </c>
      <c r="Z317" s="22">
        <f t="shared" ref="Z317:Z324" si="358">E317/E310</f>
        <v>1.1211923492254345</v>
      </c>
      <c r="AA317" s="12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10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4">
        <f t="shared" si="356"/>
        <v>1.0689306254527045</v>
      </c>
      <c r="Y318" s="18">
        <f t="shared" si="357"/>
        <v>1.0975176011296517</v>
      </c>
      <c r="Z318" s="22">
        <f t="shared" si="358"/>
        <v>1.1209028459273798</v>
      </c>
      <c r="AA318" s="12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10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4">
        <f t="shared" si="356"/>
        <v>1.0682817632565516</v>
      </c>
      <c r="Y319" s="18">
        <f t="shared" si="357"/>
        <v>1.0976876374121092</v>
      </c>
      <c r="Z319" s="22">
        <f t="shared" si="358"/>
        <v>1.1201999977937365</v>
      </c>
      <c r="AA319" s="12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10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4">
        <f t="shared" si="356"/>
        <v>1.0682958889027621</v>
      </c>
      <c r="Y320" s="18">
        <f t="shared" si="357"/>
        <v>1.1009407209090443</v>
      </c>
      <c r="Z320" s="22">
        <f t="shared" si="358"/>
        <v>1.1201914852598167</v>
      </c>
      <c r="AA320" s="12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10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4">
        <f t="shared" si="356"/>
        <v>1.0685148654282435</v>
      </c>
      <c r="Y321" s="18">
        <f t="shared" si="357"/>
        <v>1.1026398531903892</v>
      </c>
      <c r="Z321" s="22">
        <f t="shared" si="358"/>
        <v>1.1209274692101419</v>
      </c>
      <c r="AA321" s="12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10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4">
        <f t="shared" si="356"/>
        <v>1.0681472637873859</v>
      </c>
      <c r="Y322" s="18">
        <f t="shared" si="357"/>
        <v>1.1039932809604096</v>
      </c>
      <c r="Z322" s="22">
        <f t="shared" si="358"/>
        <v>1.117977130546681</v>
      </c>
      <c r="AA322" s="12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10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4">
        <f t="shared" si="356"/>
        <v>1.0687150240378835</v>
      </c>
      <c r="Y323" s="18">
        <f t="shared" si="357"/>
        <v>1.1052371553024407</v>
      </c>
      <c r="Z323" s="22">
        <f t="shared" si="358"/>
        <v>1.11804873763732</v>
      </c>
      <c r="AA323" s="12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10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4">
        <f t="shared" si="356"/>
        <v>1.0676280101548841</v>
      </c>
      <c r="Y324" s="18">
        <f t="shared" si="357"/>
        <v>1.105203309110397</v>
      </c>
      <c r="Z324" s="22">
        <f t="shared" si="358"/>
        <v>1.1159728187117859</v>
      </c>
      <c r="AA324" s="12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10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4">
        <f t="shared" ref="X325:X332" si="371">B325/B318</f>
        <v>1.0804210584482339</v>
      </c>
      <c r="Y325" s="18">
        <f t="shared" ref="Y325:Y332" si="372">K325/K318</f>
        <v>1.1096433430372792</v>
      </c>
      <c r="Z325" s="22">
        <f t="shared" ref="Z325:Z332" si="373">E325/E318</f>
        <v>1.1152112464667183</v>
      </c>
      <c r="AA325" s="12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10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4">
        <f t="shared" si="371"/>
        <v>1.0798986236720063</v>
      </c>
      <c r="Y326" s="18">
        <f t="shared" si="372"/>
        <v>1.1083414529675684</v>
      </c>
      <c r="Z326" s="22">
        <f t="shared" si="373"/>
        <v>1.1141192892963621</v>
      </c>
      <c r="AA326" s="12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10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4">
        <f t="shared" si="371"/>
        <v>1.0788641636301601</v>
      </c>
      <c r="Y327" s="18">
        <f t="shared" si="372"/>
        <v>1.1071165857571996</v>
      </c>
      <c r="Z327" s="22">
        <f t="shared" si="373"/>
        <v>1.1114647442812022</v>
      </c>
      <c r="AA327" s="12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10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4">
        <f t="shared" si="371"/>
        <v>1.0784499415284996</v>
      </c>
      <c r="Y328" s="18">
        <f t="shared" si="372"/>
        <v>1.1068903519703419</v>
      </c>
      <c r="Z328" s="22">
        <f t="shared" si="373"/>
        <v>1.1088581060432423</v>
      </c>
      <c r="AA328" s="12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10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4">
        <f t="shared" si="371"/>
        <v>1.0779386569377238</v>
      </c>
      <c r="Y329" s="18">
        <f t="shared" si="372"/>
        <v>1.105541908423586</v>
      </c>
      <c r="Z329" s="22">
        <f t="shared" si="373"/>
        <v>1.1084178052005289</v>
      </c>
      <c r="AA329" s="12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10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4">
        <f t="shared" si="371"/>
        <v>1.0770890035126488</v>
      </c>
      <c r="Y330" s="18">
        <f t="shared" si="372"/>
        <v>1.1029111533933234</v>
      </c>
      <c r="Z330" s="22">
        <f t="shared" si="373"/>
        <v>1.1070404373958678</v>
      </c>
      <c r="AA330" s="12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10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4">
        <f t="shared" si="371"/>
        <v>1.0772912580835803</v>
      </c>
      <c r="Y331" s="18">
        <f t="shared" si="372"/>
        <v>1.1031298609786904</v>
      </c>
      <c r="Z331" s="22">
        <f t="shared" si="373"/>
        <v>1.1057380072960454</v>
      </c>
      <c r="AA331" s="12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10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4">
        <f t="shared" si="371"/>
        <v>1.0637035812809632</v>
      </c>
      <c r="Y332" s="18">
        <f t="shared" si="372"/>
        <v>1.096856052129765</v>
      </c>
      <c r="Z332" s="22">
        <f t="shared" si="373"/>
        <v>1.1048700395668285</v>
      </c>
      <c r="AA332" s="12">
        <f t="shared" si="374"/>
        <v>1.1037255737065885</v>
      </c>
    </row>
    <row r="333" spans="1:27" x14ac:dyDescent="0.25">
      <c r="A333" s="2">
        <v>44183</v>
      </c>
      <c r="B333" s="3">
        <v>75672814</v>
      </c>
      <c r="C333" s="3">
        <v>1674862</v>
      </c>
      <c r="D333" s="3">
        <v>42738659</v>
      </c>
      <c r="E333" s="3">
        <v>499282</v>
      </c>
      <c r="F333" s="3">
        <v>14055</v>
      </c>
      <c r="G333" s="3">
        <v>410988</v>
      </c>
      <c r="H333" s="3">
        <v>155180</v>
      </c>
      <c r="I333" s="3">
        <v>4112</v>
      </c>
      <c r="J333" s="3">
        <v>134781</v>
      </c>
      <c r="K333" s="3">
        <v>17459296</v>
      </c>
      <c r="L333" s="1">
        <f t="shared" ref="L333" si="375">C333/(C333+D333)</f>
        <v>3.7710633210098342E-2</v>
      </c>
      <c r="M333" s="1">
        <f t="shared" ref="M333" si="376">C333/B307</f>
        <v>2.8557204085179502E-2</v>
      </c>
      <c r="N333" s="4">
        <f t="shared" ref="N333" si="377">B333-C333-D333</f>
        <v>31259293</v>
      </c>
      <c r="O333" s="3">
        <f t="shared" ref="O333" si="378">L333*B333</f>
        <v>2853669.7327299947</v>
      </c>
      <c r="P333" s="4">
        <f t="shared" ref="P333" si="379">(O333+O332)/2-O331</f>
        <v>36945.981704887468</v>
      </c>
      <c r="Q333">
        <f t="shared" ref="Q333" si="380">B333-B332</f>
        <v>717653</v>
      </c>
      <c r="R333" s="10">
        <f t="shared" ref="R333" si="381">Q333/B332</f>
        <v>9.5744307720184874E-3</v>
      </c>
      <c r="S333" s="4"/>
      <c r="T333" s="3">
        <f t="shared" ref="T333" si="382">B333/$S$2</f>
        <v>756728.14</v>
      </c>
      <c r="U333" s="3">
        <f t="shared" ref="U333" si="383">K332/100</f>
        <v>172095.87</v>
      </c>
      <c r="V333" s="4">
        <f t="shared" ref="V333" si="384">(H333-H326)/7</f>
        <v>2122.8571428571427</v>
      </c>
      <c r="W333" s="4">
        <f t="shared" ref="W333" si="385">(E333-E326)/7</f>
        <v>6677</v>
      </c>
      <c r="X333" s="14">
        <f t="shared" ref="X333" si="386">B333/B326</f>
        <v>1.0633479135998363</v>
      </c>
      <c r="Y333" s="18">
        <f t="shared" ref="Y333" si="387">K333/K326</f>
        <v>1.0964121761670069</v>
      </c>
      <c r="Z333" s="22">
        <f t="shared" ref="Z333" si="388">E333/E326</f>
        <v>1.1032807932063915</v>
      </c>
      <c r="AA333" s="12">
        <f t="shared" ref="AA333" si="389">H333/H326</f>
        <v>1.1059007981755986</v>
      </c>
    </row>
    <row r="334" spans="1:27" x14ac:dyDescent="0.25">
      <c r="A334" s="2">
        <v>44184</v>
      </c>
      <c r="B334" s="3">
        <v>76289042</v>
      </c>
      <c r="C334" s="3">
        <v>1685526</v>
      </c>
      <c r="D334" s="3">
        <v>43093742</v>
      </c>
      <c r="E334" s="3">
        <v>505741</v>
      </c>
      <c r="F334" s="3">
        <v>14171</v>
      </c>
      <c r="G334" s="3">
        <v>416901</v>
      </c>
      <c r="H334" s="3">
        <v>157749</v>
      </c>
      <c r="I334" s="3">
        <v>4141</v>
      </c>
      <c r="J334" s="3">
        <v>136785</v>
      </c>
      <c r="K334" s="3">
        <v>17655591</v>
      </c>
      <c r="L334" s="1">
        <f t="shared" ref="L334:L338" si="390">C334/(C334+D334)</f>
        <v>3.7640767151441601E-2</v>
      </c>
      <c r="M334" s="1">
        <f t="shared" ref="M334:M338" si="391">C334/B308</f>
        <v>2.8485639555189447E-2</v>
      </c>
      <c r="N334" s="4">
        <f t="shared" ref="N334:N338" si="392">B334-C334-D334</f>
        <v>31509774</v>
      </c>
      <c r="O334" s="3">
        <f t="shared" ref="O334:O338" si="393">L334*B334</f>
        <v>2871578.0661285487</v>
      </c>
      <c r="P334" s="4">
        <f t="shared" ref="P334:P338" si="394">(O334+O333)/2-O332</f>
        <v>31803.77784157265</v>
      </c>
      <c r="Q334">
        <f t="shared" ref="Q334:Q338" si="395">B334-B333</f>
        <v>616228</v>
      </c>
      <c r="R334" s="10">
        <f t="shared" ref="R334:R338" si="396">Q334/B333</f>
        <v>8.1433207968187888E-3</v>
      </c>
      <c r="S334" s="4"/>
      <c r="T334" s="3">
        <f t="shared" ref="T334:T338" si="397">B334/$S$2</f>
        <v>762890.42</v>
      </c>
      <c r="U334" s="3">
        <f t="shared" ref="U334:U338" si="398">K333/100</f>
        <v>174592.96</v>
      </c>
      <c r="V334" s="4">
        <f t="shared" ref="V334:V338" si="399">(H334-H327)/7</f>
        <v>2225.4285714285716</v>
      </c>
      <c r="W334" s="4">
        <f t="shared" ref="W334:W338" si="400">(E334-E327)/7</f>
        <v>6744.8571428571431</v>
      </c>
      <c r="X334" s="14">
        <f t="shared" ref="X334:X338" si="401">B334/B327</f>
        <v>1.0627045782498263</v>
      </c>
      <c r="Y334" s="18">
        <f t="shared" ref="Y334:Y338" si="402">K334/K327</f>
        <v>1.0936846610332178</v>
      </c>
      <c r="Z334" s="22">
        <f t="shared" ref="Z334:Z338" si="403">E334/E327</f>
        <v>1.1029688546148864</v>
      </c>
      <c r="AA334" s="12">
        <f t="shared" ref="AA334:AA338" si="404">H334/H327</f>
        <v>1.1095722756398985</v>
      </c>
    </row>
    <row r="335" spans="1:27" x14ac:dyDescent="0.25">
      <c r="A335" s="2">
        <v>44185</v>
      </c>
      <c r="B335" s="3">
        <v>76823486</v>
      </c>
      <c r="C335" s="3">
        <v>1693205</v>
      </c>
      <c r="D335" s="3">
        <v>43367172</v>
      </c>
      <c r="E335" s="3">
        <v>511748</v>
      </c>
      <c r="F335" s="3">
        <v>14245</v>
      </c>
      <c r="G335" s="3">
        <v>422175</v>
      </c>
      <c r="H335" s="3">
        <v>159871</v>
      </c>
      <c r="I335" s="3">
        <v>4167</v>
      </c>
      <c r="J335" s="3">
        <v>138678</v>
      </c>
      <c r="K335" s="3">
        <v>17844690</v>
      </c>
      <c r="L335" s="1">
        <f t="shared" si="390"/>
        <v>3.7576361156498976E-2</v>
      </c>
      <c r="M335" s="1">
        <f t="shared" si="391"/>
        <v>2.8333656908139149E-2</v>
      </c>
      <c r="N335" s="4">
        <f t="shared" si="392"/>
        <v>31763109</v>
      </c>
      <c r="O335" s="3">
        <f t="shared" si="393"/>
        <v>2886747.055237243</v>
      </c>
      <c r="P335" s="4">
        <f t="shared" si="394"/>
        <v>25492.827952900901</v>
      </c>
      <c r="Q335">
        <f t="shared" si="395"/>
        <v>534444</v>
      </c>
      <c r="R335" s="10">
        <f t="shared" si="396"/>
        <v>7.0055146321014233E-3</v>
      </c>
      <c r="S335" s="4"/>
      <c r="T335" s="3">
        <f t="shared" si="397"/>
        <v>768234.86</v>
      </c>
      <c r="U335" s="3">
        <f t="shared" si="398"/>
        <v>176555.91</v>
      </c>
      <c r="V335" s="4">
        <f t="shared" si="399"/>
        <v>2285.4285714285716</v>
      </c>
      <c r="W335" s="4">
        <f t="shared" si="400"/>
        <v>6757.8571428571431</v>
      </c>
      <c r="X335" s="14">
        <f t="shared" si="401"/>
        <v>1.0620421222570398</v>
      </c>
      <c r="Y335" s="18">
        <f t="shared" si="402"/>
        <v>1.0924633048088015</v>
      </c>
      <c r="Z335" s="22">
        <f t="shared" si="403"/>
        <v>1.1018531875816839</v>
      </c>
      <c r="AA335" s="12">
        <f t="shared" si="404"/>
        <v>1.1111952902907425</v>
      </c>
    </row>
    <row r="336" spans="1:27" x14ac:dyDescent="0.25">
      <c r="A336" s="2">
        <v>44186</v>
      </c>
      <c r="B336" s="3">
        <v>77364641</v>
      </c>
      <c r="C336" s="3">
        <v>1702596</v>
      </c>
      <c r="D336" s="3">
        <v>43707973</v>
      </c>
      <c r="E336" s="3">
        <v>519325</v>
      </c>
      <c r="F336" s="3">
        <v>14346</v>
      </c>
      <c r="G336" s="3">
        <v>429372</v>
      </c>
      <c r="H336" s="3">
        <v>162052</v>
      </c>
      <c r="I336" s="3">
        <v>4181</v>
      </c>
      <c r="J336" s="3">
        <v>140616</v>
      </c>
      <c r="K336" s="3">
        <v>18035209</v>
      </c>
      <c r="L336" s="1">
        <f t="shared" si="390"/>
        <v>3.7493386176244564E-2</v>
      </c>
      <c r="M336" s="1">
        <f t="shared" si="391"/>
        <v>2.8172872567506835E-2</v>
      </c>
      <c r="N336" s="4">
        <f t="shared" si="392"/>
        <v>31954072</v>
      </c>
      <c r="O336" s="3">
        <f t="shared" si="393"/>
        <v>2900662.3613995234</v>
      </c>
      <c r="P336" s="4">
        <f t="shared" si="394"/>
        <v>22126.642189834733</v>
      </c>
      <c r="Q336">
        <f t="shared" si="395"/>
        <v>541155</v>
      </c>
      <c r="R336" s="10">
        <f t="shared" si="396"/>
        <v>7.0441349146796069E-3</v>
      </c>
      <c r="S336" s="4"/>
      <c r="T336" s="3">
        <f t="shared" si="397"/>
        <v>773646.41</v>
      </c>
      <c r="U336" s="3">
        <f t="shared" si="398"/>
        <v>178446.9</v>
      </c>
      <c r="V336" s="4">
        <f t="shared" si="399"/>
        <v>2283.5714285714284</v>
      </c>
      <c r="W336" s="4">
        <f t="shared" si="400"/>
        <v>6643.5714285714284</v>
      </c>
      <c r="X336" s="14">
        <f t="shared" si="401"/>
        <v>1.0618363723487989</v>
      </c>
      <c r="Y336" s="18">
        <f t="shared" si="402"/>
        <v>1.0912436081910271</v>
      </c>
      <c r="Z336" s="22">
        <f t="shared" si="403"/>
        <v>1.0983566684996404</v>
      </c>
      <c r="AA336" s="12">
        <f t="shared" si="404"/>
        <v>1.1094360807026913</v>
      </c>
    </row>
    <row r="337" spans="1:27" x14ac:dyDescent="0.25">
      <c r="A337" s="2">
        <v>44187</v>
      </c>
      <c r="B337" s="3">
        <v>78011432</v>
      </c>
      <c r="C337" s="3">
        <v>1717055</v>
      </c>
      <c r="D337" s="3">
        <v>44069203</v>
      </c>
      <c r="E337" s="3">
        <v>525585</v>
      </c>
      <c r="F337" s="3">
        <v>14444</v>
      </c>
      <c r="G337" s="3">
        <v>437458</v>
      </c>
      <c r="H337" s="3">
        <v>164318</v>
      </c>
      <c r="I337" s="3">
        <v>4207</v>
      </c>
      <c r="J337" s="3">
        <v>142651</v>
      </c>
      <c r="K337" s="3">
        <v>18230242</v>
      </c>
      <c r="L337" s="1">
        <f t="shared" si="390"/>
        <v>3.7501535941198774E-2</v>
      </c>
      <c r="M337" s="1">
        <f t="shared" si="391"/>
        <v>2.814140957722943E-2</v>
      </c>
      <c r="N337" s="4">
        <f t="shared" si="392"/>
        <v>32225174</v>
      </c>
      <c r="O337" s="3">
        <f t="shared" si="393"/>
        <v>2925548.5209723841</v>
      </c>
      <c r="P337" s="4">
        <f t="shared" si="394"/>
        <v>26358.385948711075</v>
      </c>
      <c r="Q337">
        <f t="shared" si="395"/>
        <v>646791</v>
      </c>
      <c r="R337" s="10">
        <f t="shared" si="396"/>
        <v>8.3602921391440314E-3</v>
      </c>
      <c r="S337" s="4"/>
      <c r="T337" s="3">
        <f t="shared" si="397"/>
        <v>780114.32</v>
      </c>
      <c r="U337" s="3">
        <f t="shared" si="398"/>
        <v>180352.09</v>
      </c>
      <c r="V337" s="4">
        <f t="shared" si="399"/>
        <v>2297.8571428571427</v>
      </c>
      <c r="W337" s="4">
        <f t="shared" si="400"/>
        <v>6645.8571428571431</v>
      </c>
      <c r="X337" s="14">
        <f t="shared" si="401"/>
        <v>1.0615941370270379</v>
      </c>
      <c r="Y337" s="18">
        <f t="shared" si="402"/>
        <v>1.0899361131337471</v>
      </c>
      <c r="Z337" s="22">
        <f t="shared" si="403"/>
        <v>1.0971081108160914</v>
      </c>
      <c r="AA337" s="12">
        <f t="shared" si="404"/>
        <v>1.1085115999811108</v>
      </c>
    </row>
    <row r="338" spans="1:27" x14ac:dyDescent="0.25">
      <c r="A338" s="2">
        <v>44188</v>
      </c>
      <c r="B338" s="3">
        <v>78704434</v>
      </c>
      <c r="C338" s="3">
        <v>1730663</v>
      </c>
      <c r="D338" s="3">
        <v>44393791</v>
      </c>
      <c r="E338" s="3">
        <v>532506</v>
      </c>
      <c r="F338" s="3">
        <v>14616</v>
      </c>
      <c r="G338" s="3">
        <v>444166</v>
      </c>
      <c r="H338" s="3">
        <v>166802</v>
      </c>
      <c r="I338" s="3">
        <v>4248</v>
      </c>
      <c r="J338" s="3">
        <v>144711</v>
      </c>
      <c r="K338" s="3">
        <v>18458373</v>
      </c>
      <c r="L338" s="1">
        <f t="shared" si="390"/>
        <v>3.7521593209536963E-2</v>
      </c>
      <c r="M338" s="1">
        <f t="shared" si="391"/>
        <v>2.8055422307327452E-2</v>
      </c>
      <c r="N338" s="4">
        <f t="shared" si="392"/>
        <v>32579980</v>
      </c>
      <c r="O338" s="3">
        <f t="shared" si="393"/>
        <v>2953115.7563348501</v>
      </c>
      <c r="P338" s="4">
        <f t="shared" si="394"/>
        <v>38669.777254093904</v>
      </c>
      <c r="Q338">
        <f t="shared" si="395"/>
        <v>693002</v>
      </c>
      <c r="R338" s="10">
        <f t="shared" si="396"/>
        <v>8.8833390470258265E-3</v>
      </c>
      <c r="S338" s="4"/>
      <c r="T338" s="3">
        <f t="shared" si="397"/>
        <v>787044.34</v>
      </c>
      <c r="U338" s="3">
        <f t="shared" si="398"/>
        <v>182302.42</v>
      </c>
      <c r="V338" s="4">
        <f t="shared" si="399"/>
        <v>2333.4285714285716</v>
      </c>
      <c r="W338" s="4">
        <f t="shared" si="400"/>
        <v>6704.2857142857147</v>
      </c>
      <c r="X338" s="14">
        <f t="shared" si="401"/>
        <v>1.0604273165454285</v>
      </c>
      <c r="Y338" s="18">
        <f t="shared" si="402"/>
        <v>1.0874897840005429</v>
      </c>
      <c r="Z338" s="22">
        <f t="shared" si="403"/>
        <v>1.0966481045191689</v>
      </c>
      <c r="AA338" s="12">
        <f t="shared" si="404"/>
        <v>1.1085546428476487</v>
      </c>
    </row>
    <row r="339" spans="1:27" x14ac:dyDescent="0.25">
      <c r="A339" s="2">
        <v>44189</v>
      </c>
      <c r="B339" s="3">
        <v>79384038</v>
      </c>
      <c r="C339" s="3">
        <v>1742301</v>
      </c>
      <c r="D339" s="3">
        <v>44711767</v>
      </c>
      <c r="E339" s="3">
        <v>539190</v>
      </c>
      <c r="F339" s="3">
        <v>14775</v>
      </c>
      <c r="G339" s="3">
        <v>448119</v>
      </c>
      <c r="H339" s="3">
        <v>169137</v>
      </c>
      <c r="I339" s="3">
        <v>4303</v>
      </c>
      <c r="J339" s="3">
        <v>146991</v>
      </c>
      <c r="K339" s="3">
        <v>18665343</v>
      </c>
      <c r="L339" s="1">
        <f t="shared" ref="L339:L345" si="405">C339/(C339+D339)</f>
        <v>3.7505886459717586E-2</v>
      </c>
      <c r="M339" s="1">
        <f t="shared" ref="M339:M345" si="406">C339/B313</f>
        <v>2.7972539821511763E-2</v>
      </c>
      <c r="N339" s="4">
        <f t="shared" ref="N339:N345" si="407">B339-C339-D339</f>
        <v>32929970</v>
      </c>
      <c r="O339" s="3">
        <f t="shared" ref="O339:O345" si="408">L339*B339</f>
        <v>2977368.7159419064</v>
      </c>
      <c r="P339" s="4">
        <f t="shared" ref="P339:P345" si="409">(O339+O338)/2-O337</f>
        <v>39693.71516599413</v>
      </c>
      <c r="Q339">
        <f t="shared" ref="Q339:Q345" si="410">B339-B338</f>
        <v>679604</v>
      </c>
      <c r="R339" s="10">
        <f t="shared" ref="R339:R345" si="411">Q339/B338</f>
        <v>8.6348883469513291E-3</v>
      </c>
      <c r="S339" s="4"/>
      <c r="T339" s="3">
        <f t="shared" ref="T339:T345" si="412">B339/$S$2</f>
        <v>793840.38</v>
      </c>
      <c r="U339" s="3">
        <f t="shared" ref="U339:U345" si="413">K338/100</f>
        <v>184583.73</v>
      </c>
      <c r="V339" s="4">
        <f t="shared" ref="V339:V345" si="414">(H339-H332)/7</f>
        <v>2319.8571428571427</v>
      </c>
      <c r="W339" s="4">
        <f t="shared" ref="W339:W345" si="415">(E339-E332)/7</f>
        <v>6658.2857142857147</v>
      </c>
      <c r="X339" s="14">
        <f t="shared" ref="X339:X345" si="416">B339/B332</f>
        <v>1.0590870187044226</v>
      </c>
      <c r="Y339" s="18">
        <f t="shared" ref="Y339:Y345" si="417">K339/K332</f>
        <v>1.0845898277512411</v>
      </c>
      <c r="Z339" s="22">
        <f t="shared" ref="Z339:Z345" si="418">E339/E332</f>
        <v>1.094619779041865</v>
      </c>
      <c r="AA339" s="12">
        <f t="shared" ref="AA339:AA345" si="419">H339/H332</f>
        <v>1.1062080602754778</v>
      </c>
    </row>
    <row r="340" spans="1:27" x14ac:dyDescent="0.25">
      <c r="A340" s="2">
        <v>44190</v>
      </c>
      <c r="B340" s="3">
        <v>79851573</v>
      </c>
      <c r="C340" s="3">
        <v>1750628</v>
      </c>
      <c r="D340" s="3">
        <v>45002559</v>
      </c>
      <c r="E340" s="3">
        <v>540939</v>
      </c>
      <c r="F340" s="3">
        <v>14794</v>
      </c>
      <c r="G340" s="3">
        <v>448829</v>
      </c>
      <c r="H340" s="3">
        <v>169694</v>
      </c>
      <c r="I340" s="3">
        <v>4304</v>
      </c>
      <c r="J340" s="3">
        <v>147699</v>
      </c>
      <c r="K340" s="3">
        <v>18765529</v>
      </c>
      <c r="L340" s="1">
        <f t="shared" si="405"/>
        <v>3.7444035633335544E-2</v>
      </c>
      <c r="M340" s="1">
        <f t="shared" si="406"/>
        <v>2.7888307728040938E-2</v>
      </c>
      <c r="N340" s="4">
        <f t="shared" si="407"/>
        <v>33098386</v>
      </c>
      <c r="O340" s="3">
        <f t="shared" si="408"/>
        <v>2989965.1447898946</v>
      </c>
      <c r="P340" s="4">
        <f t="shared" si="409"/>
        <v>30551.17403105041</v>
      </c>
      <c r="Q340">
        <f t="shared" si="410"/>
        <v>467535</v>
      </c>
      <c r="R340" s="10">
        <f t="shared" si="411"/>
        <v>5.8895341151580117E-3</v>
      </c>
      <c r="S340" s="4"/>
      <c r="T340" s="3">
        <f t="shared" si="412"/>
        <v>798515.73</v>
      </c>
      <c r="U340" s="3">
        <f t="shared" si="413"/>
        <v>186653.43</v>
      </c>
      <c r="V340" s="4">
        <f t="shared" si="414"/>
        <v>2073.4285714285716</v>
      </c>
      <c r="W340" s="4">
        <f t="shared" si="415"/>
        <v>5951</v>
      </c>
      <c r="X340" s="14">
        <f t="shared" si="416"/>
        <v>1.0552214035545182</v>
      </c>
      <c r="Y340" s="18">
        <f t="shared" si="417"/>
        <v>1.0748159032300042</v>
      </c>
      <c r="Z340" s="22">
        <f t="shared" si="418"/>
        <v>1.0834338109525279</v>
      </c>
      <c r="AA340" s="12">
        <f t="shared" si="419"/>
        <v>1.0935300940842891</v>
      </c>
    </row>
    <row r="341" spans="1:27" x14ac:dyDescent="0.25">
      <c r="A341" s="2">
        <v>44191</v>
      </c>
      <c r="B341" s="3">
        <v>80364202</v>
      </c>
      <c r="C341" s="3">
        <v>1757722</v>
      </c>
      <c r="D341" s="3">
        <v>45410291</v>
      </c>
      <c r="E341" s="3">
        <v>544053</v>
      </c>
      <c r="F341" s="3">
        <v>14834</v>
      </c>
      <c r="G341" s="3">
        <v>450669</v>
      </c>
      <c r="H341" s="3">
        <v>171892</v>
      </c>
      <c r="I341" s="3">
        <v>4327</v>
      </c>
      <c r="J341" s="3">
        <v>149532</v>
      </c>
      <c r="K341" s="3">
        <v>18992126</v>
      </c>
      <c r="L341" s="1">
        <f t="shared" si="405"/>
        <v>3.7265127110612015E-2</v>
      </c>
      <c r="M341" s="1">
        <f t="shared" si="406"/>
        <v>2.7777326952555949E-2</v>
      </c>
      <c r="N341" s="4">
        <f t="shared" si="407"/>
        <v>33196189</v>
      </c>
      <c r="O341" s="3">
        <f t="shared" si="408"/>
        <v>2994782.2026729002</v>
      </c>
      <c r="P341" s="4">
        <f t="shared" si="409"/>
        <v>15004.957789490931</v>
      </c>
      <c r="Q341">
        <f t="shared" si="410"/>
        <v>512629</v>
      </c>
      <c r="R341" s="10">
        <f t="shared" si="411"/>
        <v>6.4197733462307621E-3</v>
      </c>
      <c r="S341" s="4"/>
      <c r="T341" s="3">
        <f t="shared" si="412"/>
        <v>803642.02</v>
      </c>
      <c r="U341" s="3">
        <f t="shared" si="413"/>
        <v>187655.29</v>
      </c>
      <c r="V341" s="4">
        <f t="shared" si="414"/>
        <v>2020.4285714285713</v>
      </c>
      <c r="W341" s="4">
        <f t="shared" si="415"/>
        <v>5473.1428571428569</v>
      </c>
      <c r="X341" s="14">
        <f t="shared" si="416"/>
        <v>1.053417370216813</v>
      </c>
      <c r="Y341" s="18">
        <f t="shared" si="417"/>
        <v>1.0757003829551783</v>
      </c>
      <c r="Z341" s="22">
        <f t="shared" si="418"/>
        <v>1.0757541903859882</v>
      </c>
      <c r="AA341" s="12">
        <f t="shared" si="419"/>
        <v>1.089655084976767</v>
      </c>
    </row>
    <row r="342" spans="1:27" x14ac:dyDescent="0.25">
      <c r="A342" s="2">
        <v>44192</v>
      </c>
      <c r="B342" s="3">
        <v>80797122</v>
      </c>
      <c r="C342" s="3">
        <v>1764955</v>
      </c>
      <c r="D342" s="3">
        <v>45698074</v>
      </c>
      <c r="E342" s="3">
        <v>554153</v>
      </c>
      <c r="F342" s="3">
        <v>15021</v>
      </c>
      <c r="G342" s="3">
        <v>461134</v>
      </c>
      <c r="H342" s="3">
        <v>173655</v>
      </c>
      <c r="I342" s="3">
        <v>4342</v>
      </c>
      <c r="J342" s="3">
        <v>151106</v>
      </c>
      <c r="K342" s="3">
        <v>19142603</v>
      </c>
      <c r="L342" s="1">
        <f t="shared" si="405"/>
        <v>3.7185890517016942E-2</v>
      </c>
      <c r="M342" s="1">
        <f t="shared" si="406"/>
        <v>2.7646961326460148E-2</v>
      </c>
      <c r="N342" s="4">
        <f t="shared" si="407"/>
        <v>33334093</v>
      </c>
      <c r="O342" s="3">
        <f t="shared" si="408"/>
        <v>3004512.9327820609</v>
      </c>
      <c r="P342" s="4">
        <f t="shared" si="409"/>
        <v>9682.4229375859722</v>
      </c>
      <c r="Q342">
        <f t="shared" si="410"/>
        <v>432920</v>
      </c>
      <c r="R342" s="10">
        <f t="shared" si="411"/>
        <v>5.3869756586396519E-3</v>
      </c>
      <c r="S342" s="4"/>
      <c r="T342" s="3">
        <f t="shared" si="412"/>
        <v>807971.22</v>
      </c>
      <c r="U342" s="3">
        <f t="shared" si="413"/>
        <v>189921.26</v>
      </c>
      <c r="V342" s="4">
        <f t="shared" si="414"/>
        <v>1969.1428571428571</v>
      </c>
      <c r="W342" s="4">
        <f t="shared" si="415"/>
        <v>6057.8571428571431</v>
      </c>
      <c r="X342" s="14">
        <f t="shared" si="416"/>
        <v>1.0517242344352871</v>
      </c>
      <c r="Y342" s="18">
        <f t="shared" si="417"/>
        <v>1.072733849677411</v>
      </c>
      <c r="Z342" s="22">
        <f t="shared" si="418"/>
        <v>1.0828630497823146</v>
      </c>
      <c r="AA342" s="12">
        <f t="shared" si="419"/>
        <v>1.0862195144835525</v>
      </c>
    </row>
    <row r="343" spans="1:27" x14ac:dyDescent="0.25">
      <c r="A343" s="2">
        <v>44193</v>
      </c>
      <c r="B343" s="3">
        <v>81285853</v>
      </c>
      <c r="C343" s="3">
        <v>1774390</v>
      </c>
      <c r="D343" s="3">
        <v>45994197</v>
      </c>
      <c r="E343" s="3">
        <v>560618</v>
      </c>
      <c r="F343" s="3">
        <v>15169</v>
      </c>
      <c r="G343" s="3">
        <v>473200</v>
      </c>
      <c r="H343" s="3">
        <v>176814</v>
      </c>
      <c r="I343" s="3">
        <v>4424</v>
      </c>
      <c r="J343" s="3">
        <v>154392</v>
      </c>
      <c r="K343" s="3">
        <v>19309281</v>
      </c>
      <c r="L343" s="1">
        <f t="shared" si="405"/>
        <v>3.7145540855123053E-2</v>
      </c>
      <c r="M343" s="1">
        <f t="shared" si="406"/>
        <v>2.7496909408376888E-2</v>
      </c>
      <c r="N343" s="4">
        <f t="shared" si="407"/>
        <v>33517266</v>
      </c>
      <c r="O343" s="3">
        <f t="shared" si="408"/>
        <v>3019406.973555027</v>
      </c>
      <c r="P343" s="4">
        <f t="shared" si="409"/>
        <v>17177.750495643821</v>
      </c>
      <c r="Q343">
        <f t="shared" si="410"/>
        <v>488731</v>
      </c>
      <c r="R343" s="10">
        <f t="shared" si="411"/>
        <v>6.048866443534957E-3</v>
      </c>
      <c r="S343" s="4"/>
      <c r="T343" s="3">
        <f t="shared" si="412"/>
        <v>812858.53</v>
      </c>
      <c r="U343" s="3">
        <f t="shared" si="413"/>
        <v>191426.03</v>
      </c>
      <c r="V343" s="4">
        <f t="shared" si="414"/>
        <v>2108.8571428571427</v>
      </c>
      <c r="W343" s="4">
        <f t="shared" si="415"/>
        <v>5899</v>
      </c>
      <c r="X343" s="14">
        <f t="shared" si="416"/>
        <v>1.0506848083221894</v>
      </c>
      <c r="Y343" s="18">
        <f t="shared" si="417"/>
        <v>1.0706435949813502</v>
      </c>
      <c r="Z343" s="22">
        <f t="shared" si="418"/>
        <v>1.0795128291532277</v>
      </c>
      <c r="AA343" s="12">
        <f t="shared" si="419"/>
        <v>1.0910942166711919</v>
      </c>
    </row>
    <row r="344" spans="1:27" x14ac:dyDescent="0.25">
      <c r="A344" s="2">
        <v>44195</v>
      </c>
      <c r="B344" s="3">
        <v>82708280</v>
      </c>
      <c r="C344" s="3">
        <v>1805008</v>
      </c>
      <c r="D344" s="3">
        <v>46731540</v>
      </c>
      <c r="E344" s="3">
        <v>577266</v>
      </c>
      <c r="F344" s="3">
        <v>15498</v>
      </c>
      <c r="G344" s="3">
        <v>490229</v>
      </c>
      <c r="H344" s="3">
        <v>183104</v>
      </c>
      <c r="I344" s="3">
        <v>4499</v>
      </c>
      <c r="J344" s="3">
        <v>159433</v>
      </c>
      <c r="K344" s="3">
        <v>19740772</v>
      </c>
      <c r="L344" s="1">
        <f t="shared" si="405"/>
        <v>3.7188635664819017E-2</v>
      </c>
      <c r="M344" s="1">
        <f t="shared" si="406"/>
        <v>2.7675230811935236E-2</v>
      </c>
      <c r="N344" s="4">
        <f t="shared" si="407"/>
        <v>34171732</v>
      </c>
      <c r="O344" s="3">
        <f t="shared" si="408"/>
        <v>3075808.0913838376</v>
      </c>
      <c r="P344" s="4">
        <f t="shared" si="409"/>
        <v>43094.599687371403</v>
      </c>
      <c r="Q344">
        <f t="shared" si="410"/>
        <v>1422427</v>
      </c>
      <c r="R344" s="10">
        <f t="shared" si="411"/>
        <v>1.7499072071003548E-2</v>
      </c>
      <c r="S344" s="4"/>
      <c r="T344" s="3">
        <f t="shared" si="412"/>
        <v>827082.8</v>
      </c>
      <c r="U344" s="3">
        <f t="shared" si="413"/>
        <v>193092.81</v>
      </c>
      <c r="V344" s="4">
        <f t="shared" si="414"/>
        <v>2683.7142857142858</v>
      </c>
      <c r="W344" s="4">
        <f t="shared" si="415"/>
        <v>7383</v>
      </c>
      <c r="X344" s="14">
        <f t="shared" si="416"/>
        <v>1.0602071757893126</v>
      </c>
      <c r="Y344" s="18">
        <f t="shared" si="417"/>
        <v>1.0828584722023986</v>
      </c>
      <c r="Z344" s="22">
        <f t="shared" si="418"/>
        <v>1.0983304318045606</v>
      </c>
      <c r="AA344" s="12">
        <f t="shared" si="419"/>
        <v>1.1143270974573694</v>
      </c>
    </row>
    <row r="345" spans="1:27" x14ac:dyDescent="0.25">
      <c r="A345" s="2">
        <v>44196</v>
      </c>
      <c r="B345" s="3">
        <v>83424446</v>
      </c>
      <c r="C345" s="3">
        <v>1818116</v>
      </c>
      <c r="D345" s="3">
        <v>47010049</v>
      </c>
      <c r="E345" s="3">
        <v>584409</v>
      </c>
      <c r="F345" s="3">
        <v>15632</v>
      </c>
      <c r="G345" s="3">
        <v>493638</v>
      </c>
      <c r="H345" s="3">
        <v>186355</v>
      </c>
      <c r="I345" s="3">
        <v>4556</v>
      </c>
      <c r="J345" s="3">
        <v>161829</v>
      </c>
      <c r="K345" s="3">
        <v>19968087</v>
      </c>
      <c r="L345" s="1">
        <f t="shared" si="405"/>
        <v>3.7234985177100145E-2</v>
      </c>
      <c r="M345" s="1">
        <f t="shared" si="406"/>
        <v>2.7589261499890865E-2</v>
      </c>
      <c r="N345" s="4">
        <f t="shared" si="407"/>
        <v>34596281</v>
      </c>
      <c r="O345" s="3">
        <f t="shared" si="408"/>
        <v>3106308.0102177914</v>
      </c>
      <c r="P345" s="4">
        <f t="shared" si="409"/>
        <v>71651.077245787252</v>
      </c>
      <c r="Q345">
        <f t="shared" si="410"/>
        <v>716166</v>
      </c>
      <c r="R345" s="10">
        <f t="shared" si="411"/>
        <v>8.6589395886361078E-3</v>
      </c>
      <c r="S345" s="4"/>
      <c r="T345" s="3">
        <f t="shared" si="412"/>
        <v>834244.46</v>
      </c>
      <c r="U345" s="3">
        <f t="shared" si="413"/>
        <v>197407.72</v>
      </c>
      <c r="V345" s="4">
        <f t="shared" si="414"/>
        <v>2793.2857142857142</v>
      </c>
      <c r="W345" s="4">
        <f t="shared" si="415"/>
        <v>7414.7142857142853</v>
      </c>
      <c r="X345" s="14">
        <f t="shared" si="416"/>
        <v>1.0599713606986869</v>
      </c>
      <c r="Y345" s="18">
        <f t="shared" si="417"/>
        <v>1.0817901989519878</v>
      </c>
      <c r="Z345" s="22">
        <f t="shared" si="418"/>
        <v>1.0974693242893039</v>
      </c>
      <c r="AA345" s="12">
        <f t="shared" si="419"/>
        <v>1.1172228150741599</v>
      </c>
    </row>
    <row r="346" spans="1:27" x14ac:dyDescent="0.25">
      <c r="A346" s="2">
        <v>44197</v>
      </c>
      <c r="B346" s="3">
        <v>83963772</v>
      </c>
      <c r="C346" s="3">
        <v>1827540</v>
      </c>
      <c r="D346" s="3">
        <v>47289078</v>
      </c>
      <c r="E346" s="3">
        <v>585400</v>
      </c>
      <c r="F346" s="3">
        <v>15644</v>
      </c>
      <c r="G346" s="3">
        <v>494437</v>
      </c>
      <c r="H346" s="3">
        <v>187344</v>
      </c>
      <c r="I346" s="3">
        <v>4568</v>
      </c>
      <c r="J346" s="3">
        <v>162622</v>
      </c>
      <c r="K346" s="3">
        <v>20128693</v>
      </c>
      <c r="L346" s="1">
        <f t="shared" ref="L346:L349" si="420">C346/(C346+D346)</f>
        <v>3.7208180742411869E-2</v>
      </c>
      <c r="M346" s="1">
        <f t="shared" ref="M346:M349" si="421">C346/B320</f>
        <v>2.746528115033111E-2</v>
      </c>
      <c r="N346" s="4">
        <f t="shared" ref="N346:N349" si="422">B346-C346-D346</f>
        <v>34847154</v>
      </c>
      <c r="O346" s="3">
        <f t="shared" ref="O346:O349" si="423">L346*B346</f>
        <v>3124139.2043906609</v>
      </c>
      <c r="P346" s="4">
        <f t="shared" ref="P346:P349" si="424">(O346+O345)/2-O344</f>
        <v>39415.515920388512</v>
      </c>
      <c r="Q346">
        <f t="shared" ref="Q346:Q349" si="425">B346-B345</f>
        <v>539326</v>
      </c>
      <c r="R346" s="10">
        <f t="shared" ref="R346:R349" si="426">Q346/B345</f>
        <v>6.4648436502652952E-3</v>
      </c>
      <c r="S346" s="4"/>
      <c r="T346" s="3">
        <f t="shared" ref="T346:T349" si="427">B346/$S$2</f>
        <v>839637.72</v>
      </c>
      <c r="U346" s="3">
        <f t="shared" ref="U346:U349" si="428">K345/100</f>
        <v>199680.87</v>
      </c>
      <c r="V346" s="4">
        <f t="shared" ref="V346:V349" si="429">(H346-H339)/7</f>
        <v>2601</v>
      </c>
      <c r="W346" s="4">
        <f t="shared" ref="W346:W349" si="430">(E346-E339)/7</f>
        <v>6601.4285714285716</v>
      </c>
      <c r="X346" s="14">
        <f t="shared" ref="X346:X349" si="431">B346/B339</f>
        <v>1.0576908672748544</v>
      </c>
      <c r="Y346" s="18">
        <f t="shared" ref="Y346:Y349" si="432">K346/K339</f>
        <v>1.0783993093510256</v>
      </c>
      <c r="Z346" s="22">
        <f t="shared" ref="Z346:Z349" si="433">E346/E339</f>
        <v>1.0857026280160982</v>
      </c>
      <c r="AA346" s="12">
        <f t="shared" ref="AA346:AA349" si="434">H346/H339</f>
        <v>1.1076464641089767</v>
      </c>
    </row>
    <row r="347" spans="1:27" x14ac:dyDescent="0.25">
      <c r="A347" s="2">
        <v>44198</v>
      </c>
      <c r="B347" s="3">
        <v>84586904</v>
      </c>
      <c r="C347" s="3">
        <v>1835788</v>
      </c>
      <c r="D347" s="3">
        <v>47595212</v>
      </c>
      <c r="E347" s="3">
        <v>589935</v>
      </c>
      <c r="F347" s="3">
        <v>15707</v>
      </c>
      <c r="G347" s="3">
        <v>497492</v>
      </c>
      <c r="H347" s="3">
        <v>191035</v>
      </c>
      <c r="I347" s="3">
        <v>4617</v>
      </c>
      <c r="J347" s="3">
        <v>164923</v>
      </c>
      <c r="K347" s="3">
        <v>20426184</v>
      </c>
      <c r="L347" s="1">
        <f t="shared" si="420"/>
        <v>3.7138394934352933E-2</v>
      </c>
      <c r="M347" s="1">
        <f t="shared" si="421"/>
        <v>2.7369713393782857E-2</v>
      </c>
      <c r="N347" s="4">
        <f t="shared" si="422"/>
        <v>35155904</v>
      </c>
      <c r="O347" s="3">
        <f t="shared" si="423"/>
        <v>3141421.8470261977</v>
      </c>
      <c r="P347" s="4">
        <f t="shared" si="424"/>
        <v>26472.515490638092</v>
      </c>
      <c r="Q347">
        <f t="shared" si="425"/>
        <v>623132</v>
      </c>
      <c r="R347" s="10">
        <f t="shared" si="426"/>
        <v>7.421438855796045E-3</v>
      </c>
      <c r="S347" s="4"/>
      <c r="T347" s="3">
        <f t="shared" si="427"/>
        <v>845869.04</v>
      </c>
      <c r="U347" s="3">
        <f t="shared" si="428"/>
        <v>201286.93</v>
      </c>
      <c r="V347" s="4">
        <f t="shared" si="429"/>
        <v>3048.7142857142858</v>
      </c>
      <c r="W347" s="4">
        <f t="shared" si="430"/>
        <v>6999.4285714285716</v>
      </c>
      <c r="X347" s="14">
        <f t="shared" si="431"/>
        <v>1.0593016620975018</v>
      </c>
      <c r="Y347" s="18">
        <f t="shared" si="432"/>
        <v>1.0884949739493088</v>
      </c>
      <c r="Z347" s="22">
        <f t="shared" si="433"/>
        <v>1.0905758320254224</v>
      </c>
      <c r="AA347" s="12">
        <f t="shared" si="434"/>
        <v>1.1257616651148539</v>
      </c>
    </row>
    <row r="348" spans="1:27" x14ac:dyDescent="0.25">
      <c r="A348" s="2">
        <v>44199</v>
      </c>
      <c r="B348" s="3">
        <v>85122080</v>
      </c>
      <c r="C348" s="3">
        <v>1843135</v>
      </c>
      <c r="D348" s="3">
        <v>47860306</v>
      </c>
      <c r="E348" s="3">
        <v>606076</v>
      </c>
      <c r="F348" s="3">
        <v>15880</v>
      </c>
      <c r="G348" s="3">
        <v>510595</v>
      </c>
      <c r="H348" s="3">
        <v>195368</v>
      </c>
      <c r="I348" s="3">
        <v>4664</v>
      </c>
      <c r="J348" s="3">
        <v>168308</v>
      </c>
      <c r="K348" s="3">
        <v>20636663</v>
      </c>
      <c r="L348" s="1">
        <f t="shared" si="420"/>
        <v>3.708264383546403E-2</v>
      </c>
      <c r="M348" s="1">
        <f t="shared" si="421"/>
        <v>2.726881566182375E-2</v>
      </c>
      <c r="N348" s="4">
        <f t="shared" si="422"/>
        <v>35418639</v>
      </c>
      <c r="O348" s="3">
        <f t="shared" si="423"/>
        <v>3156551.775173876</v>
      </c>
      <c r="P348" s="4">
        <f t="shared" si="424"/>
        <v>24847.606709375978</v>
      </c>
      <c r="Q348">
        <f t="shared" si="425"/>
        <v>535176</v>
      </c>
      <c r="R348" s="10">
        <f t="shared" si="426"/>
        <v>6.3269368506500721E-3</v>
      </c>
      <c r="S348" s="4"/>
      <c r="T348" s="3">
        <f t="shared" si="427"/>
        <v>851220.8</v>
      </c>
      <c r="U348" s="3">
        <f t="shared" si="428"/>
        <v>204261.84</v>
      </c>
      <c r="V348" s="4">
        <f t="shared" si="429"/>
        <v>3353.7142857142858</v>
      </c>
      <c r="W348" s="4">
        <f t="shared" si="430"/>
        <v>8860.4285714285706</v>
      </c>
      <c r="X348" s="14">
        <f t="shared" si="431"/>
        <v>1.0592039475486859</v>
      </c>
      <c r="Y348" s="18">
        <f t="shared" si="432"/>
        <v>1.0865904638585486</v>
      </c>
      <c r="Z348" s="22">
        <f t="shared" si="433"/>
        <v>1.1140017608578576</v>
      </c>
      <c r="AA348" s="12">
        <f t="shared" si="434"/>
        <v>1.1365741279407999</v>
      </c>
    </row>
    <row r="349" spans="1:27" x14ac:dyDescent="0.25">
      <c r="A349" s="2">
        <v>44200</v>
      </c>
      <c r="B349" s="3">
        <v>85672034</v>
      </c>
      <c r="C349" s="3">
        <v>1853334</v>
      </c>
      <c r="D349" s="3">
        <v>48148226</v>
      </c>
      <c r="E349" s="3">
        <v>616134</v>
      </c>
      <c r="F349" s="3">
        <v>16098</v>
      </c>
      <c r="G349" s="3">
        <v>523448</v>
      </c>
      <c r="H349" s="3">
        <v>198929</v>
      </c>
      <c r="I349" s="3">
        <v>4702</v>
      </c>
      <c r="J349" s="3">
        <v>170326</v>
      </c>
      <c r="K349" s="3">
        <v>20817140</v>
      </c>
      <c r="L349" s="1">
        <f t="shared" si="420"/>
        <v>3.7065523555665066E-2</v>
      </c>
      <c r="M349" s="1">
        <f t="shared" si="421"/>
        <v>2.7164739610014834E-2</v>
      </c>
      <c r="N349" s="4">
        <f t="shared" si="422"/>
        <v>35670474</v>
      </c>
      <c r="O349" s="3">
        <f t="shared" si="423"/>
        <v>3175478.7942887382</v>
      </c>
      <c r="P349" s="4">
        <f t="shared" si="424"/>
        <v>24593.437705109362</v>
      </c>
      <c r="Q349">
        <f t="shared" si="425"/>
        <v>549954</v>
      </c>
      <c r="R349" s="10">
        <f t="shared" si="426"/>
        <v>6.4607678759729557E-3</v>
      </c>
      <c r="S349" s="4"/>
      <c r="T349" s="3">
        <f t="shared" si="427"/>
        <v>856720.34</v>
      </c>
      <c r="U349" s="3">
        <f t="shared" si="428"/>
        <v>206366.63</v>
      </c>
      <c r="V349" s="4">
        <f t="shared" si="429"/>
        <v>3610.5714285714284</v>
      </c>
      <c r="W349" s="4">
        <f t="shared" si="430"/>
        <v>8854.4285714285706</v>
      </c>
      <c r="X349" s="14">
        <f t="shared" si="431"/>
        <v>1.0603352183757238</v>
      </c>
      <c r="Y349" s="18">
        <f t="shared" si="432"/>
        <v>1.0874769747875981</v>
      </c>
      <c r="Z349" s="22">
        <f t="shared" si="433"/>
        <v>1.1118481718947655</v>
      </c>
      <c r="AA349" s="12">
        <f t="shared" si="434"/>
        <v>1.1455414471221674</v>
      </c>
    </row>
    <row r="350" spans="1:27" x14ac:dyDescent="0.25">
      <c r="A350" s="2">
        <v>44201</v>
      </c>
      <c r="B350" s="3">
        <v>86465018</v>
      </c>
      <c r="C350" s="3">
        <v>1868790</v>
      </c>
      <c r="D350" s="3">
        <v>48464481</v>
      </c>
      <c r="E350" s="3">
        <v>623384</v>
      </c>
      <c r="F350" s="3">
        <v>16253</v>
      </c>
      <c r="G350" s="3">
        <v>529580</v>
      </c>
      <c r="H350" s="3">
        <v>202085</v>
      </c>
      <c r="I350" s="3">
        <v>4749</v>
      </c>
      <c r="J350" s="3">
        <v>172793</v>
      </c>
      <c r="K350" s="3">
        <v>21105134</v>
      </c>
      <c r="L350" s="1">
        <f t="shared" ref="L350:L360" si="435">C350/(C350+D350)</f>
        <v>3.7128324125805377E-2</v>
      </c>
      <c r="M350" s="1">
        <f t="shared" ref="M350:M360" si="436">C350/B324</f>
        <v>2.7125349570233347E-2</v>
      </c>
      <c r="N350" s="4">
        <f t="shared" ref="N350:N360" si="437">B350-C350-D350</f>
        <v>36131747</v>
      </c>
      <c r="O350" s="3">
        <f t="shared" ref="O350:O360" si="438">L350*B350</f>
        <v>3210301.2138475962</v>
      </c>
      <c r="P350" s="4">
        <f t="shared" ref="P350:P360" si="439">(O350+O349)/2-O348</f>
        <v>36338.22889429098</v>
      </c>
      <c r="Q350">
        <f t="shared" ref="Q350:Q360" si="440">B350-B349</f>
        <v>792984</v>
      </c>
      <c r="R350" s="10">
        <f t="shared" ref="R350:R360" si="441">Q350/B349</f>
        <v>9.2560426428068693E-3</v>
      </c>
      <c r="S350" s="4"/>
      <c r="T350" s="3">
        <f t="shared" ref="T350:T360" si="442">B350/$S$2</f>
        <v>864650.18</v>
      </c>
      <c r="U350" s="3">
        <f t="shared" ref="U350:U360" si="443">K349/100</f>
        <v>208171.4</v>
      </c>
      <c r="V350" s="4">
        <f t="shared" ref="V350:V360" si="444">(H350-H343)/7</f>
        <v>3610.1428571428573</v>
      </c>
      <c r="W350" s="4">
        <f t="shared" ref="W350:W360" si="445">(E350-E343)/7</f>
        <v>8966.5714285714294</v>
      </c>
      <c r="X350" s="14">
        <f t="shared" ref="X350:X360" si="446">B350/B343</f>
        <v>1.0637154536595685</v>
      </c>
      <c r="Y350" s="18">
        <f t="shared" ref="Y350:Y360" si="447">K350/K343</f>
        <v>1.0930046540831841</v>
      </c>
      <c r="Z350" s="22">
        <f t="shared" ref="Z350:Z360" si="448">E350/E343</f>
        <v>1.1119585885576275</v>
      </c>
      <c r="AA350" s="12">
        <f t="shared" ref="AA350:AA360" si="449">H350/H343</f>
        <v>1.1429242028346172</v>
      </c>
    </row>
    <row r="351" spans="1:27" x14ac:dyDescent="0.25">
      <c r="A351" s="2">
        <v>44202</v>
      </c>
      <c r="B351" s="3">
        <v>87243029</v>
      </c>
      <c r="C351" s="3">
        <v>1883772</v>
      </c>
      <c r="D351" s="3">
        <v>48777336</v>
      </c>
      <c r="E351" s="3">
        <v>631466</v>
      </c>
      <c r="F351" s="3">
        <v>16403</v>
      </c>
      <c r="G351" s="3">
        <v>537024</v>
      </c>
      <c r="H351" s="3">
        <v>205283</v>
      </c>
      <c r="I351" s="3">
        <v>4800</v>
      </c>
      <c r="J351" s="3">
        <v>175579</v>
      </c>
      <c r="K351" s="3">
        <v>21355576</v>
      </c>
      <c r="L351" s="1">
        <f t="shared" si="435"/>
        <v>3.7183789979484856E-2</v>
      </c>
      <c r="M351" s="1">
        <f t="shared" si="436"/>
        <v>2.6732982705711252E-2</v>
      </c>
      <c r="N351" s="4">
        <f t="shared" si="437"/>
        <v>36581921</v>
      </c>
      <c r="O351" s="3">
        <f t="shared" si="438"/>
        <v>3244026.4675101065</v>
      </c>
      <c r="P351" s="4">
        <f t="shared" si="439"/>
        <v>51685.046390112955</v>
      </c>
      <c r="Q351">
        <f t="shared" si="440"/>
        <v>778011</v>
      </c>
      <c r="R351" s="10">
        <f t="shared" si="441"/>
        <v>8.9979857518794476E-3</v>
      </c>
      <c r="S351" s="4"/>
      <c r="T351" s="3">
        <f t="shared" si="442"/>
        <v>872430.29</v>
      </c>
      <c r="U351" s="3">
        <f t="shared" si="443"/>
        <v>211051.34</v>
      </c>
      <c r="V351" s="4">
        <f t="shared" si="444"/>
        <v>3168.4285714285716</v>
      </c>
      <c r="W351" s="4">
        <f t="shared" si="445"/>
        <v>7742.8571428571431</v>
      </c>
      <c r="X351" s="14">
        <f t="shared" si="446"/>
        <v>1.0548282348514562</v>
      </c>
      <c r="Y351" s="18">
        <f t="shared" si="447"/>
        <v>1.0818004483309973</v>
      </c>
      <c r="Z351" s="22">
        <f t="shared" si="448"/>
        <v>1.0938908579407067</v>
      </c>
      <c r="AA351" s="12">
        <f t="shared" si="449"/>
        <v>1.1211278836071303</v>
      </c>
    </row>
    <row r="352" spans="1:27" x14ac:dyDescent="0.25">
      <c r="A352" s="2">
        <v>44203</v>
      </c>
      <c r="B352" s="3">
        <v>88105210</v>
      </c>
      <c r="C352" s="3">
        <v>1898648</v>
      </c>
      <c r="D352" s="3">
        <v>49098418</v>
      </c>
      <c r="E352" s="3">
        <v>639693</v>
      </c>
      <c r="F352" s="3">
        <v>16595</v>
      </c>
      <c r="G352" s="3">
        <v>544047</v>
      </c>
      <c r="H352" s="3">
        <v>208691</v>
      </c>
      <c r="I352" s="3">
        <v>4871</v>
      </c>
      <c r="J352" s="3">
        <v>178338</v>
      </c>
      <c r="K352" s="3">
        <v>21636431</v>
      </c>
      <c r="L352" s="1">
        <f t="shared" si="435"/>
        <v>3.7230534007583888E-2</v>
      </c>
      <c r="M352" s="1">
        <f t="shared" si="436"/>
        <v>2.6679639394148896E-2</v>
      </c>
      <c r="N352" s="4">
        <f t="shared" si="437"/>
        <v>37108144</v>
      </c>
      <c r="O352" s="3">
        <f t="shared" si="438"/>
        <v>3280204.0171503201</v>
      </c>
      <c r="P352" s="4">
        <f t="shared" si="439"/>
        <v>51814.028482616879</v>
      </c>
      <c r="Q352">
        <f t="shared" si="440"/>
        <v>862181</v>
      </c>
      <c r="R352" s="10">
        <f t="shared" si="441"/>
        <v>9.8825202412447192E-3</v>
      </c>
      <c r="S352" s="4"/>
      <c r="T352" s="3">
        <f t="shared" si="442"/>
        <v>881052.1</v>
      </c>
      <c r="U352" s="3">
        <f t="shared" si="443"/>
        <v>213555.76</v>
      </c>
      <c r="V352" s="4">
        <f t="shared" si="444"/>
        <v>3190.8571428571427</v>
      </c>
      <c r="W352" s="4">
        <f t="shared" si="445"/>
        <v>7897.7142857142853</v>
      </c>
      <c r="X352" s="14">
        <f t="shared" si="446"/>
        <v>1.0561078224001632</v>
      </c>
      <c r="Y352" s="18">
        <f t="shared" si="447"/>
        <v>1.0835505173830622</v>
      </c>
      <c r="Z352" s="22">
        <f t="shared" si="448"/>
        <v>1.0945981324722924</v>
      </c>
      <c r="AA352" s="12">
        <f t="shared" si="449"/>
        <v>1.1198572616779803</v>
      </c>
    </row>
    <row r="353" spans="1:27" x14ac:dyDescent="0.25">
      <c r="A353" s="2">
        <v>44204</v>
      </c>
      <c r="B353" s="3">
        <v>88927139</v>
      </c>
      <c r="C353" s="3">
        <v>1913915</v>
      </c>
      <c r="D353" s="3">
        <v>49396392</v>
      </c>
      <c r="E353" s="3">
        <v>648930</v>
      </c>
      <c r="F353" s="3">
        <v>16735</v>
      </c>
      <c r="G353" s="3">
        <v>551983</v>
      </c>
      <c r="H353" s="3">
        <v>212962</v>
      </c>
      <c r="I353" s="3">
        <v>4909</v>
      </c>
      <c r="J353" s="3">
        <v>181308</v>
      </c>
      <c r="K353" s="3">
        <v>21928947</v>
      </c>
      <c r="L353" s="1">
        <f t="shared" si="435"/>
        <v>3.7300790268122934E-2</v>
      </c>
      <c r="M353" s="1">
        <f t="shared" si="436"/>
        <v>2.6660791373956647E-2</v>
      </c>
      <c r="N353" s="4">
        <f t="shared" si="437"/>
        <v>37616832</v>
      </c>
      <c r="O353" s="3">
        <f t="shared" si="438"/>
        <v>3317052.5609832155</v>
      </c>
      <c r="P353" s="4">
        <f t="shared" si="439"/>
        <v>54601.821556661278</v>
      </c>
      <c r="Q353">
        <f t="shared" si="440"/>
        <v>821929</v>
      </c>
      <c r="R353" s="10">
        <f t="shared" si="441"/>
        <v>9.3289488782785941E-3</v>
      </c>
      <c r="S353" s="4"/>
      <c r="T353" s="3">
        <f t="shared" si="442"/>
        <v>889271.39</v>
      </c>
      <c r="U353" s="3">
        <f t="shared" si="443"/>
        <v>216364.31</v>
      </c>
      <c r="V353" s="4">
        <f t="shared" si="444"/>
        <v>3659.7142857142858</v>
      </c>
      <c r="W353" s="4">
        <f t="shared" si="445"/>
        <v>9075.7142857142862</v>
      </c>
      <c r="X353" s="14">
        <f t="shared" si="446"/>
        <v>1.0591131970583694</v>
      </c>
      <c r="Y353" s="18">
        <f t="shared" si="447"/>
        <v>1.0894372029023445</v>
      </c>
      <c r="Z353" s="22">
        <f t="shared" si="448"/>
        <v>1.1085240860949779</v>
      </c>
      <c r="AA353" s="12">
        <f t="shared" si="449"/>
        <v>1.1367431035955249</v>
      </c>
    </row>
    <row r="354" spans="1:27" x14ac:dyDescent="0.25">
      <c r="A354" s="2">
        <v>44205</v>
      </c>
      <c r="B354" s="3">
        <v>89692138</v>
      </c>
      <c r="C354" s="3">
        <v>1926638</v>
      </c>
      <c r="D354" s="3">
        <v>49730327</v>
      </c>
      <c r="E354" s="3">
        <v>657323</v>
      </c>
      <c r="F354" s="3">
        <v>16869</v>
      </c>
      <c r="G354" s="3">
        <v>558594</v>
      </c>
      <c r="H354" s="3">
        <v>216674</v>
      </c>
      <c r="I354" s="3">
        <v>4957</v>
      </c>
      <c r="J354" s="3">
        <v>184417</v>
      </c>
      <c r="K354" s="3">
        <v>22193777</v>
      </c>
      <c r="L354" s="1">
        <f t="shared" si="435"/>
        <v>3.7296771113053198E-2</v>
      </c>
      <c r="M354" s="1">
        <f t="shared" si="436"/>
        <v>2.6634702704600763E-2</v>
      </c>
      <c r="N354" s="4">
        <f t="shared" si="437"/>
        <v>38035173</v>
      </c>
      <c r="O354" s="3">
        <f t="shared" si="438"/>
        <v>3345227.1416263808</v>
      </c>
      <c r="P354" s="4">
        <f t="shared" si="439"/>
        <v>50935.834154478274</v>
      </c>
      <c r="Q354">
        <f t="shared" si="440"/>
        <v>764999</v>
      </c>
      <c r="R354" s="10">
        <f t="shared" si="441"/>
        <v>8.6025369600612033E-3</v>
      </c>
      <c r="S354" s="4"/>
      <c r="T354" s="3">
        <f t="shared" si="442"/>
        <v>896921.38</v>
      </c>
      <c r="U354" s="3">
        <f t="shared" si="443"/>
        <v>219289.47</v>
      </c>
      <c r="V354" s="4">
        <f t="shared" si="444"/>
        <v>3662.7142857142858</v>
      </c>
      <c r="W354" s="4">
        <f t="shared" si="445"/>
        <v>9626.8571428571431</v>
      </c>
      <c r="X354" s="14">
        <f t="shared" si="446"/>
        <v>1.0603548984367603</v>
      </c>
      <c r="Y354" s="18">
        <f t="shared" si="447"/>
        <v>1.0865356446412116</v>
      </c>
      <c r="Z354" s="22">
        <f t="shared" si="448"/>
        <v>1.1142295337621941</v>
      </c>
      <c r="AA354" s="12">
        <f t="shared" si="449"/>
        <v>1.1342110084539483</v>
      </c>
    </row>
    <row r="355" spans="1:27" x14ac:dyDescent="0.25">
      <c r="A355" s="2">
        <v>44206</v>
      </c>
      <c r="B355" s="3">
        <v>90283088</v>
      </c>
      <c r="C355" s="3">
        <v>1934805</v>
      </c>
      <c r="D355" s="3">
        <v>49997720</v>
      </c>
      <c r="E355" s="3">
        <v>664606</v>
      </c>
      <c r="F355" s="3">
        <v>16960</v>
      </c>
      <c r="G355" s="3">
        <v>565049</v>
      </c>
      <c r="H355" s="3">
        <v>220394</v>
      </c>
      <c r="I355" s="3">
        <v>4992</v>
      </c>
      <c r="J355" s="3">
        <v>186984</v>
      </c>
      <c r="K355" s="3">
        <v>22410067</v>
      </c>
      <c r="L355" s="1">
        <f t="shared" si="435"/>
        <v>3.7256131874966604E-2</v>
      </c>
      <c r="M355" s="1">
        <f t="shared" si="436"/>
        <v>2.6555365550036195E-2</v>
      </c>
      <c r="N355" s="4">
        <f t="shared" si="437"/>
        <v>38350563</v>
      </c>
      <c r="O355" s="3">
        <f t="shared" si="438"/>
        <v>3363598.6326072151</v>
      </c>
      <c r="P355" s="4">
        <f t="shared" si="439"/>
        <v>37360.326133582741</v>
      </c>
      <c r="Q355">
        <f t="shared" si="440"/>
        <v>590950</v>
      </c>
      <c r="R355" s="10">
        <f t="shared" si="441"/>
        <v>6.5886488289531014E-3</v>
      </c>
      <c r="S355" s="4"/>
      <c r="T355" s="3">
        <f t="shared" si="442"/>
        <v>902830.88</v>
      </c>
      <c r="U355" s="3">
        <f t="shared" si="443"/>
        <v>221937.77</v>
      </c>
      <c r="V355" s="4">
        <f t="shared" si="444"/>
        <v>3575.1428571428573</v>
      </c>
      <c r="W355" s="4">
        <f t="shared" si="445"/>
        <v>8361.4285714285706</v>
      </c>
      <c r="X355" s="14">
        <f t="shared" si="446"/>
        <v>1.0606306612808334</v>
      </c>
      <c r="Y355" s="18">
        <f t="shared" si="447"/>
        <v>1.085934630031997</v>
      </c>
      <c r="Z355" s="22">
        <f t="shared" si="448"/>
        <v>1.0965720470700044</v>
      </c>
      <c r="AA355" s="12">
        <f t="shared" si="449"/>
        <v>1.1280967200360346</v>
      </c>
    </row>
    <row r="356" spans="1:27" x14ac:dyDescent="0.25">
      <c r="A356" s="2">
        <v>44207</v>
      </c>
      <c r="B356" s="3">
        <v>90900967</v>
      </c>
      <c r="C356" s="3">
        <v>1945033</v>
      </c>
      <c r="D356" s="3">
        <v>50285515</v>
      </c>
      <c r="E356" s="3">
        <v>672931</v>
      </c>
      <c r="F356" s="3">
        <v>17096</v>
      </c>
      <c r="G356" s="3">
        <v>575152</v>
      </c>
      <c r="H356" s="3">
        <v>223857</v>
      </c>
      <c r="I356" s="3">
        <v>5021</v>
      </c>
      <c r="J356" s="3">
        <v>190042</v>
      </c>
      <c r="K356" s="3">
        <v>22623371</v>
      </c>
      <c r="L356" s="1">
        <f t="shared" si="435"/>
        <v>3.723937570021283E-2</v>
      </c>
      <c r="M356" s="1">
        <f t="shared" si="436"/>
        <v>2.6468372342198648E-2</v>
      </c>
      <c r="N356" s="4">
        <f t="shared" si="437"/>
        <v>38670419</v>
      </c>
      <c r="O356" s="3">
        <f t="shared" si="438"/>
        <v>3385095.2616256485</v>
      </c>
      <c r="P356" s="4">
        <f t="shared" si="439"/>
        <v>29119.805490050931</v>
      </c>
      <c r="Q356">
        <f t="shared" si="440"/>
        <v>617879</v>
      </c>
      <c r="R356" s="10">
        <f t="shared" si="441"/>
        <v>6.8437955954718781E-3</v>
      </c>
      <c r="S356" s="4"/>
      <c r="T356" s="3">
        <f t="shared" si="442"/>
        <v>909009.67</v>
      </c>
      <c r="U356" s="3">
        <f t="shared" si="443"/>
        <v>224100.67</v>
      </c>
      <c r="V356" s="4">
        <f t="shared" si="444"/>
        <v>3561.1428571428573</v>
      </c>
      <c r="W356" s="4">
        <f t="shared" si="445"/>
        <v>8113.8571428571431</v>
      </c>
      <c r="X356" s="14">
        <f t="shared" si="446"/>
        <v>1.0610343043798867</v>
      </c>
      <c r="Y356" s="18">
        <f t="shared" si="447"/>
        <v>1.0867665298883515</v>
      </c>
      <c r="Z356" s="22">
        <f t="shared" si="448"/>
        <v>1.0921828693108966</v>
      </c>
      <c r="AA356" s="12">
        <f t="shared" si="449"/>
        <v>1.1253110406225337</v>
      </c>
    </row>
    <row r="357" spans="1:27" x14ac:dyDescent="0.25">
      <c r="A357" s="2">
        <v>44208</v>
      </c>
      <c r="B357" s="3">
        <v>91605067</v>
      </c>
      <c r="C357" s="3">
        <v>1962363</v>
      </c>
      <c r="D357" s="3">
        <v>50629426</v>
      </c>
      <c r="E357" s="3">
        <v>679072</v>
      </c>
      <c r="F357" s="3">
        <v>17255</v>
      </c>
      <c r="G357" s="3">
        <v>582822</v>
      </c>
      <c r="H357" s="3">
        <v>226609</v>
      </c>
      <c r="I357" s="3">
        <v>5074</v>
      </c>
      <c r="J357" s="3">
        <v>193191</v>
      </c>
      <c r="K357" s="3">
        <v>22848794</v>
      </c>
      <c r="L357" s="1">
        <f t="shared" si="435"/>
        <v>3.7313106043987208E-2</v>
      </c>
      <c r="M357" s="1">
        <f t="shared" si="436"/>
        <v>2.643997579828904E-2</v>
      </c>
      <c r="N357" s="4">
        <f t="shared" si="437"/>
        <v>39013278</v>
      </c>
      <c r="O357" s="3">
        <f t="shared" si="438"/>
        <v>3418069.579137553</v>
      </c>
      <c r="P357" s="4">
        <f t="shared" si="439"/>
        <v>37983.787774385884</v>
      </c>
      <c r="Q357">
        <f t="shared" si="440"/>
        <v>704100</v>
      </c>
      <c r="R357" s="10">
        <f t="shared" si="441"/>
        <v>7.7457921872272273E-3</v>
      </c>
      <c r="S357" s="4"/>
      <c r="T357" s="3">
        <f t="shared" si="442"/>
        <v>916050.67</v>
      </c>
      <c r="U357" s="3">
        <f t="shared" si="443"/>
        <v>226233.71</v>
      </c>
      <c r="V357" s="4">
        <f t="shared" si="444"/>
        <v>3503.4285714285716</v>
      </c>
      <c r="W357" s="4">
        <f t="shared" si="445"/>
        <v>7955.4285714285716</v>
      </c>
      <c r="X357" s="14">
        <f t="shared" si="446"/>
        <v>1.0594465729481488</v>
      </c>
      <c r="Y357" s="18">
        <f t="shared" si="447"/>
        <v>1.082617812329455</v>
      </c>
      <c r="Z357" s="22">
        <f t="shared" si="448"/>
        <v>1.0893317762406478</v>
      </c>
      <c r="AA357" s="12">
        <f t="shared" si="449"/>
        <v>1.1213548754237079</v>
      </c>
    </row>
    <row r="358" spans="1:27" x14ac:dyDescent="0.25">
      <c r="A358" s="2">
        <v>44209</v>
      </c>
      <c r="B358" s="3">
        <v>92355264</v>
      </c>
      <c r="C358" s="3">
        <v>1978741</v>
      </c>
      <c r="D358" s="3">
        <v>50994811</v>
      </c>
      <c r="E358" s="3">
        <v>686211</v>
      </c>
      <c r="F358" s="3">
        <v>17404</v>
      </c>
      <c r="G358" s="3">
        <v>591131</v>
      </c>
      <c r="H358" s="3">
        <v>229854</v>
      </c>
      <c r="I358" s="3">
        <v>5147</v>
      </c>
      <c r="J358" s="3">
        <v>196687</v>
      </c>
      <c r="K358" s="3">
        <v>23078960</v>
      </c>
      <c r="L358" s="1">
        <f t="shared" si="435"/>
        <v>3.7353375888405593E-2</v>
      </c>
      <c r="M358" s="1">
        <f t="shared" si="436"/>
        <v>2.639899606112513E-2</v>
      </c>
      <c r="N358" s="4">
        <f t="shared" si="437"/>
        <v>39381712</v>
      </c>
      <c r="O358" s="3">
        <f t="shared" si="438"/>
        <v>3449780.8914649333</v>
      </c>
      <c r="P358" s="4">
        <f t="shared" si="439"/>
        <v>48829.973675594665</v>
      </c>
      <c r="Q358">
        <f t="shared" si="440"/>
        <v>750197</v>
      </c>
      <c r="R358" s="10">
        <f t="shared" si="441"/>
        <v>8.1894705671685178E-3</v>
      </c>
      <c r="S358" s="4"/>
      <c r="T358" s="3">
        <f t="shared" si="442"/>
        <v>923552.64</v>
      </c>
      <c r="U358" s="3">
        <f t="shared" si="443"/>
        <v>228487.94</v>
      </c>
      <c r="V358" s="4">
        <f t="shared" si="444"/>
        <v>3510.1428571428573</v>
      </c>
      <c r="W358" s="4">
        <f t="shared" si="445"/>
        <v>7820.7142857142853</v>
      </c>
      <c r="X358" s="14">
        <f t="shared" si="446"/>
        <v>1.0585976330555877</v>
      </c>
      <c r="Y358" s="18">
        <f t="shared" si="447"/>
        <v>1.0806994856987233</v>
      </c>
      <c r="Z358" s="22">
        <f t="shared" si="448"/>
        <v>1.0866950873047796</v>
      </c>
      <c r="AA358" s="12">
        <f t="shared" si="449"/>
        <v>1.1196933014423991</v>
      </c>
    </row>
    <row r="359" spans="1:27" x14ac:dyDescent="0.25">
      <c r="A359" s="2">
        <v>44210</v>
      </c>
      <c r="B359" s="3">
        <v>93110488</v>
      </c>
      <c r="C359" s="3">
        <v>1994054</v>
      </c>
      <c r="D359" s="3">
        <v>51363325</v>
      </c>
      <c r="E359" s="3">
        <v>693658</v>
      </c>
      <c r="F359" s="3">
        <v>17559</v>
      </c>
      <c r="G359" s="3">
        <v>599753</v>
      </c>
      <c r="H359" s="3">
        <v>233065</v>
      </c>
      <c r="I359" s="3">
        <v>5209</v>
      </c>
      <c r="J359" s="3">
        <v>200157</v>
      </c>
      <c r="K359" s="3">
        <v>23314521</v>
      </c>
      <c r="L359" s="1">
        <f t="shared" si="435"/>
        <v>3.7371663252049915E-2</v>
      </c>
      <c r="M359" s="1">
        <f t="shared" si="436"/>
        <v>2.635099574861852E-2</v>
      </c>
      <c r="N359" s="4">
        <f t="shared" si="437"/>
        <v>39753109</v>
      </c>
      <c r="O359" s="3">
        <f t="shared" si="438"/>
        <v>3479693.8027700344</v>
      </c>
      <c r="P359" s="4">
        <f t="shared" si="439"/>
        <v>46667.767979930621</v>
      </c>
      <c r="Q359">
        <f t="shared" si="440"/>
        <v>755224</v>
      </c>
      <c r="R359" s="10">
        <f t="shared" si="441"/>
        <v>8.1773790392716539E-3</v>
      </c>
      <c r="S359" s="4"/>
      <c r="T359" s="3">
        <f t="shared" si="442"/>
        <v>931104.88</v>
      </c>
      <c r="U359" s="3">
        <f t="shared" si="443"/>
        <v>230789.6</v>
      </c>
      <c r="V359" s="4">
        <f t="shared" si="444"/>
        <v>3482</v>
      </c>
      <c r="W359" s="4">
        <f t="shared" si="445"/>
        <v>7709.2857142857147</v>
      </c>
      <c r="X359" s="14">
        <f t="shared" si="446"/>
        <v>1.0568102385772646</v>
      </c>
      <c r="Y359" s="18">
        <f t="shared" si="447"/>
        <v>1.077558540038327</v>
      </c>
      <c r="Z359" s="22">
        <f t="shared" si="448"/>
        <v>1.0843607793113259</v>
      </c>
      <c r="AA359" s="12">
        <f t="shared" si="449"/>
        <v>1.1167946868815617</v>
      </c>
    </row>
    <row r="360" spans="1:27" x14ac:dyDescent="0.25">
      <c r="A360" s="2">
        <v>44211</v>
      </c>
      <c r="B360" s="3">
        <v>93850571</v>
      </c>
      <c r="C360" s="3">
        <v>2008699</v>
      </c>
      <c r="D360" s="3">
        <v>51685853</v>
      </c>
      <c r="E360" s="3">
        <v>700538</v>
      </c>
      <c r="F360" s="3">
        <v>17743</v>
      </c>
      <c r="G360" s="3">
        <v>608322</v>
      </c>
      <c r="H360" s="3">
        <v>236127</v>
      </c>
      <c r="I360" s="3">
        <v>5302</v>
      </c>
      <c r="J360" s="3">
        <v>203593</v>
      </c>
      <c r="K360" s="3">
        <v>23530462</v>
      </c>
      <c r="L360" s="1">
        <f t="shared" si="435"/>
        <v>3.7409735721419188E-2</v>
      </c>
      <c r="M360" s="1">
        <f t="shared" si="436"/>
        <v>2.6330111734788858E-2</v>
      </c>
      <c r="N360" s="4">
        <f t="shared" si="437"/>
        <v>40156019</v>
      </c>
      <c r="O360" s="3">
        <f t="shared" si="438"/>
        <v>3510925.0584142879</v>
      </c>
      <c r="P360" s="4">
        <f t="shared" si="439"/>
        <v>45528.53912722785</v>
      </c>
      <c r="Q360">
        <f t="shared" si="440"/>
        <v>740083</v>
      </c>
      <c r="R360" s="10">
        <f t="shared" si="441"/>
        <v>7.9484386334652234E-3</v>
      </c>
      <c r="S360" s="4"/>
      <c r="T360" s="3">
        <f t="shared" si="442"/>
        <v>938505.71</v>
      </c>
      <c r="U360" s="3">
        <f t="shared" si="443"/>
        <v>233145.21</v>
      </c>
      <c r="V360" s="4">
        <f t="shared" si="444"/>
        <v>3309.2857142857142</v>
      </c>
      <c r="W360" s="4">
        <f t="shared" si="445"/>
        <v>7372.5714285714284</v>
      </c>
      <c r="X360" s="14">
        <f t="shared" si="446"/>
        <v>1.0553647857714168</v>
      </c>
      <c r="Y360" s="18">
        <f t="shared" si="447"/>
        <v>1.0730320065071981</v>
      </c>
      <c r="Z360" s="22">
        <f t="shared" si="448"/>
        <v>1.0795278381335429</v>
      </c>
      <c r="AA360" s="12">
        <f t="shared" si="449"/>
        <v>1.1087752744621107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6" workbookViewId="0">
      <selection activeCell="S58" sqref="S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2021-01-16T14:53:40Z</dcterms:modified>
</cp:coreProperties>
</file>